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firstSheet="2" activeTab="10"/>
  </bookViews>
  <sheets>
    <sheet name="Win analysis" sheetId="1" r:id="rId1"/>
    <sheet name="Sheet2" sheetId="3" r:id="rId2"/>
    <sheet name="pivot_2014" sheetId="6" r:id="rId3"/>
    <sheet name="2014" sheetId="2" r:id="rId4"/>
    <sheet name="local_pivot_2014" sheetId="18" r:id="rId5"/>
    <sheet name="local_2014" sheetId="14" r:id="rId6"/>
    <sheet name="2015" sheetId="4" r:id="rId7"/>
    <sheet name="local_pivot_2015" sheetId="19" r:id="rId8"/>
    <sheet name="local_2015" sheetId="13" r:id="rId9"/>
    <sheet name="pivot_2015" sheetId="7" r:id="rId10"/>
    <sheet name="2019" sheetId="5" r:id="rId11"/>
    <sheet name="local_pivot_2019" sheetId="20" r:id="rId12"/>
    <sheet name="local_2019" sheetId="12" r:id="rId13"/>
    <sheet name="pivot_2019" sheetId="11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xlnm._FilterDatabase" localSheetId="3" hidden="1">'2014'!$A$3:$AH$278</definedName>
    <definedName name="_xlnm._FilterDatabase" localSheetId="6" hidden="1">'2015'!$A$3:$AM$302</definedName>
    <definedName name="_xlnm._FilterDatabase" localSheetId="10" hidden="1">'2019'!$A$3:$AB$326</definedName>
    <definedName name="_xlnm._FilterDatabase" localSheetId="5" hidden="1">local_2014!$A$1:$AB$166</definedName>
    <definedName name="_xlnm._FilterDatabase" localSheetId="8" hidden="1">local_2015!$A$1:$AG$166</definedName>
    <definedName name="_xlnm._FilterDatabase" localSheetId="12" hidden="1">local_2019!$A$1:$V$180</definedName>
    <definedName name="_xlnm._FilterDatabase" localSheetId="7" hidden="1">local_pivot_2015!$A$4:$E$107</definedName>
    <definedName name="_xlnm._FilterDatabase" localSheetId="9" hidden="1">pivot_2015!$R$3:$S$86</definedName>
  </definedNames>
  <calcPr calcId="152511"/>
  <pivotCaches>
    <pivotCache cacheId="36" r:id="rId21"/>
    <pivotCache cacheId="35" r:id="rId22"/>
    <pivotCache cacheId="43" r:id="rId23"/>
    <pivotCache cacheId="47" r:id="rId24"/>
    <pivotCache cacheId="53" r:id="rId25"/>
    <pivotCache cacheId="57" r:id="rId26"/>
  </pivotCaches>
</workbook>
</file>

<file path=xl/calcChain.xml><?xml version="1.0" encoding="utf-8"?>
<calcChain xmlns="http://schemas.openxmlformats.org/spreadsheetml/2006/main">
  <c r="T180" i="12" l="1"/>
  <c r="T179" i="12"/>
  <c r="T178" i="12"/>
  <c r="T177" i="12"/>
  <c r="T176" i="12"/>
  <c r="T175" i="12"/>
  <c r="T174" i="12"/>
  <c r="T173" i="12"/>
  <c r="T172" i="12"/>
  <c r="T171" i="12"/>
  <c r="T170" i="12"/>
  <c r="T169" i="12"/>
  <c r="T168" i="12"/>
  <c r="T167" i="12"/>
  <c r="T166" i="12"/>
  <c r="T165" i="12"/>
  <c r="T164" i="12"/>
  <c r="T163" i="12"/>
  <c r="T162" i="12"/>
  <c r="T161" i="12"/>
  <c r="T160" i="12"/>
  <c r="T159" i="12"/>
  <c r="T158" i="12"/>
  <c r="T157" i="12"/>
  <c r="T156" i="12"/>
  <c r="T155" i="12"/>
  <c r="T154" i="12"/>
  <c r="T153" i="12"/>
  <c r="T152" i="12"/>
  <c r="T151" i="12"/>
  <c r="T150" i="12"/>
  <c r="T149" i="12"/>
  <c r="T148" i="12"/>
  <c r="T147" i="12"/>
  <c r="T146" i="12"/>
  <c r="T145" i="12"/>
  <c r="T144" i="12"/>
  <c r="T143" i="12"/>
  <c r="T142" i="12"/>
  <c r="T141" i="12"/>
  <c r="T140" i="12"/>
  <c r="T139" i="12"/>
  <c r="T138" i="12"/>
  <c r="T137" i="12"/>
  <c r="T136" i="12"/>
  <c r="T135" i="12"/>
  <c r="T134" i="12"/>
  <c r="T133" i="12"/>
  <c r="T132" i="12"/>
  <c r="T131" i="12"/>
  <c r="T130" i="12"/>
  <c r="T129" i="12"/>
  <c r="T128" i="12"/>
  <c r="T127" i="12"/>
  <c r="T126" i="12"/>
  <c r="T125" i="12"/>
  <c r="T124" i="12"/>
  <c r="T123" i="12"/>
  <c r="T122" i="12"/>
  <c r="T121" i="12"/>
  <c r="T120" i="12"/>
  <c r="T119" i="12"/>
  <c r="T118" i="12"/>
  <c r="T117" i="12"/>
  <c r="T116" i="12"/>
  <c r="T115" i="12"/>
  <c r="T114" i="12"/>
  <c r="T113" i="12"/>
  <c r="T112" i="12"/>
  <c r="T111" i="12"/>
  <c r="T110" i="12"/>
  <c r="T109" i="12"/>
  <c r="T108" i="12"/>
  <c r="T107" i="12"/>
  <c r="T106" i="12"/>
  <c r="T105" i="12"/>
  <c r="T104" i="12"/>
  <c r="T103" i="12"/>
  <c r="T102" i="12"/>
  <c r="T101" i="12"/>
  <c r="T100" i="12"/>
  <c r="T99" i="12"/>
  <c r="T98" i="12"/>
  <c r="T97" i="12"/>
  <c r="T96" i="12"/>
  <c r="T95" i="12"/>
  <c r="T94" i="12"/>
  <c r="T93" i="12"/>
  <c r="T92" i="12"/>
  <c r="T91" i="12"/>
  <c r="T90" i="12"/>
  <c r="T89" i="12"/>
  <c r="T88" i="12"/>
  <c r="T87" i="12"/>
  <c r="T86" i="12"/>
  <c r="T85" i="12"/>
  <c r="T84" i="12"/>
  <c r="T83" i="12"/>
  <c r="T82" i="12"/>
  <c r="T81" i="12"/>
  <c r="T80" i="12"/>
  <c r="T79" i="12"/>
  <c r="T78" i="12"/>
  <c r="T77" i="12"/>
  <c r="T76" i="12"/>
  <c r="T75" i="12"/>
  <c r="T74" i="12"/>
  <c r="T73" i="12"/>
  <c r="T72" i="12"/>
  <c r="T71" i="12"/>
  <c r="T70" i="12"/>
  <c r="T69" i="12"/>
  <c r="T68" i="12"/>
  <c r="T67" i="12"/>
  <c r="T66" i="12"/>
  <c r="T65" i="12"/>
  <c r="T64" i="12"/>
  <c r="T63" i="12"/>
  <c r="T62" i="12"/>
  <c r="T61" i="12"/>
  <c r="T60" i="12"/>
  <c r="T59" i="12"/>
  <c r="T58" i="12"/>
  <c r="T57" i="12"/>
  <c r="T56" i="12"/>
  <c r="T55" i="12"/>
  <c r="T54" i="12"/>
  <c r="T53" i="12"/>
  <c r="T52" i="12"/>
  <c r="T51" i="12"/>
  <c r="T50" i="12"/>
  <c r="T49" i="12"/>
  <c r="T48" i="12"/>
  <c r="T47" i="12"/>
  <c r="T46" i="12"/>
  <c r="T45" i="12"/>
  <c r="T44" i="12"/>
  <c r="T43" i="12"/>
  <c r="T42" i="12"/>
  <c r="T41" i="12"/>
  <c r="T40" i="12"/>
  <c r="T39" i="12"/>
  <c r="T38" i="12"/>
  <c r="T37" i="12"/>
  <c r="T36" i="12"/>
  <c r="T35" i="12"/>
  <c r="T34" i="12"/>
  <c r="T33" i="12"/>
  <c r="T32" i="12"/>
  <c r="T31" i="12"/>
  <c r="T30" i="12"/>
  <c r="T29" i="12"/>
  <c r="T28" i="12"/>
  <c r="T27" i="12"/>
  <c r="T26" i="12"/>
  <c r="T25" i="12"/>
  <c r="T24" i="12"/>
  <c r="T23" i="12"/>
  <c r="T22" i="12"/>
  <c r="T21" i="12"/>
  <c r="T20" i="12"/>
  <c r="T19" i="12"/>
  <c r="T18" i="12"/>
  <c r="T17" i="12"/>
  <c r="T16" i="12"/>
  <c r="T15" i="12"/>
  <c r="T14" i="12"/>
  <c r="T13" i="12"/>
  <c r="T12" i="12"/>
  <c r="T11" i="12"/>
  <c r="T10" i="12"/>
  <c r="T9" i="12"/>
  <c r="T8" i="12"/>
  <c r="T7" i="12"/>
  <c r="T6" i="12"/>
  <c r="T5" i="12"/>
  <c r="T4" i="12"/>
  <c r="T3" i="12"/>
  <c r="T2" i="12"/>
  <c r="E106" i="19"/>
  <c r="E105" i="19"/>
  <c r="E104" i="19"/>
  <c r="E103" i="19"/>
  <c r="E102" i="19"/>
  <c r="E101" i="19"/>
  <c r="E100" i="19"/>
  <c r="E99" i="19"/>
  <c r="E98" i="19"/>
  <c r="E97" i="19"/>
  <c r="E96" i="19"/>
  <c r="E95" i="19"/>
  <c r="E94" i="19"/>
  <c r="E93" i="19"/>
  <c r="E92" i="19"/>
  <c r="E91" i="19"/>
  <c r="E90" i="19"/>
  <c r="E89" i="19"/>
  <c r="E88" i="19"/>
  <c r="E87" i="19"/>
  <c r="E86" i="19"/>
  <c r="E85" i="19"/>
  <c r="E84" i="19"/>
  <c r="E83" i="19"/>
  <c r="E82" i="19"/>
  <c r="E81" i="19"/>
  <c r="E80" i="19"/>
  <c r="E79" i="19"/>
  <c r="E78" i="19"/>
  <c r="E77" i="19"/>
  <c r="E76" i="19"/>
  <c r="E75" i="19"/>
  <c r="E74" i="19"/>
  <c r="E73" i="19"/>
  <c r="E72" i="19"/>
  <c r="E71" i="19"/>
  <c r="E70" i="19"/>
  <c r="E69" i="19"/>
  <c r="E68" i="19"/>
  <c r="E67" i="19"/>
  <c r="E66" i="19"/>
  <c r="E65" i="19"/>
  <c r="E64" i="19"/>
  <c r="E63" i="19"/>
  <c r="E62" i="19"/>
  <c r="E61" i="19"/>
  <c r="E60" i="19"/>
  <c r="E59" i="19"/>
  <c r="E58" i="19"/>
  <c r="E57" i="19"/>
  <c r="E56" i="19"/>
  <c r="E55" i="19"/>
  <c r="E54" i="19"/>
  <c r="E53" i="19"/>
  <c r="E52" i="19"/>
  <c r="E51" i="19"/>
  <c r="E50" i="19"/>
  <c r="E49" i="19"/>
  <c r="E48" i="19"/>
  <c r="E47" i="19"/>
  <c r="E46" i="19"/>
  <c r="E45" i="19"/>
  <c r="E44" i="19"/>
  <c r="E43" i="19"/>
  <c r="E42" i="19"/>
  <c r="E41" i="19"/>
  <c r="E40" i="19"/>
  <c r="E39" i="19"/>
  <c r="E38" i="19"/>
  <c r="E37" i="19"/>
  <c r="E36" i="19"/>
  <c r="E35" i="19"/>
  <c r="E34" i="19"/>
  <c r="E33" i="19"/>
  <c r="E32" i="19"/>
  <c r="E31" i="19"/>
  <c r="E30" i="19"/>
  <c r="E29" i="19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E5" i="19"/>
  <c r="P180" i="12"/>
  <c r="O180" i="12"/>
  <c r="N180" i="12"/>
  <c r="M180" i="12"/>
  <c r="P179" i="12"/>
  <c r="O179" i="12"/>
  <c r="N179" i="12"/>
  <c r="M179" i="12"/>
  <c r="P178" i="12"/>
  <c r="O178" i="12"/>
  <c r="N178" i="12"/>
  <c r="M178" i="12"/>
  <c r="P177" i="12"/>
  <c r="O177" i="12"/>
  <c r="N177" i="12"/>
  <c r="M177" i="12"/>
  <c r="P176" i="12"/>
  <c r="O176" i="12"/>
  <c r="N176" i="12"/>
  <c r="M176" i="12"/>
  <c r="P175" i="12"/>
  <c r="O175" i="12"/>
  <c r="N175" i="12"/>
  <c r="M175" i="12"/>
  <c r="P174" i="12"/>
  <c r="O174" i="12"/>
  <c r="N174" i="12"/>
  <c r="M174" i="12"/>
  <c r="P173" i="12"/>
  <c r="O173" i="12"/>
  <c r="N173" i="12"/>
  <c r="M173" i="12"/>
  <c r="P172" i="12"/>
  <c r="O172" i="12"/>
  <c r="N172" i="12"/>
  <c r="M172" i="12"/>
  <c r="P171" i="12"/>
  <c r="O171" i="12"/>
  <c r="N171" i="12"/>
  <c r="M171" i="12"/>
  <c r="P170" i="12"/>
  <c r="O170" i="12"/>
  <c r="N170" i="12"/>
  <c r="M170" i="12"/>
  <c r="P169" i="12"/>
  <c r="O169" i="12"/>
  <c r="N169" i="12"/>
  <c r="M169" i="12"/>
  <c r="P168" i="12"/>
  <c r="O168" i="12"/>
  <c r="N168" i="12"/>
  <c r="M168" i="12"/>
  <c r="P167" i="12"/>
  <c r="O167" i="12"/>
  <c r="N167" i="12"/>
  <c r="M167" i="12"/>
  <c r="P166" i="12"/>
  <c r="O166" i="12"/>
  <c r="N166" i="12"/>
  <c r="M166" i="12"/>
  <c r="P165" i="12"/>
  <c r="O165" i="12"/>
  <c r="N165" i="12"/>
  <c r="M165" i="12"/>
  <c r="P164" i="12"/>
  <c r="O164" i="12"/>
  <c r="N164" i="12"/>
  <c r="M164" i="12"/>
  <c r="P163" i="12"/>
  <c r="O163" i="12"/>
  <c r="N163" i="12"/>
  <c r="M163" i="12"/>
  <c r="P162" i="12"/>
  <c r="O162" i="12"/>
  <c r="N162" i="12"/>
  <c r="M162" i="12"/>
  <c r="P161" i="12"/>
  <c r="O161" i="12"/>
  <c r="N161" i="12"/>
  <c r="M161" i="12"/>
  <c r="P160" i="12"/>
  <c r="O160" i="12"/>
  <c r="N160" i="12"/>
  <c r="M160" i="12"/>
  <c r="P159" i="12"/>
  <c r="O159" i="12"/>
  <c r="N159" i="12"/>
  <c r="M159" i="12"/>
  <c r="P158" i="12"/>
  <c r="O158" i="12"/>
  <c r="N158" i="12"/>
  <c r="M158" i="12"/>
  <c r="P157" i="12"/>
  <c r="O157" i="12"/>
  <c r="N157" i="12"/>
  <c r="M157" i="12"/>
  <c r="P156" i="12"/>
  <c r="O156" i="12"/>
  <c r="N156" i="12"/>
  <c r="M156" i="12"/>
  <c r="P155" i="12"/>
  <c r="O155" i="12"/>
  <c r="N155" i="12"/>
  <c r="M155" i="12"/>
  <c r="P154" i="12"/>
  <c r="O154" i="12"/>
  <c r="N154" i="12"/>
  <c r="M154" i="12"/>
  <c r="P153" i="12"/>
  <c r="O153" i="12"/>
  <c r="N153" i="12"/>
  <c r="M153" i="12"/>
  <c r="P152" i="12"/>
  <c r="O152" i="12"/>
  <c r="N152" i="12"/>
  <c r="M152" i="12"/>
  <c r="P151" i="12"/>
  <c r="O151" i="12"/>
  <c r="N151" i="12"/>
  <c r="M151" i="12"/>
  <c r="P150" i="12"/>
  <c r="O150" i="12"/>
  <c r="N150" i="12"/>
  <c r="M150" i="12"/>
  <c r="P149" i="12"/>
  <c r="O149" i="12"/>
  <c r="N149" i="12"/>
  <c r="M149" i="12"/>
  <c r="P148" i="12"/>
  <c r="O148" i="12"/>
  <c r="N148" i="12"/>
  <c r="M148" i="12"/>
  <c r="P147" i="12"/>
  <c r="O147" i="12"/>
  <c r="N147" i="12"/>
  <c r="M147" i="12"/>
  <c r="P146" i="12"/>
  <c r="O146" i="12"/>
  <c r="N146" i="12"/>
  <c r="M146" i="12"/>
  <c r="P145" i="12"/>
  <c r="O145" i="12"/>
  <c r="N145" i="12"/>
  <c r="M145" i="12"/>
  <c r="P144" i="12"/>
  <c r="O144" i="12"/>
  <c r="N144" i="12"/>
  <c r="M144" i="12"/>
  <c r="P143" i="12"/>
  <c r="O143" i="12"/>
  <c r="N143" i="12"/>
  <c r="M143" i="12"/>
  <c r="P142" i="12"/>
  <c r="O142" i="12"/>
  <c r="N142" i="12"/>
  <c r="M142" i="12"/>
  <c r="P141" i="12"/>
  <c r="O141" i="12"/>
  <c r="N141" i="12"/>
  <c r="M141" i="12"/>
  <c r="P140" i="12"/>
  <c r="O140" i="12"/>
  <c r="N140" i="12"/>
  <c r="M140" i="12"/>
  <c r="P139" i="12"/>
  <c r="O139" i="12"/>
  <c r="N139" i="12"/>
  <c r="M139" i="12"/>
  <c r="P138" i="12"/>
  <c r="O138" i="12"/>
  <c r="N138" i="12"/>
  <c r="M138" i="12"/>
  <c r="P137" i="12"/>
  <c r="O137" i="12"/>
  <c r="N137" i="12"/>
  <c r="M137" i="12"/>
  <c r="P136" i="12"/>
  <c r="O136" i="12"/>
  <c r="N136" i="12"/>
  <c r="M136" i="12"/>
  <c r="P135" i="12"/>
  <c r="O135" i="12"/>
  <c r="N135" i="12"/>
  <c r="M135" i="12"/>
  <c r="P134" i="12"/>
  <c r="O134" i="12"/>
  <c r="N134" i="12"/>
  <c r="M134" i="12"/>
  <c r="P133" i="12"/>
  <c r="O133" i="12"/>
  <c r="N133" i="12"/>
  <c r="M133" i="12"/>
  <c r="P132" i="12"/>
  <c r="O132" i="12"/>
  <c r="N132" i="12"/>
  <c r="M132" i="12"/>
  <c r="P131" i="12"/>
  <c r="O131" i="12"/>
  <c r="N131" i="12"/>
  <c r="M131" i="12"/>
  <c r="P130" i="12"/>
  <c r="O130" i="12"/>
  <c r="N130" i="12"/>
  <c r="M130" i="12"/>
  <c r="P129" i="12"/>
  <c r="O129" i="12"/>
  <c r="N129" i="12"/>
  <c r="M129" i="12"/>
  <c r="P128" i="12"/>
  <c r="O128" i="12"/>
  <c r="N128" i="12"/>
  <c r="M128" i="12"/>
  <c r="P127" i="12"/>
  <c r="O127" i="12"/>
  <c r="N127" i="12"/>
  <c r="M127" i="12"/>
  <c r="P126" i="12"/>
  <c r="O126" i="12"/>
  <c r="N126" i="12"/>
  <c r="M126" i="12"/>
  <c r="P125" i="12"/>
  <c r="O125" i="12"/>
  <c r="N125" i="12"/>
  <c r="M125" i="12"/>
  <c r="S125" i="12" s="1"/>
  <c r="P124" i="12"/>
  <c r="O124" i="12"/>
  <c r="N124" i="12"/>
  <c r="M124" i="12"/>
  <c r="P123" i="12"/>
  <c r="O123" i="12"/>
  <c r="N123" i="12"/>
  <c r="M123" i="12"/>
  <c r="P122" i="12"/>
  <c r="O122" i="12"/>
  <c r="N122" i="12"/>
  <c r="M122" i="12"/>
  <c r="P121" i="12"/>
  <c r="O121" i="12"/>
  <c r="N121" i="12"/>
  <c r="M121" i="12"/>
  <c r="P120" i="12"/>
  <c r="O120" i="12"/>
  <c r="N120" i="12"/>
  <c r="M120" i="12"/>
  <c r="P119" i="12"/>
  <c r="O119" i="12"/>
  <c r="N119" i="12"/>
  <c r="M119" i="12"/>
  <c r="P118" i="12"/>
  <c r="O118" i="12"/>
  <c r="N118" i="12"/>
  <c r="M118" i="12"/>
  <c r="P117" i="12"/>
  <c r="O117" i="12"/>
  <c r="N117" i="12"/>
  <c r="M117" i="12"/>
  <c r="P116" i="12"/>
  <c r="O116" i="12"/>
  <c r="N116" i="12"/>
  <c r="M116" i="12"/>
  <c r="P115" i="12"/>
  <c r="O115" i="12"/>
  <c r="N115" i="12"/>
  <c r="M115" i="12"/>
  <c r="P114" i="12"/>
  <c r="O114" i="12"/>
  <c r="N114" i="12"/>
  <c r="M114" i="12"/>
  <c r="P113" i="12"/>
  <c r="O113" i="12"/>
  <c r="N113" i="12"/>
  <c r="M113" i="12"/>
  <c r="P112" i="12"/>
  <c r="O112" i="12"/>
  <c r="N112" i="12"/>
  <c r="M112" i="12"/>
  <c r="P111" i="12"/>
  <c r="O111" i="12"/>
  <c r="N111" i="12"/>
  <c r="M111" i="12"/>
  <c r="P110" i="12"/>
  <c r="O110" i="12"/>
  <c r="N110" i="12"/>
  <c r="M110" i="12"/>
  <c r="P109" i="12"/>
  <c r="O109" i="12"/>
  <c r="N109" i="12"/>
  <c r="M109" i="12"/>
  <c r="P108" i="12"/>
  <c r="O108" i="12"/>
  <c r="N108" i="12"/>
  <c r="M108" i="12"/>
  <c r="P107" i="12"/>
  <c r="O107" i="12"/>
  <c r="N107" i="12"/>
  <c r="M107" i="12"/>
  <c r="P106" i="12"/>
  <c r="O106" i="12"/>
  <c r="N106" i="12"/>
  <c r="M106" i="12"/>
  <c r="P105" i="12"/>
  <c r="O105" i="12"/>
  <c r="N105" i="12"/>
  <c r="M105" i="12"/>
  <c r="P104" i="12"/>
  <c r="O104" i="12"/>
  <c r="N104" i="12"/>
  <c r="M104" i="12"/>
  <c r="P103" i="12"/>
  <c r="O103" i="12"/>
  <c r="N103" i="12"/>
  <c r="M103" i="12"/>
  <c r="P102" i="12"/>
  <c r="O102" i="12"/>
  <c r="N102" i="12"/>
  <c r="M102" i="12"/>
  <c r="P101" i="12"/>
  <c r="O101" i="12"/>
  <c r="N101" i="12"/>
  <c r="M101" i="12"/>
  <c r="P100" i="12"/>
  <c r="O100" i="12"/>
  <c r="N100" i="12"/>
  <c r="M100" i="12"/>
  <c r="P99" i="12"/>
  <c r="O99" i="12"/>
  <c r="N99" i="12"/>
  <c r="M99" i="12"/>
  <c r="P98" i="12"/>
  <c r="O98" i="12"/>
  <c r="N98" i="12"/>
  <c r="M98" i="12"/>
  <c r="P97" i="12"/>
  <c r="O97" i="12"/>
  <c r="N97" i="12"/>
  <c r="M97" i="12"/>
  <c r="P96" i="12"/>
  <c r="O96" i="12"/>
  <c r="N96" i="12"/>
  <c r="M96" i="12"/>
  <c r="P95" i="12"/>
  <c r="O95" i="12"/>
  <c r="N95" i="12"/>
  <c r="M95" i="12"/>
  <c r="P94" i="12"/>
  <c r="O94" i="12"/>
  <c r="N94" i="12"/>
  <c r="M94" i="12"/>
  <c r="P93" i="12"/>
  <c r="O93" i="12"/>
  <c r="N93" i="12"/>
  <c r="M93" i="12"/>
  <c r="P92" i="12"/>
  <c r="O92" i="12"/>
  <c r="N92" i="12"/>
  <c r="M92" i="12"/>
  <c r="P91" i="12"/>
  <c r="O91" i="12"/>
  <c r="N91" i="12"/>
  <c r="M91" i="12"/>
  <c r="P90" i="12"/>
  <c r="O90" i="12"/>
  <c r="N90" i="12"/>
  <c r="M90" i="12"/>
  <c r="P89" i="12"/>
  <c r="O89" i="12"/>
  <c r="N89" i="12"/>
  <c r="M89" i="12"/>
  <c r="P88" i="12"/>
  <c r="O88" i="12"/>
  <c r="N88" i="12"/>
  <c r="M88" i="12"/>
  <c r="P87" i="12"/>
  <c r="O87" i="12"/>
  <c r="N87" i="12"/>
  <c r="M87" i="12"/>
  <c r="P86" i="12"/>
  <c r="O86" i="12"/>
  <c r="N86" i="12"/>
  <c r="M86" i="12"/>
  <c r="P85" i="12"/>
  <c r="O85" i="12"/>
  <c r="N85" i="12"/>
  <c r="M85" i="12"/>
  <c r="P84" i="12"/>
  <c r="O84" i="12"/>
  <c r="N84" i="12"/>
  <c r="M84" i="12"/>
  <c r="P83" i="12"/>
  <c r="O83" i="12"/>
  <c r="N83" i="12"/>
  <c r="M83" i="12"/>
  <c r="P82" i="12"/>
  <c r="O82" i="12"/>
  <c r="N82" i="12"/>
  <c r="M82" i="12"/>
  <c r="P81" i="12"/>
  <c r="O81" i="12"/>
  <c r="N81" i="12"/>
  <c r="M81" i="12"/>
  <c r="P80" i="12"/>
  <c r="O80" i="12"/>
  <c r="N80" i="12"/>
  <c r="M80" i="12"/>
  <c r="P79" i="12"/>
  <c r="O79" i="12"/>
  <c r="N79" i="12"/>
  <c r="M79" i="12"/>
  <c r="P78" i="12"/>
  <c r="O78" i="12"/>
  <c r="N78" i="12"/>
  <c r="M78" i="12"/>
  <c r="P77" i="12"/>
  <c r="O77" i="12"/>
  <c r="N77" i="12"/>
  <c r="M77" i="12"/>
  <c r="P76" i="12"/>
  <c r="O76" i="12"/>
  <c r="N76" i="12"/>
  <c r="M76" i="12"/>
  <c r="P75" i="12"/>
  <c r="O75" i="12"/>
  <c r="N75" i="12"/>
  <c r="M75" i="12"/>
  <c r="P74" i="12"/>
  <c r="O74" i="12"/>
  <c r="N74" i="12"/>
  <c r="M74" i="12"/>
  <c r="P73" i="12"/>
  <c r="O73" i="12"/>
  <c r="N73" i="12"/>
  <c r="M73" i="12"/>
  <c r="P72" i="12"/>
  <c r="O72" i="12"/>
  <c r="N72" i="12"/>
  <c r="M72" i="12"/>
  <c r="P71" i="12"/>
  <c r="O71" i="12"/>
  <c r="N71" i="12"/>
  <c r="M71" i="12"/>
  <c r="P70" i="12"/>
  <c r="O70" i="12"/>
  <c r="N70" i="12"/>
  <c r="M70" i="12"/>
  <c r="P69" i="12"/>
  <c r="O69" i="12"/>
  <c r="N69" i="12"/>
  <c r="M69" i="12"/>
  <c r="P68" i="12"/>
  <c r="O68" i="12"/>
  <c r="N68" i="12"/>
  <c r="M68" i="12"/>
  <c r="P67" i="12"/>
  <c r="O67" i="12"/>
  <c r="N67" i="12"/>
  <c r="M67" i="12"/>
  <c r="P66" i="12"/>
  <c r="O66" i="12"/>
  <c r="N66" i="12"/>
  <c r="M66" i="12"/>
  <c r="P65" i="12"/>
  <c r="O65" i="12"/>
  <c r="N65" i="12"/>
  <c r="M65" i="12"/>
  <c r="P64" i="12"/>
  <c r="O64" i="12"/>
  <c r="N64" i="12"/>
  <c r="M64" i="12"/>
  <c r="P63" i="12"/>
  <c r="O63" i="12"/>
  <c r="N63" i="12"/>
  <c r="M63" i="12"/>
  <c r="P62" i="12"/>
  <c r="O62" i="12"/>
  <c r="N62" i="12"/>
  <c r="M62" i="12"/>
  <c r="P61" i="12"/>
  <c r="O61" i="12"/>
  <c r="N61" i="12"/>
  <c r="M61" i="12"/>
  <c r="P60" i="12"/>
  <c r="O60" i="12"/>
  <c r="N60" i="12"/>
  <c r="M60" i="12"/>
  <c r="P59" i="12"/>
  <c r="O59" i="12"/>
  <c r="N59" i="12"/>
  <c r="M59" i="12"/>
  <c r="P58" i="12"/>
  <c r="O58" i="12"/>
  <c r="N58" i="12"/>
  <c r="M58" i="12"/>
  <c r="P57" i="12"/>
  <c r="O57" i="12"/>
  <c r="N57" i="12"/>
  <c r="M57" i="12"/>
  <c r="P56" i="12"/>
  <c r="O56" i="12"/>
  <c r="N56" i="12"/>
  <c r="M56" i="12"/>
  <c r="P55" i="12"/>
  <c r="O55" i="12"/>
  <c r="N55" i="12"/>
  <c r="M55" i="12"/>
  <c r="P54" i="12"/>
  <c r="O54" i="12"/>
  <c r="N54" i="12"/>
  <c r="M54" i="12"/>
  <c r="P53" i="12"/>
  <c r="O53" i="12"/>
  <c r="N53" i="12"/>
  <c r="M53" i="12"/>
  <c r="P52" i="12"/>
  <c r="O52" i="12"/>
  <c r="N52" i="12"/>
  <c r="M52" i="12"/>
  <c r="P51" i="12"/>
  <c r="O51" i="12"/>
  <c r="N51" i="12"/>
  <c r="M51" i="12"/>
  <c r="P50" i="12"/>
  <c r="O50" i="12"/>
  <c r="N50" i="12"/>
  <c r="M50" i="12"/>
  <c r="P49" i="12"/>
  <c r="O49" i="12"/>
  <c r="N49" i="12"/>
  <c r="M49" i="12"/>
  <c r="P48" i="12"/>
  <c r="O48" i="12"/>
  <c r="N48" i="12"/>
  <c r="M48" i="12"/>
  <c r="P47" i="12"/>
  <c r="O47" i="12"/>
  <c r="N47" i="12"/>
  <c r="M47" i="12"/>
  <c r="P46" i="12"/>
  <c r="O46" i="12"/>
  <c r="N46" i="12"/>
  <c r="M46" i="12"/>
  <c r="P45" i="12"/>
  <c r="O45" i="12"/>
  <c r="N45" i="12"/>
  <c r="M45" i="12"/>
  <c r="P44" i="12"/>
  <c r="O44" i="12"/>
  <c r="N44" i="12"/>
  <c r="M44" i="12"/>
  <c r="P43" i="12"/>
  <c r="O43" i="12"/>
  <c r="N43" i="12"/>
  <c r="M43" i="12"/>
  <c r="P42" i="12"/>
  <c r="O42" i="12"/>
  <c r="N42" i="12"/>
  <c r="M42" i="12"/>
  <c r="P41" i="12"/>
  <c r="O41" i="12"/>
  <c r="N41" i="12"/>
  <c r="M41" i="12"/>
  <c r="P40" i="12"/>
  <c r="O40" i="12"/>
  <c r="N40" i="12"/>
  <c r="M40" i="12"/>
  <c r="P39" i="12"/>
  <c r="O39" i="12"/>
  <c r="N39" i="12"/>
  <c r="M39" i="12"/>
  <c r="P38" i="12"/>
  <c r="O38" i="12"/>
  <c r="N38" i="12"/>
  <c r="M38" i="12"/>
  <c r="P37" i="12"/>
  <c r="O37" i="12"/>
  <c r="N37" i="12"/>
  <c r="M37" i="12"/>
  <c r="P36" i="12"/>
  <c r="O36" i="12"/>
  <c r="N36" i="12"/>
  <c r="M36" i="12"/>
  <c r="P35" i="12"/>
  <c r="O35" i="12"/>
  <c r="N35" i="12"/>
  <c r="M35" i="12"/>
  <c r="P34" i="12"/>
  <c r="O34" i="12"/>
  <c r="N34" i="12"/>
  <c r="M34" i="12"/>
  <c r="P33" i="12"/>
  <c r="O33" i="12"/>
  <c r="N33" i="12"/>
  <c r="M33" i="12"/>
  <c r="P32" i="12"/>
  <c r="O32" i="12"/>
  <c r="N32" i="12"/>
  <c r="M32" i="12"/>
  <c r="P31" i="12"/>
  <c r="O31" i="12"/>
  <c r="N31" i="12"/>
  <c r="M31" i="12"/>
  <c r="P30" i="12"/>
  <c r="O30" i="12"/>
  <c r="N30" i="12"/>
  <c r="M30" i="12"/>
  <c r="P29" i="12"/>
  <c r="O29" i="12"/>
  <c r="N29" i="12"/>
  <c r="M29" i="12"/>
  <c r="P28" i="12"/>
  <c r="O28" i="12"/>
  <c r="N28" i="12"/>
  <c r="M28" i="12"/>
  <c r="P27" i="12"/>
  <c r="O27" i="12"/>
  <c r="N27" i="12"/>
  <c r="M27" i="12"/>
  <c r="P26" i="12"/>
  <c r="O26" i="12"/>
  <c r="N26" i="12"/>
  <c r="M26" i="12"/>
  <c r="P25" i="12"/>
  <c r="O25" i="12"/>
  <c r="N25" i="12"/>
  <c r="M25" i="12"/>
  <c r="P24" i="12"/>
  <c r="O24" i="12"/>
  <c r="N24" i="12"/>
  <c r="M24" i="12"/>
  <c r="P23" i="12"/>
  <c r="O23" i="12"/>
  <c r="N23" i="12"/>
  <c r="M23" i="12"/>
  <c r="P22" i="12"/>
  <c r="O22" i="12"/>
  <c r="N22" i="12"/>
  <c r="M22" i="12"/>
  <c r="P21" i="12"/>
  <c r="O21" i="12"/>
  <c r="N21" i="12"/>
  <c r="M21" i="12"/>
  <c r="P20" i="12"/>
  <c r="O20" i="12"/>
  <c r="N20" i="12"/>
  <c r="M20" i="12"/>
  <c r="P19" i="12"/>
  <c r="O19" i="12"/>
  <c r="N19" i="12"/>
  <c r="M19" i="12"/>
  <c r="P18" i="12"/>
  <c r="O18" i="12"/>
  <c r="N18" i="12"/>
  <c r="M18" i="12"/>
  <c r="P17" i="12"/>
  <c r="O17" i="12"/>
  <c r="N17" i="12"/>
  <c r="M17" i="12"/>
  <c r="P16" i="12"/>
  <c r="O16" i="12"/>
  <c r="N16" i="12"/>
  <c r="M16" i="12"/>
  <c r="P15" i="12"/>
  <c r="O15" i="12"/>
  <c r="N15" i="12"/>
  <c r="M15" i="12"/>
  <c r="P14" i="12"/>
  <c r="O14" i="12"/>
  <c r="N14" i="12"/>
  <c r="M14" i="12"/>
  <c r="P13" i="12"/>
  <c r="O13" i="12"/>
  <c r="N13" i="12"/>
  <c r="M13" i="12"/>
  <c r="P12" i="12"/>
  <c r="O12" i="12"/>
  <c r="N12" i="12"/>
  <c r="M12" i="12"/>
  <c r="P11" i="12"/>
  <c r="O11" i="12"/>
  <c r="N11" i="12"/>
  <c r="M11" i="12"/>
  <c r="P10" i="12"/>
  <c r="O10" i="12"/>
  <c r="N10" i="12"/>
  <c r="M10" i="12"/>
  <c r="P9" i="12"/>
  <c r="O9" i="12"/>
  <c r="N9" i="12"/>
  <c r="M9" i="12"/>
  <c r="P8" i="12"/>
  <c r="O8" i="12"/>
  <c r="N8" i="12"/>
  <c r="M8" i="12"/>
  <c r="P7" i="12"/>
  <c r="O7" i="12"/>
  <c r="N7" i="12"/>
  <c r="M7" i="12"/>
  <c r="P6" i="12"/>
  <c r="O6" i="12"/>
  <c r="N6" i="12"/>
  <c r="M6" i="12"/>
  <c r="P5" i="12"/>
  <c r="O5" i="12"/>
  <c r="N5" i="12"/>
  <c r="M5" i="12"/>
  <c r="P4" i="12"/>
  <c r="O4" i="12"/>
  <c r="N4" i="12"/>
  <c r="M4" i="12"/>
  <c r="P3" i="12"/>
  <c r="O3" i="12"/>
  <c r="N3" i="12"/>
  <c r="M3" i="12"/>
  <c r="P2" i="12"/>
  <c r="O2" i="12"/>
  <c r="N2" i="12"/>
  <c r="M2" i="12"/>
  <c r="AA166" i="13"/>
  <c r="Z166" i="13"/>
  <c r="Y166" i="13"/>
  <c r="X166" i="13"/>
  <c r="AA165" i="13"/>
  <c r="Z165" i="13"/>
  <c r="Y165" i="13"/>
  <c r="X165" i="13"/>
  <c r="AA164" i="13"/>
  <c r="Z164" i="13"/>
  <c r="Y164" i="13"/>
  <c r="X164" i="13"/>
  <c r="AA163" i="13"/>
  <c r="Z163" i="13"/>
  <c r="Y163" i="13"/>
  <c r="X163" i="13"/>
  <c r="AA162" i="13"/>
  <c r="Z162" i="13"/>
  <c r="Y162" i="13"/>
  <c r="X162" i="13"/>
  <c r="AA161" i="13"/>
  <c r="Z161" i="13"/>
  <c r="Y161" i="13"/>
  <c r="X161" i="13"/>
  <c r="AA160" i="13"/>
  <c r="Z160" i="13"/>
  <c r="Y160" i="13"/>
  <c r="X160" i="13"/>
  <c r="AA159" i="13"/>
  <c r="Z159" i="13"/>
  <c r="Y159" i="13"/>
  <c r="X159" i="13"/>
  <c r="AA158" i="13"/>
  <c r="Z158" i="13"/>
  <c r="Y158" i="13"/>
  <c r="X158" i="13"/>
  <c r="AA157" i="13"/>
  <c r="Z157" i="13"/>
  <c r="Y157" i="13"/>
  <c r="X157" i="13"/>
  <c r="AA156" i="13"/>
  <c r="Z156" i="13"/>
  <c r="Y156" i="13"/>
  <c r="X156" i="13"/>
  <c r="AA155" i="13"/>
  <c r="Z155" i="13"/>
  <c r="Y155" i="13"/>
  <c r="X155" i="13"/>
  <c r="AA154" i="13"/>
  <c r="Z154" i="13"/>
  <c r="Y154" i="13"/>
  <c r="X154" i="13"/>
  <c r="AA153" i="13"/>
  <c r="Z153" i="13"/>
  <c r="Y153" i="13"/>
  <c r="X153" i="13"/>
  <c r="AA152" i="13"/>
  <c r="Z152" i="13"/>
  <c r="Y152" i="13"/>
  <c r="X152" i="13"/>
  <c r="AA151" i="13"/>
  <c r="Z151" i="13"/>
  <c r="Y151" i="13"/>
  <c r="X151" i="13"/>
  <c r="AA150" i="13"/>
  <c r="Z150" i="13"/>
  <c r="Y150" i="13"/>
  <c r="X150" i="13"/>
  <c r="AA149" i="13"/>
  <c r="Z149" i="13"/>
  <c r="Y149" i="13"/>
  <c r="X149" i="13"/>
  <c r="AA148" i="13"/>
  <c r="Z148" i="13"/>
  <c r="Y148" i="13"/>
  <c r="X148" i="13"/>
  <c r="AA147" i="13"/>
  <c r="Z147" i="13"/>
  <c r="Y147" i="13"/>
  <c r="X147" i="13"/>
  <c r="AA146" i="13"/>
  <c r="Z146" i="13"/>
  <c r="Y146" i="13"/>
  <c r="X146" i="13"/>
  <c r="AA145" i="13"/>
  <c r="Z145" i="13"/>
  <c r="Y145" i="13"/>
  <c r="X145" i="13"/>
  <c r="AA144" i="13"/>
  <c r="Z144" i="13"/>
  <c r="Y144" i="13"/>
  <c r="X144" i="13"/>
  <c r="AA143" i="13"/>
  <c r="Z143" i="13"/>
  <c r="Y143" i="13"/>
  <c r="X143" i="13"/>
  <c r="AA142" i="13"/>
  <c r="Z142" i="13"/>
  <c r="Y142" i="13"/>
  <c r="X142" i="13"/>
  <c r="AA141" i="13"/>
  <c r="Z141" i="13"/>
  <c r="Y141" i="13"/>
  <c r="X141" i="13"/>
  <c r="AA140" i="13"/>
  <c r="Z140" i="13"/>
  <c r="Y140" i="13"/>
  <c r="X140" i="13"/>
  <c r="AA139" i="13"/>
  <c r="Z139" i="13"/>
  <c r="Y139" i="13"/>
  <c r="X139" i="13"/>
  <c r="AA138" i="13"/>
  <c r="Z138" i="13"/>
  <c r="Y138" i="13"/>
  <c r="X138" i="13"/>
  <c r="AA137" i="13"/>
  <c r="Z137" i="13"/>
  <c r="Y137" i="13"/>
  <c r="X137" i="13"/>
  <c r="AA136" i="13"/>
  <c r="Z136" i="13"/>
  <c r="Y136" i="13"/>
  <c r="X136" i="13"/>
  <c r="AA135" i="13"/>
  <c r="Z135" i="13"/>
  <c r="Y135" i="13"/>
  <c r="X135" i="13"/>
  <c r="AA134" i="13"/>
  <c r="Z134" i="13"/>
  <c r="Y134" i="13"/>
  <c r="X134" i="13"/>
  <c r="AA133" i="13"/>
  <c r="Z133" i="13"/>
  <c r="Y133" i="13"/>
  <c r="X133" i="13"/>
  <c r="AA132" i="13"/>
  <c r="Z132" i="13"/>
  <c r="Y132" i="13"/>
  <c r="X132" i="13"/>
  <c r="AA131" i="13"/>
  <c r="Z131" i="13"/>
  <c r="Y131" i="13"/>
  <c r="X131" i="13"/>
  <c r="AA130" i="13"/>
  <c r="Z130" i="13"/>
  <c r="Y130" i="13"/>
  <c r="X130" i="13"/>
  <c r="AA129" i="13"/>
  <c r="Z129" i="13"/>
  <c r="Y129" i="13"/>
  <c r="X129" i="13"/>
  <c r="AA128" i="13"/>
  <c r="Z128" i="13"/>
  <c r="Y128" i="13"/>
  <c r="X128" i="13"/>
  <c r="AA127" i="13"/>
  <c r="Z127" i="13"/>
  <c r="Y127" i="13"/>
  <c r="X127" i="13"/>
  <c r="AA126" i="13"/>
  <c r="Z126" i="13"/>
  <c r="Y126" i="13"/>
  <c r="X126" i="13"/>
  <c r="AA125" i="13"/>
  <c r="Z125" i="13"/>
  <c r="Y125" i="13"/>
  <c r="X125" i="13"/>
  <c r="AA124" i="13"/>
  <c r="Z124" i="13"/>
  <c r="Y124" i="13"/>
  <c r="X124" i="13"/>
  <c r="AA123" i="13"/>
  <c r="Z123" i="13"/>
  <c r="Y123" i="13"/>
  <c r="X123" i="13"/>
  <c r="AA122" i="13"/>
  <c r="Z122" i="13"/>
  <c r="Y122" i="13"/>
  <c r="X122" i="13"/>
  <c r="AA121" i="13"/>
  <c r="Z121" i="13"/>
  <c r="Y121" i="13"/>
  <c r="X121" i="13"/>
  <c r="AA120" i="13"/>
  <c r="Z120" i="13"/>
  <c r="Y120" i="13"/>
  <c r="X120" i="13"/>
  <c r="AA119" i="13"/>
  <c r="Z119" i="13"/>
  <c r="Y119" i="13"/>
  <c r="X119" i="13"/>
  <c r="AA118" i="13"/>
  <c r="Z118" i="13"/>
  <c r="Y118" i="13"/>
  <c r="X118" i="13"/>
  <c r="AA117" i="13"/>
  <c r="Z117" i="13"/>
  <c r="Y117" i="13"/>
  <c r="X117" i="13"/>
  <c r="AA116" i="13"/>
  <c r="Z116" i="13"/>
  <c r="Y116" i="13"/>
  <c r="X116" i="13"/>
  <c r="AA115" i="13"/>
  <c r="Z115" i="13"/>
  <c r="Y115" i="13"/>
  <c r="X115" i="13"/>
  <c r="AA114" i="13"/>
  <c r="Z114" i="13"/>
  <c r="Y114" i="13"/>
  <c r="X114" i="13"/>
  <c r="AA113" i="13"/>
  <c r="Z113" i="13"/>
  <c r="Y113" i="13"/>
  <c r="X113" i="13"/>
  <c r="AA112" i="13"/>
  <c r="Z112" i="13"/>
  <c r="Y112" i="13"/>
  <c r="X112" i="13"/>
  <c r="AA111" i="13"/>
  <c r="Z111" i="13"/>
  <c r="Y111" i="13"/>
  <c r="X111" i="13"/>
  <c r="AA110" i="13"/>
  <c r="Z110" i="13"/>
  <c r="Y110" i="13"/>
  <c r="X110" i="13"/>
  <c r="AA109" i="13"/>
  <c r="Z109" i="13"/>
  <c r="Y109" i="13"/>
  <c r="X109" i="13"/>
  <c r="AA108" i="13"/>
  <c r="Z108" i="13"/>
  <c r="Y108" i="13"/>
  <c r="X108" i="13"/>
  <c r="AA107" i="13"/>
  <c r="Z107" i="13"/>
  <c r="Y107" i="13"/>
  <c r="X107" i="13"/>
  <c r="AA106" i="13"/>
  <c r="Z106" i="13"/>
  <c r="Y106" i="13"/>
  <c r="X106" i="13"/>
  <c r="AA105" i="13"/>
  <c r="Z105" i="13"/>
  <c r="Y105" i="13"/>
  <c r="X105" i="13"/>
  <c r="AA104" i="13"/>
  <c r="Z104" i="13"/>
  <c r="Y104" i="13"/>
  <c r="X104" i="13"/>
  <c r="AA103" i="13"/>
  <c r="Z103" i="13"/>
  <c r="Y103" i="13"/>
  <c r="X103" i="13"/>
  <c r="AA102" i="13"/>
  <c r="Z102" i="13"/>
  <c r="Y102" i="13"/>
  <c r="X102" i="13"/>
  <c r="AA101" i="13"/>
  <c r="Z101" i="13"/>
  <c r="Y101" i="13"/>
  <c r="X101" i="13"/>
  <c r="AA100" i="13"/>
  <c r="Z100" i="13"/>
  <c r="Y100" i="13"/>
  <c r="X100" i="13"/>
  <c r="AA99" i="13"/>
  <c r="Z99" i="13"/>
  <c r="Y99" i="13"/>
  <c r="X99" i="13"/>
  <c r="AA98" i="13"/>
  <c r="Z98" i="13"/>
  <c r="Y98" i="13"/>
  <c r="X98" i="13"/>
  <c r="AA97" i="13"/>
  <c r="Z97" i="13"/>
  <c r="Y97" i="13"/>
  <c r="X97" i="13"/>
  <c r="AA96" i="13"/>
  <c r="Z96" i="13"/>
  <c r="Y96" i="13"/>
  <c r="X96" i="13"/>
  <c r="AA95" i="13"/>
  <c r="Z95" i="13"/>
  <c r="Y95" i="13"/>
  <c r="X95" i="13"/>
  <c r="AA94" i="13"/>
  <c r="Z94" i="13"/>
  <c r="Y94" i="13"/>
  <c r="X94" i="13"/>
  <c r="AA93" i="13"/>
  <c r="Z93" i="13"/>
  <c r="Y93" i="13"/>
  <c r="X93" i="13"/>
  <c r="AA92" i="13"/>
  <c r="Z92" i="13"/>
  <c r="Y92" i="13"/>
  <c r="X92" i="13"/>
  <c r="AA91" i="13"/>
  <c r="Z91" i="13"/>
  <c r="Y91" i="13"/>
  <c r="X91" i="13"/>
  <c r="AA90" i="13"/>
  <c r="Z90" i="13"/>
  <c r="Y90" i="13"/>
  <c r="X90" i="13"/>
  <c r="AA89" i="13"/>
  <c r="Z89" i="13"/>
  <c r="Y89" i="13"/>
  <c r="X89" i="13"/>
  <c r="AA88" i="13"/>
  <c r="Z88" i="13"/>
  <c r="Y88" i="13"/>
  <c r="X88" i="13"/>
  <c r="AA87" i="13"/>
  <c r="Z87" i="13"/>
  <c r="Y87" i="13"/>
  <c r="X87" i="13"/>
  <c r="AA86" i="13"/>
  <c r="Z86" i="13"/>
  <c r="Y86" i="13"/>
  <c r="X86" i="13"/>
  <c r="AA85" i="13"/>
  <c r="Z85" i="13"/>
  <c r="Y85" i="13"/>
  <c r="X85" i="13"/>
  <c r="AA84" i="13"/>
  <c r="Z84" i="13"/>
  <c r="Y84" i="13"/>
  <c r="X84" i="13"/>
  <c r="AA83" i="13"/>
  <c r="Z83" i="13"/>
  <c r="Y83" i="13"/>
  <c r="X83" i="13"/>
  <c r="AA82" i="13"/>
  <c r="Z82" i="13"/>
  <c r="Y82" i="13"/>
  <c r="X82" i="13"/>
  <c r="AA81" i="13"/>
  <c r="Z81" i="13"/>
  <c r="Y81" i="13"/>
  <c r="X81" i="13"/>
  <c r="AA80" i="13"/>
  <c r="Z80" i="13"/>
  <c r="Y80" i="13"/>
  <c r="X80" i="13"/>
  <c r="AA79" i="13"/>
  <c r="Z79" i="13"/>
  <c r="Y79" i="13"/>
  <c r="X79" i="13"/>
  <c r="AA78" i="13"/>
  <c r="Z78" i="13"/>
  <c r="Y78" i="13"/>
  <c r="X78" i="13"/>
  <c r="AA77" i="13"/>
  <c r="Z77" i="13"/>
  <c r="Y77" i="13"/>
  <c r="X77" i="13"/>
  <c r="AA76" i="13"/>
  <c r="Z76" i="13"/>
  <c r="Y76" i="13"/>
  <c r="X76" i="13"/>
  <c r="AA75" i="13"/>
  <c r="Z75" i="13"/>
  <c r="Y75" i="13"/>
  <c r="X75" i="13"/>
  <c r="AA74" i="13"/>
  <c r="Z74" i="13"/>
  <c r="Y74" i="13"/>
  <c r="X74" i="13"/>
  <c r="AA73" i="13"/>
  <c r="Z73" i="13"/>
  <c r="Y73" i="13"/>
  <c r="X73" i="13"/>
  <c r="AA72" i="13"/>
  <c r="Z72" i="13"/>
  <c r="Y72" i="13"/>
  <c r="X72" i="13"/>
  <c r="AA71" i="13"/>
  <c r="Z71" i="13"/>
  <c r="Y71" i="13"/>
  <c r="X71" i="13"/>
  <c r="AA70" i="13"/>
  <c r="Z70" i="13"/>
  <c r="Y70" i="13"/>
  <c r="X70" i="13"/>
  <c r="AA69" i="13"/>
  <c r="Z69" i="13"/>
  <c r="Y69" i="13"/>
  <c r="X69" i="13"/>
  <c r="AA68" i="13"/>
  <c r="Z68" i="13"/>
  <c r="Y68" i="13"/>
  <c r="X68" i="13"/>
  <c r="AA67" i="13"/>
  <c r="Z67" i="13"/>
  <c r="Y67" i="13"/>
  <c r="X67" i="13"/>
  <c r="AA66" i="13"/>
  <c r="Z66" i="13"/>
  <c r="Y66" i="13"/>
  <c r="X66" i="13"/>
  <c r="AA65" i="13"/>
  <c r="Z65" i="13"/>
  <c r="Y65" i="13"/>
  <c r="X65" i="13"/>
  <c r="AA64" i="13"/>
  <c r="Z64" i="13"/>
  <c r="Y64" i="13"/>
  <c r="X64" i="13"/>
  <c r="AA63" i="13"/>
  <c r="Z63" i="13"/>
  <c r="Y63" i="13"/>
  <c r="X63" i="13"/>
  <c r="AA62" i="13"/>
  <c r="Z62" i="13"/>
  <c r="Y62" i="13"/>
  <c r="X62" i="13"/>
  <c r="AA61" i="13"/>
  <c r="Z61" i="13"/>
  <c r="Y61" i="13"/>
  <c r="X61" i="13"/>
  <c r="AA60" i="13"/>
  <c r="Z60" i="13"/>
  <c r="Y60" i="13"/>
  <c r="X60" i="13"/>
  <c r="AA59" i="13"/>
  <c r="Z59" i="13"/>
  <c r="Y59" i="13"/>
  <c r="X59" i="13"/>
  <c r="AA58" i="13"/>
  <c r="Z58" i="13"/>
  <c r="Y58" i="13"/>
  <c r="X58" i="13"/>
  <c r="AA57" i="13"/>
  <c r="Z57" i="13"/>
  <c r="Y57" i="13"/>
  <c r="X57" i="13"/>
  <c r="AA56" i="13"/>
  <c r="Z56" i="13"/>
  <c r="Y56" i="13"/>
  <c r="X56" i="13"/>
  <c r="AA55" i="13"/>
  <c r="Z55" i="13"/>
  <c r="Y55" i="13"/>
  <c r="X55" i="13"/>
  <c r="AA54" i="13"/>
  <c r="Z54" i="13"/>
  <c r="Y54" i="13"/>
  <c r="X54" i="13"/>
  <c r="AA53" i="13"/>
  <c r="Z53" i="13"/>
  <c r="Y53" i="13"/>
  <c r="X53" i="13"/>
  <c r="AA52" i="13"/>
  <c r="Z52" i="13"/>
  <c r="Y52" i="13"/>
  <c r="X52" i="13"/>
  <c r="AA51" i="13"/>
  <c r="Z51" i="13"/>
  <c r="Y51" i="13"/>
  <c r="X51" i="13"/>
  <c r="AA50" i="13"/>
  <c r="Z50" i="13"/>
  <c r="Y50" i="13"/>
  <c r="X50" i="13"/>
  <c r="AA49" i="13"/>
  <c r="Z49" i="13"/>
  <c r="Y49" i="13"/>
  <c r="X49" i="13"/>
  <c r="AA48" i="13"/>
  <c r="Z48" i="13"/>
  <c r="Y48" i="13"/>
  <c r="X48" i="13"/>
  <c r="AA47" i="13"/>
  <c r="Z47" i="13"/>
  <c r="Y47" i="13"/>
  <c r="X47" i="13"/>
  <c r="AA46" i="13"/>
  <c r="Z46" i="13"/>
  <c r="Y46" i="13"/>
  <c r="X46" i="13"/>
  <c r="AA45" i="13"/>
  <c r="Z45" i="13"/>
  <c r="Y45" i="13"/>
  <c r="X45" i="13"/>
  <c r="AA44" i="13"/>
  <c r="Z44" i="13"/>
  <c r="Y44" i="13"/>
  <c r="X44" i="13"/>
  <c r="AA43" i="13"/>
  <c r="Z43" i="13"/>
  <c r="Y43" i="13"/>
  <c r="X43" i="13"/>
  <c r="AA42" i="13"/>
  <c r="Z42" i="13"/>
  <c r="Y42" i="13"/>
  <c r="X42" i="13"/>
  <c r="AA41" i="13"/>
  <c r="Z41" i="13"/>
  <c r="Y41" i="13"/>
  <c r="X41" i="13"/>
  <c r="AA40" i="13"/>
  <c r="Z40" i="13"/>
  <c r="Y40" i="13"/>
  <c r="X40" i="13"/>
  <c r="AA39" i="13"/>
  <c r="Z39" i="13"/>
  <c r="Y39" i="13"/>
  <c r="X39" i="13"/>
  <c r="AA38" i="13"/>
  <c r="Z38" i="13"/>
  <c r="Y38" i="13"/>
  <c r="X38" i="13"/>
  <c r="AA37" i="13"/>
  <c r="Z37" i="13"/>
  <c r="Y37" i="13"/>
  <c r="X37" i="13"/>
  <c r="AA36" i="13"/>
  <c r="Z36" i="13"/>
  <c r="Y36" i="13"/>
  <c r="X36" i="13"/>
  <c r="AA35" i="13"/>
  <c r="Z35" i="13"/>
  <c r="Y35" i="13"/>
  <c r="X35" i="13"/>
  <c r="AA34" i="13"/>
  <c r="Z34" i="13"/>
  <c r="Y34" i="13"/>
  <c r="X34" i="13"/>
  <c r="AA33" i="13"/>
  <c r="Z33" i="13"/>
  <c r="Y33" i="13"/>
  <c r="X33" i="13"/>
  <c r="AA32" i="13"/>
  <c r="Z32" i="13"/>
  <c r="Y32" i="13"/>
  <c r="X32" i="13"/>
  <c r="AA31" i="13"/>
  <c r="Z31" i="13"/>
  <c r="Y31" i="13"/>
  <c r="X31" i="13"/>
  <c r="AA30" i="13"/>
  <c r="Z30" i="13"/>
  <c r="Y30" i="13"/>
  <c r="X30" i="13"/>
  <c r="AA29" i="13"/>
  <c r="Z29" i="13"/>
  <c r="Y29" i="13"/>
  <c r="X29" i="13"/>
  <c r="AA28" i="13"/>
  <c r="Z28" i="13"/>
  <c r="Y28" i="13"/>
  <c r="X28" i="13"/>
  <c r="AA27" i="13"/>
  <c r="Z27" i="13"/>
  <c r="Y27" i="13"/>
  <c r="X27" i="13"/>
  <c r="AA26" i="13"/>
  <c r="Z26" i="13"/>
  <c r="Y26" i="13"/>
  <c r="X26" i="13"/>
  <c r="AA25" i="13"/>
  <c r="Z25" i="13"/>
  <c r="Y25" i="13"/>
  <c r="X25" i="13"/>
  <c r="AA24" i="13"/>
  <c r="Z24" i="13"/>
  <c r="Y24" i="13"/>
  <c r="X24" i="13"/>
  <c r="AA23" i="13"/>
  <c r="Z23" i="13"/>
  <c r="Y23" i="13"/>
  <c r="X23" i="13"/>
  <c r="AA22" i="13"/>
  <c r="Z22" i="13"/>
  <c r="Y22" i="13"/>
  <c r="X22" i="13"/>
  <c r="AA21" i="13"/>
  <c r="Z21" i="13"/>
  <c r="Y21" i="13"/>
  <c r="X21" i="13"/>
  <c r="AA20" i="13"/>
  <c r="Z20" i="13"/>
  <c r="Y20" i="13"/>
  <c r="X20" i="13"/>
  <c r="AA19" i="13"/>
  <c r="Z19" i="13"/>
  <c r="Y19" i="13"/>
  <c r="X19" i="13"/>
  <c r="AA18" i="13"/>
  <c r="Z18" i="13"/>
  <c r="Y18" i="13"/>
  <c r="X18" i="13"/>
  <c r="AA17" i="13"/>
  <c r="Z17" i="13"/>
  <c r="Y17" i="13"/>
  <c r="X17" i="13"/>
  <c r="AA16" i="13"/>
  <c r="Z16" i="13"/>
  <c r="Y16" i="13"/>
  <c r="X16" i="13"/>
  <c r="AA15" i="13"/>
  <c r="Z15" i="13"/>
  <c r="Y15" i="13"/>
  <c r="X15" i="13"/>
  <c r="AA14" i="13"/>
  <c r="Z14" i="13"/>
  <c r="Y14" i="13"/>
  <c r="X14" i="13"/>
  <c r="AA13" i="13"/>
  <c r="Z13" i="13"/>
  <c r="Y13" i="13"/>
  <c r="X13" i="13"/>
  <c r="AA12" i="13"/>
  <c r="Z12" i="13"/>
  <c r="Y12" i="13"/>
  <c r="X12" i="13"/>
  <c r="AA11" i="13"/>
  <c r="Z11" i="13"/>
  <c r="Y11" i="13"/>
  <c r="X11" i="13"/>
  <c r="AA10" i="13"/>
  <c r="Z10" i="13"/>
  <c r="Y10" i="13"/>
  <c r="X10" i="13"/>
  <c r="AA9" i="13"/>
  <c r="Z9" i="13"/>
  <c r="Y9" i="13"/>
  <c r="X9" i="13"/>
  <c r="AA8" i="13"/>
  <c r="Z8" i="13"/>
  <c r="Y8" i="13"/>
  <c r="X8" i="13"/>
  <c r="AA7" i="13"/>
  <c r="Z7" i="13"/>
  <c r="Y7" i="13"/>
  <c r="X7" i="13"/>
  <c r="AA6" i="13"/>
  <c r="Z6" i="13"/>
  <c r="Y6" i="13"/>
  <c r="X6" i="13"/>
  <c r="AA5" i="13"/>
  <c r="Z5" i="13"/>
  <c r="Y5" i="13"/>
  <c r="X5" i="13"/>
  <c r="AA4" i="13"/>
  <c r="Z4" i="13"/>
  <c r="Y4" i="13"/>
  <c r="X4" i="13"/>
  <c r="AA3" i="13"/>
  <c r="Z3" i="13"/>
  <c r="Y3" i="13"/>
  <c r="X3" i="13"/>
  <c r="AA2" i="13"/>
  <c r="Z2" i="13"/>
  <c r="Y2" i="13"/>
  <c r="X2" i="13"/>
  <c r="U166" i="14"/>
  <c r="T166" i="14"/>
  <c r="S166" i="14"/>
  <c r="R166" i="14"/>
  <c r="Q166" i="14"/>
  <c r="U165" i="14"/>
  <c r="T165" i="14"/>
  <c r="S165" i="14"/>
  <c r="R165" i="14"/>
  <c r="Q165" i="14"/>
  <c r="U164" i="14"/>
  <c r="T164" i="14"/>
  <c r="S164" i="14"/>
  <c r="R164" i="14"/>
  <c r="Q164" i="14"/>
  <c r="U163" i="14"/>
  <c r="T163" i="14"/>
  <c r="S163" i="14"/>
  <c r="R163" i="14"/>
  <c r="Q163" i="14"/>
  <c r="U162" i="14"/>
  <c r="T162" i="14"/>
  <c r="S162" i="14"/>
  <c r="R162" i="14"/>
  <c r="Q162" i="14"/>
  <c r="U161" i="14"/>
  <c r="T161" i="14"/>
  <c r="S161" i="14"/>
  <c r="R161" i="14"/>
  <c r="Q161" i="14"/>
  <c r="U160" i="14"/>
  <c r="T160" i="14"/>
  <c r="S160" i="14"/>
  <c r="R160" i="14"/>
  <c r="Q160" i="14"/>
  <c r="U159" i="14"/>
  <c r="T159" i="14"/>
  <c r="S159" i="14"/>
  <c r="R159" i="14"/>
  <c r="Q159" i="14"/>
  <c r="U158" i="14"/>
  <c r="T158" i="14"/>
  <c r="S158" i="14"/>
  <c r="R158" i="14"/>
  <c r="Q158" i="14"/>
  <c r="U157" i="14"/>
  <c r="T157" i="14"/>
  <c r="S157" i="14"/>
  <c r="R157" i="14"/>
  <c r="Q157" i="14"/>
  <c r="U156" i="14"/>
  <c r="T156" i="14"/>
  <c r="S156" i="14"/>
  <c r="R156" i="14"/>
  <c r="Q156" i="14"/>
  <c r="U155" i="14"/>
  <c r="T155" i="14"/>
  <c r="S155" i="14"/>
  <c r="R155" i="14"/>
  <c r="Q155" i="14"/>
  <c r="U154" i="14"/>
  <c r="T154" i="14"/>
  <c r="S154" i="14"/>
  <c r="R154" i="14"/>
  <c r="Q154" i="14"/>
  <c r="U153" i="14"/>
  <c r="T153" i="14"/>
  <c r="S153" i="14"/>
  <c r="R153" i="14"/>
  <c r="Q153" i="14"/>
  <c r="U152" i="14"/>
  <c r="T152" i="14"/>
  <c r="S152" i="14"/>
  <c r="R152" i="14"/>
  <c r="Q152" i="14"/>
  <c r="U151" i="14"/>
  <c r="T151" i="14"/>
  <c r="S151" i="14"/>
  <c r="R151" i="14"/>
  <c r="Q151" i="14"/>
  <c r="U150" i="14"/>
  <c r="T150" i="14"/>
  <c r="S150" i="14"/>
  <c r="R150" i="14"/>
  <c r="Q150" i="14"/>
  <c r="U149" i="14"/>
  <c r="T149" i="14"/>
  <c r="S149" i="14"/>
  <c r="R149" i="14"/>
  <c r="Q149" i="14"/>
  <c r="U148" i="14"/>
  <c r="T148" i="14"/>
  <c r="S148" i="14"/>
  <c r="R148" i="14"/>
  <c r="Q148" i="14"/>
  <c r="U147" i="14"/>
  <c r="T147" i="14"/>
  <c r="S147" i="14"/>
  <c r="R147" i="14"/>
  <c r="Q147" i="14"/>
  <c r="U146" i="14"/>
  <c r="T146" i="14"/>
  <c r="S146" i="14"/>
  <c r="R146" i="14"/>
  <c r="Q146" i="14"/>
  <c r="U145" i="14"/>
  <c r="T145" i="14"/>
  <c r="S145" i="14"/>
  <c r="R145" i="14"/>
  <c r="Q145" i="14"/>
  <c r="U144" i="14"/>
  <c r="T144" i="14"/>
  <c r="S144" i="14"/>
  <c r="R144" i="14"/>
  <c r="Q144" i="14"/>
  <c r="U143" i="14"/>
  <c r="T143" i="14"/>
  <c r="S143" i="14"/>
  <c r="R143" i="14"/>
  <c r="Q143" i="14"/>
  <c r="U142" i="14"/>
  <c r="T142" i="14"/>
  <c r="S142" i="14"/>
  <c r="R142" i="14"/>
  <c r="Q142" i="14"/>
  <c r="U141" i="14"/>
  <c r="T141" i="14"/>
  <c r="S141" i="14"/>
  <c r="R141" i="14"/>
  <c r="Q141" i="14"/>
  <c r="U140" i="14"/>
  <c r="T140" i="14"/>
  <c r="S140" i="14"/>
  <c r="R140" i="14"/>
  <c r="Q140" i="14"/>
  <c r="U139" i="14"/>
  <c r="T139" i="14"/>
  <c r="S139" i="14"/>
  <c r="R139" i="14"/>
  <c r="Q139" i="14"/>
  <c r="U138" i="14"/>
  <c r="T138" i="14"/>
  <c r="S138" i="14"/>
  <c r="R138" i="14"/>
  <c r="Q138" i="14"/>
  <c r="U137" i="14"/>
  <c r="T137" i="14"/>
  <c r="S137" i="14"/>
  <c r="R137" i="14"/>
  <c r="Q137" i="14"/>
  <c r="U136" i="14"/>
  <c r="T136" i="14"/>
  <c r="S136" i="14"/>
  <c r="R136" i="14"/>
  <c r="Q136" i="14"/>
  <c r="U135" i="14"/>
  <c r="T135" i="14"/>
  <c r="S135" i="14"/>
  <c r="R135" i="14"/>
  <c r="Q135" i="14"/>
  <c r="U134" i="14"/>
  <c r="T134" i="14"/>
  <c r="S134" i="14"/>
  <c r="R134" i="14"/>
  <c r="Q134" i="14"/>
  <c r="U133" i="14"/>
  <c r="T133" i="14"/>
  <c r="S133" i="14"/>
  <c r="R133" i="14"/>
  <c r="Q133" i="14"/>
  <c r="U132" i="14"/>
  <c r="T132" i="14"/>
  <c r="S132" i="14"/>
  <c r="R132" i="14"/>
  <c r="Q132" i="14"/>
  <c r="U131" i="14"/>
  <c r="T131" i="14"/>
  <c r="S131" i="14"/>
  <c r="R131" i="14"/>
  <c r="Q131" i="14"/>
  <c r="U130" i="14"/>
  <c r="T130" i="14"/>
  <c r="S130" i="14"/>
  <c r="R130" i="14"/>
  <c r="Q130" i="14"/>
  <c r="U129" i="14"/>
  <c r="T129" i="14"/>
  <c r="S129" i="14"/>
  <c r="R129" i="14"/>
  <c r="Q129" i="14"/>
  <c r="U128" i="14"/>
  <c r="T128" i="14"/>
  <c r="S128" i="14"/>
  <c r="R128" i="14"/>
  <c r="Q128" i="14"/>
  <c r="U127" i="14"/>
  <c r="T127" i="14"/>
  <c r="S127" i="14"/>
  <c r="R127" i="14"/>
  <c r="Q127" i="14"/>
  <c r="U126" i="14"/>
  <c r="T126" i="14"/>
  <c r="S126" i="14"/>
  <c r="R126" i="14"/>
  <c r="Q126" i="14"/>
  <c r="U125" i="14"/>
  <c r="T125" i="14"/>
  <c r="S125" i="14"/>
  <c r="R125" i="14"/>
  <c r="Q125" i="14"/>
  <c r="U124" i="14"/>
  <c r="T124" i="14"/>
  <c r="S124" i="14"/>
  <c r="R124" i="14"/>
  <c r="Q124" i="14"/>
  <c r="U123" i="14"/>
  <c r="T123" i="14"/>
  <c r="S123" i="14"/>
  <c r="R123" i="14"/>
  <c r="Q123" i="14"/>
  <c r="U122" i="14"/>
  <c r="T122" i="14"/>
  <c r="S122" i="14"/>
  <c r="R122" i="14"/>
  <c r="Q122" i="14"/>
  <c r="U121" i="14"/>
  <c r="T121" i="14"/>
  <c r="S121" i="14"/>
  <c r="R121" i="14"/>
  <c r="Q121" i="14"/>
  <c r="U120" i="14"/>
  <c r="T120" i="14"/>
  <c r="S120" i="14"/>
  <c r="R120" i="14"/>
  <c r="Q120" i="14"/>
  <c r="U119" i="14"/>
  <c r="T119" i="14"/>
  <c r="S119" i="14"/>
  <c r="R119" i="14"/>
  <c r="Q119" i="14"/>
  <c r="U118" i="14"/>
  <c r="T118" i="14"/>
  <c r="S118" i="14"/>
  <c r="R118" i="14"/>
  <c r="Q118" i="14"/>
  <c r="U117" i="14"/>
  <c r="T117" i="14"/>
  <c r="S117" i="14"/>
  <c r="R117" i="14"/>
  <c r="Q117" i="14"/>
  <c r="U116" i="14"/>
  <c r="T116" i="14"/>
  <c r="S116" i="14"/>
  <c r="R116" i="14"/>
  <c r="Q116" i="14"/>
  <c r="U115" i="14"/>
  <c r="T115" i="14"/>
  <c r="S115" i="14"/>
  <c r="R115" i="14"/>
  <c r="Q115" i="14"/>
  <c r="U114" i="14"/>
  <c r="T114" i="14"/>
  <c r="S114" i="14"/>
  <c r="R114" i="14"/>
  <c r="Q114" i="14"/>
  <c r="U113" i="14"/>
  <c r="T113" i="14"/>
  <c r="S113" i="14"/>
  <c r="R113" i="14"/>
  <c r="Q113" i="14"/>
  <c r="U112" i="14"/>
  <c r="T112" i="14"/>
  <c r="S112" i="14"/>
  <c r="R112" i="14"/>
  <c r="Q112" i="14"/>
  <c r="U111" i="14"/>
  <c r="T111" i="14"/>
  <c r="S111" i="14"/>
  <c r="R111" i="14"/>
  <c r="Q111" i="14"/>
  <c r="U110" i="14"/>
  <c r="T110" i="14"/>
  <c r="S110" i="14"/>
  <c r="R110" i="14"/>
  <c r="Q110" i="14"/>
  <c r="U109" i="14"/>
  <c r="T109" i="14"/>
  <c r="S109" i="14"/>
  <c r="R109" i="14"/>
  <c r="Q109" i="14"/>
  <c r="U108" i="14"/>
  <c r="T108" i="14"/>
  <c r="S108" i="14"/>
  <c r="R108" i="14"/>
  <c r="Q108" i="14"/>
  <c r="Y108" i="14" s="1"/>
  <c r="Z108" i="14" s="1"/>
  <c r="U107" i="14"/>
  <c r="T107" i="14"/>
  <c r="S107" i="14"/>
  <c r="R107" i="14"/>
  <c r="Q107" i="14"/>
  <c r="U106" i="14"/>
  <c r="T106" i="14"/>
  <c r="S106" i="14"/>
  <c r="R106" i="14"/>
  <c r="Q106" i="14"/>
  <c r="U105" i="14"/>
  <c r="T105" i="14"/>
  <c r="S105" i="14"/>
  <c r="R105" i="14"/>
  <c r="Q105" i="14"/>
  <c r="U104" i="14"/>
  <c r="T104" i="14"/>
  <c r="S104" i="14"/>
  <c r="R104" i="14"/>
  <c r="Q104" i="14"/>
  <c r="U103" i="14"/>
  <c r="T103" i="14"/>
  <c r="S103" i="14"/>
  <c r="R103" i="14"/>
  <c r="Q103" i="14"/>
  <c r="U102" i="14"/>
  <c r="T102" i="14"/>
  <c r="S102" i="14"/>
  <c r="R102" i="14"/>
  <c r="Q102" i="14"/>
  <c r="U101" i="14"/>
  <c r="T101" i="14"/>
  <c r="S101" i="14"/>
  <c r="R101" i="14"/>
  <c r="Q101" i="14"/>
  <c r="U100" i="14"/>
  <c r="T100" i="14"/>
  <c r="S100" i="14"/>
  <c r="R100" i="14"/>
  <c r="Q100" i="14"/>
  <c r="U99" i="14"/>
  <c r="T99" i="14"/>
  <c r="S99" i="14"/>
  <c r="R99" i="14"/>
  <c r="Q99" i="14"/>
  <c r="U98" i="14"/>
  <c r="T98" i="14"/>
  <c r="S98" i="14"/>
  <c r="R98" i="14"/>
  <c r="Q98" i="14"/>
  <c r="U97" i="14"/>
  <c r="T97" i="14"/>
  <c r="S97" i="14"/>
  <c r="R97" i="14"/>
  <c r="Q97" i="14"/>
  <c r="U96" i="14"/>
  <c r="T96" i="14"/>
  <c r="S96" i="14"/>
  <c r="R96" i="14"/>
  <c r="Q96" i="14"/>
  <c r="U95" i="14"/>
  <c r="T95" i="14"/>
  <c r="S95" i="14"/>
  <c r="R95" i="14"/>
  <c r="Q95" i="14"/>
  <c r="U94" i="14"/>
  <c r="T94" i="14"/>
  <c r="S94" i="14"/>
  <c r="R94" i="14"/>
  <c r="Q94" i="14"/>
  <c r="U93" i="14"/>
  <c r="T93" i="14"/>
  <c r="S93" i="14"/>
  <c r="R93" i="14"/>
  <c r="Q93" i="14"/>
  <c r="U92" i="14"/>
  <c r="T92" i="14"/>
  <c r="S92" i="14"/>
  <c r="R92" i="14"/>
  <c r="Q92" i="14"/>
  <c r="U91" i="14"/>
  <c r="T91" i="14"/>
  <c r="S91" i="14"/>
  <c r="R91" i="14"/>
  <c r="Q91" i="14"/>
  <c r="U90" i="14"/>
  <c r="T90" i="14"/>
  <c r="S90" i="14"/>
  <c r="R90" i="14"/>
  <c r="Q90" i="14"/>
  <c r="U89" i="14"/>
  <c r="T89" i="14"/>
  <c r="S89" i="14"/>
  <c r="R89" i="14"/>
  <c r="Q89" i="14"/>
  <c r="U88" i="14"/>
  <c r="T88" i="14"/>
  <c r="S88" i="14"/>
  <c r="R88" i="14"/>
  <c r="Q88" i="14"/>
  <c r="U87" i="14"/>
  <c r="T87" i="14"/>
  <c r="S87" i="14"/>
  <c r="R87" i="14"/>
  <c r="Q87" i="14"/>
  <c r="U86" i="14"/>
  <c r="T86" i="14"/>
  <c r="S86" i="14"/>
  <c r="R86" i="14"/>
  <c r="Q86" i="14"/>
  <c r="U85" i="14"/>
  <c r="T85" i="14"/>
  <c r="S85" i="14"/>
  <c r="R85" i="14"/>
  <c r="Q85" i="14"/>
  <c r="U84" i="14"/>
  <c r="T84" i="14"/>
  <c r="S84" i="14"/>
  <c r="R84" i="14"/>
  <c r="Q84" i="14"/>
  <c r="U83" i="14"/>
  <c r="T83" i="14"/>
  <c r="S83" i="14"/>
  <c r="R83" i="14"/>
  <c r="Q83" i="14"/>
  <c r="U82" i="14"/>
  <c r="T82" i="14"/>
  <c r="S82" i="14"/>
  <c r="R82" i="14"/>
  <c r="Q82" i="14"/>
  <c r="U81" i="14"/>
  <c r="T81" i="14"/>
  <c r="S81" i="14"/>
  <c r="R81" i="14"/>
  <c r="Q81" i="14"/>
  <c r="U80" i="14"/>
  <c r="T80" i="14"/>
  <c r="S80" i="14"/>
  <c r="R80" i="14"/>
  <c r="Q80" i="14"/>
  <c r="U79" i="14"/>
  <c r="T79" i="14"/>
  <c r="S79" i="14"/>
  <c r="R79" i="14"/>
  <c r="Q79" i="14"/>
  <c r="U78" i="14"/>
  <c r="T78" i="14"/>
  <c r="S78" i="14"/>
  <c r="R78" i="14"/>
  <c r="Q78" i="14"/>
  <c r="U77" i="14"/>
  <c r="T77" i="14"/>
  <c r="S77" i="14"/>
  <c r="R77" i="14"/>
  <c r="Q77" i="14"/>
  <c r="U76" i="14"/>
  <c r="T76" i="14"/>
  <c r="S76" i="14"/>
  <c r="R76" i="14"/>
  <c r="Q76" i="14"/>
  <c r="U75" i="14"/>
  <c r="T75" i="14"/>
  <c r="S75" i="14"/>
  <c r="R75" i="14"/>
  <c r="Q75" i="14"/>
  <c r="U74" i="14"/>
  <c r="T74" i="14"/>
  <c r="S74" i="14"/>
  <c r="R74" i="14"/>
  <c r="Q74" i="14"/>
  <c r="U73" i="14"/>
  <c r="T73" i="14"/>
  <c r="S73" i="14"/>
  <c r="R73" i="14"/>
  <c r="Q73" i="14"/>
  <c r="U72" i="14"/>
  <c r="T72" i="14"/>
  <c r="S72" i="14"/>
  <c r="R72" i="14"/>
  <c r="Q72" i="14"/>
  <c r="U71" i="14"/>
  <c r="T71" i="14"/>
  <c r="S71" i="14"/>
  <c r="R71" i="14"/>
  <c r="Q71" i="14"/>
  <c r="U70" i="14"/>
  <c r="T70" i="14"/>
  <c r="S70" i="14"/>
  <c r="R70" i="14"/>
  <c r="Q70" i="14"/>
  <c r="U69" i="14"/>
  <c r="T69" i="14"/>
  <c r="S69" i="14"/>
  <c r="R69" i="14"/>
  <c r="Q69" i="14"/>
  <c r="U68" i="14"/>
  <c r="T68" i="14"/>
  <c r="S68" i="14"/>
  <c r="R68" i="14"/>
  <c r="Q68" i="14"/>
  <c r="U67" i="14"/>
  <c r="T67" i="14"/>
  <c r="S67" i="14"/>
  <c r="R67" i="14"/>
  <c r="Q67" i="14"/>
  <c r="U66" i="14"/>
  <c r="T66" i="14"/>
  <c r="S66" i="14"/>
  <c r="R66" i="14"/>
  <c r="Q66" i="14"/>
  <c r="U65" i="14"/>
  <c r="T65" i="14"/>
  <c r="S65" i="14"/>
  <c r="R65" i="14"/>
  <c r="Q65" i="14"/>
  <c r="U64" i="14"/>
  <c r="T64" i="14"/>
  <c r="S64" i="14"/>
  <c r="R64" i="14"/>
  <c r="Q64" i="14"/>
  <c r="U63" i="14"/>
  <c r="T63" i="14"/>
  <c r="S63" i="14"/>
  <c r="R63" i="14"/>
  <c r="Q63" i="14"/>
  <c r="U62" i="14"/>
  <c r="T62" i="14"/>
  <c r="S62" i="14"/>
  <c r="R62" i="14"/>
  <c r="Q62" i="14"/>
  <c r="U61" i="14"/>
  <c r="T61" i="14"/>
  <c r="S61" i="14"/>
  <c r="R61" i="14"/>
  <c r="Q61" i="14"/>
  <c r="Y61" i="14" s="1"/>
  <c r="Z61" i="14" s="1"/>
  <c r="U60" i="14"/>
  <c r="T60" i="14"/>
  <c r="S60" i="14"/>
  <c r="R60" i="14"/>
  <c r="Q60" i="14"/>
  <c r="U59" i="14"/>
  <c r="T59" i="14"/>
  <c r="S59" i="14"/>
  <c r="R59" i="14"/>
  <c r="Q59" i="14"/>
  <c r="U58" i="14"/>
  <c r="T58" i="14"/>
  <c r="S58" i="14"/>
  <c r="R58" i="14"/>
  <c r="Q58" i="14"/>
  <c r="U57" i="14"/>
  <c r="T57" i="14"/>
  <c r="S57" i="14"/>
  <c r="R57" i="14"/>
  <c r="Q57" i="14"/>
  <c r="Y57" i="14" s="1"/>
  <c r="Z57" i="14" s="1"/>
  <c r="U56" i="14"/>
  <c r="T56" i="14"/>
  <c r="S56" i="14"/>
  <c r="R56" i="14"/>
  <c r="Q56" i="14"/>
  <c r="U55" i="14"/>
  <c r="T55" i="14"/>
  <c r="S55" i="14"/>
  <c r="R55" i="14"/>
  <c r="Q55" i="14"/>
  <c r="U54" i="14"/>
  <c r="T54" i="14"/>
  <c r="S54" i="14"/>
  <c r="R54" i="14"/>
  <c r="Q54" i="14"/>
  <c r="U53" i="14"/>
  <c r="T53" i="14"/>
  <c r="S53" i="14"/>
  <c r="R53" i="14"/>
  <c r="Q53" i="14"/>
  <c r="U52" i="14"/>
  <c r="T52" i="14"/>
  <c r="S52" i="14"/>
  <c r="R52" i="14"/>
  <c r="Q52" i="14"/>
  <c r="U51" i="14"/>
  <c r="T51" i="14"/>
  <c r="S51" i="14"/>
  <c r="R51" i="14"/>
  <c r="Q51" i="14"/>
  <c r="U50" i="14"/>
  <c r="T50" i="14"/>
  <c r="S50" i="14"/>
  <c r="R50" i="14"/>
  <c r="Q50" i="14"/>
  <c r="U49" i="14"/>
  <c r="T49" i="14"/>
  <c r="S49" i="14"/>
  <c r="R49" i="14"/>
  <c r="Q49" i="14"/>
  <c r="U48" i="14"/>
  <c r="T48" i="14"/>
  <c r="S48" i="14"/>
  <c r="R48" i="14"/>
  <c r="Q48" i="14"/>
  <c r="U47" i="14"/>
  <c r="T47" i="14"/>
  <c r="S47" i="14"/>
  <c r="R47" i="14"/>
  <c r="Q47" i="14"/>
  <c r="U46" i="14"/>
  <c r="T46" i="14"/>
  <c r="S46" i="14"/>
  <c r="R46" i="14"/>
  <c r="Q46" i="14"/>
  <c r="U45" i="14"/>
  <c r="T45" i="14"/>
  <c r="S45" i="14"/>
  <c r="R45" i="14"/>
  <c r="Q45" i="14"/>
  <c r="U44" i="14"/>
  <c r="T44" i="14"/>
  <c r="S44" i="14"/>
  <c r="R44" i="14"/>
  <c r="Q44" i="14"/>
  <c r="U43" i="14"/>
  <c r="T43" i="14"/>
  <c r="S43" i="14"/>
  <c r="R43" i="14"/>
  <c r="Q43" i="14"/>
  <c r="U42" i="14"/>
  <c r="T42" i="14"/>
  <c r="S42" i="14"/>
  <c r="R42" i="14"/>
  <c r="Q42" i="14"/>
  <c r="U41" i="14"/>
  <c r="T41" i="14"/>
  <c r="S41" i="14"/>
  <c r="R41" i="14"/>
  <c r="Q41" i="14"/>
  <c r="U40" i="14"/>
  <c r="T40" i="14"/>
  <c r="S40" i="14"/>
  <c r="R40" i="14"/>
  <c r="Q40" i="14"/>
  <c r="U39" i="14"/>
  <c r="T39" i="14"/>
  <c r="S39" i="14"/>
  <c r="R39" i="14"/>
  <c r="Q39" i="14"/>
  <c r="U38" i="14"/>
  <c r="T38" i="14"/>
  <c r="S38" i="14"/>
  <c r="R38" i="14"/>
  <c r="Q38" i="14"/>
  <c r="U37" i="14"/>
  <c r="T37" i="14"/>
  <c r="S37" i="14"/>
  <c r="R37" i="14"/>
  <c r="Q37" i="14"/>
  <c r="U36" i="14"/>
  <c r="T36" i="14"/>
  <c r="S36" i="14"/>
  <c r="R36" i="14"/>
  <c r="Q36" i="14"/>
  <c r="U35" i="14"/>
  <c r="T35" i="14"/>
  <c r="S35" i="14"/>
  <c r="R35" i="14"/>
  <c r="Q35" i="14"/>
  <c r="U34" i="14"/>
  <c r="T34" i="14"/>
  <c r="S34" i="14"/>
  <c r="R34" i="14"/>
  <c r="Q34" i="14"/>
  <c r="U33" i="14"/>
  <c r="T33" i="14"/>
  <c r="S33" i="14"/>
  <c r="R33" i="14"/>
  <c r="Q33" i="14"/>
  <c r="U32" i="14"/>
  <c r="T32" i="14"/>
  <c r="S32" i="14"/>
  <c r="R32" i="14"/>
  <c r="Q32" i="14"/>
  <c r="U31" i="14"/>
  <c r="T31" i="14"/>
  <c r="S31" i="14"/>
  <c r="R31" i="14"/>
  <c r="Q31" i="14"/>
  <c r="U30" i="14"/>
  <c r="T30" i="14"/>
  <c r="S30" i="14"/>
  <c r="R30" i="14"/>
  <c r="Q30" i="14"/>
  <c r="U29" i="14"/>
  <c r="T29" i="14"/>
  <c r="S29" i="14"/>
  <c r="R29" i="14"/>
  <c r="Q29" i="14"/>
  <c r="U28" i="14"/>
  <c r="T28" i="14"/>
  <c r="S28" i="14"/>
  <c r="R28" i="14"/>
  <c r="Q28" i="14"/>
  <c r="U27" i="14"/>
  <c r="T27" i="14"/>
  <c r="S27" i="14"/>
  <c r="R27" i="14"/>
  <c r="Q27" i="14"/>
  <c r="U26" i="14"/>
  <c r="T26" i="14"/>
  <c r="S26" i="14"/>
  <c r="R26" i="14"/>
  <c r="Q26" i="14"/>
  <c r="U25" i="14"/>
  <c r="T25" i="14"/>
  <c r="S25" i="14"/>
  <c r="R25" i="14"/>
  <c r="Q25" i="14"/>
  <c r="U24" i="14"/>
  <c r="T24" i="14"/>
  <c r="S24" i="14"/>
  <c r="R24" i="14"/>
  <c r="Q24" i="14"/>
  <c r="U23" i="14"/>
  <c r="T23" i="14"/>
  <c r="S23" i="14"/>
  <c r="R23" i="14"/>
  <c r="Q23" i="14"/>
  <c r="U22" i="14"/>
  <c r="T22" i="14"/>
  <c r="S22" i="14"/>
  <c r="R22" i="14"/>
  <c r="Q22" i="14"/>
  <c r="U21" i="14"/>
  <c r="T21" i="14"/>
  <c r="S21" i="14"/>
  <c r="R21" i="14"/>
  <c r="Q21" i="14"/>
  <c r="U20" i="14"/>
  <c r="T20" i="14"/>
  <c r="S20" i="14"/>
  <c r="R20" i="14"/>
  <c r="Q20" i="14"/>
  <c r="U19" i="14"/>
  <c r="T19" i="14"/>
  <c r="S19" i="14"/>
  <c r="R19" i="14"/>
  <c r="Q19" i="14"/>
  <c r="U18" i="14"/>
  <c r="T18" i="14"/>
  <c r="S18" i="14"/>
  <c r="R18" i="14"/>
  <c r="Q18" i="14"/>
  <c r="U17" i="14"/>
  <c r="T17" i="14"/>
  <c r="S17" i="14"/>
  <c r="R17" i="14"/>
  <c r="Q17" i="14"/>
  <c r="U16" i="14"/>
  <c r="T16" i="14"/>
  <c r="S16" i="14"/>
  <c r="R16" i="14"/>
  <c r="Q16" i="14"/>
  <c r="U15" i="14"/>
  <c r="T15" i="14"/>
  <c r="S15" i="14"/>
  <c r="R15" i="14"/>
  <c r="Q15" i="14"/>
  <c r="U14" i="14"/>
  <c r="T14" i="14"/>
  <c r="S14" i="14"/>
  <c r="R14" i="14"/>
  <c r="Q14" i="14"/>
  <c r="U13" i="14"/>
  <c r="T13" i="14"/>
  <c r="S13" i="14"/>
  <c r="R13" i="14"/>
  <c r="Q13" i="14"/>
  <c r="U12" i="14"/>
  <c r="T12" i="14"/>
  <c r="S12" i="14"/>
  <c r="R12" i="14"/>
  <c r="Q12" i="14"/>
  <c r="U11" i="14"/>
  <c r="T11" i="14"/>
  <c r="S11" i="14"/>
  <c r="R11" i="14"/>
  <c r="Q11" i="14"/>
  <c r="U10" i="14"/>
  <c r="T10" i="14"/>
  <c r="S10" i="14"/>
  <c r="R10" i="14"/>
  <c r="Q10" i="14"/>
  <c r="U9" i="14"/>
  <c r="T9" i="14"/>
  <c r="S9" i="14"/>
  <c r="R9" i="14"/>
  <c r="Q9" i="14"/>
  <c r="U8" i="14"/>
  <c r="T8" i="14"/>
  <c r="S8" i="14"/>
  <c r="R8" i="14"/>
  <c r="Q8" i="14"/>
  <c r="U7" i="14"/>
  <c r="T7" i="14"/>
  <c r="S7" i="14"/>
  <c r="R7" i="14"/>
  <c r="Q7" i="14"/>
  <c r="U6" i="14"/>
  <c r="T6" i="14"/>
  <c r="S6" i="14"/>
  <c r="R6" i="14"/>
  <c r="Q6" i="14"/>
  <c r="U5" i="14"/>
  <c r="T5" i="14"/>
  <c r="S5" i="14"/>
  <c r="R5" i="14"/>
  <c r="Q5" i="14"/>
  <c r="U4" i="14"/>
  <c r="T4" i="14"/>
  <c r="S4" i="14"/>
  <c r="R4" i="14"/>
  <c r="Q4" i="14"/>
  <c r="U3" i="14"/>
  <c r="T3" i="14"/>
  <c r="S3" i="14"/>
  <c r="R3" i="14"/>
  <c r="Q3" i="14"/>
  <c r="U2" i="14"/>
  <c r="T2" i="14"/>
  <c r="S2" i="14"/>
  <c r="R2" i="14"/>
  <c r="Q2" i="14"/>
  <c r="H326" i="5"/>
  <c r="H325" i="5"/>
  <c r="H324" i="5"/>
  <c r="H323" i="5"/>
  <c r="H322" i="5"/>
  <c r="H321" i="5"/>
  <c r="H320" i="5"/>
  <c r="H319" i="5"/>
  <c r="H318" i="5"/>
  <c r="H317" i="5"/>
  <c r="H316" i="5"/>
  <c r="H315" i="5"/>
  <c r="H314" i="5"/>
  <c r="H313" i="5"/>
  <c r="H312" i="5"/>
  <c r="H311" i="5"/>
  <c r="H310" i="5"/>
  <c r="H309" i="5"/>
  <c r="H308" i="5"/>
  <c r="H307" i="5"/>
  <c r="H306" i="5"/>
  <c r="H305" i="5"/>
  <c r="H304" i="5"/>
  <c r="H303" i="5"/>
  <c r="H302" i="5"/>
  <c r="H301" i="5"/>
  <c r="H300" i="5"/>
  <c r="H299" i="5"/>
  <c r="H298" i="5"/>
  <c r="H297" i="5"/>
  <c r="H296" i="5"/>
  <c r="H295" i="5"/>
  <c r="H294" i="5"/>
  <c r="H293" i="5"/>
  <c r="H292" i="5"/>
  <c r="H291" i="5"/>
  <c r="H290" i="5"/>
  <c r="H289" i="5"/>
  <c r="H288" i="5"/>
  <c r="H287" i="5"/>
  <c r="H286" i="5"/>
  <c r="H285" i="5"/>
  <c r="H284" i="5"/>
  <c r="H283" i="5"/>
  <c r="H282" i="5"/>
  <c r="H281" i="5"/>
  <c r="H280" i="5"/>
  <c r="H279" i="5"/>
  <c r="H278" i="5"/>
  <c r="H277" i="5"/>
  <c r="H276" i="5"/>
  <c r="H275" i="5"/>
  <c r="H274" i="5"/>
  <c r="H273" i="5"/>
  <c r="H272" i="5"/>
  <c r="H271" i="5"/>
  <c r="H270" i="5"/>
  <c r="H269" i="5"/>
  <c r="H268" i="5"/>
  <c r="H267" i="5"/>
  <c r="H266" i="5"/>
  <c r="H265" i="5"/>
  <c r="H264" i="5"/>
  <c r="H263" i="5"/>
  <c r="H262" i="5"/>
  <c r="H261" i="5"/>
  <c r="H260" i="5"/>
  <c r="H259" i="5"/>
  <c r="H258" i="5"/>
  <c r="H257" i="5"/>
  <c r="H256" i="5"/>
  <c r="H255" i="5"/>
  <c r="H254" i="5"/>
  <c r="H253" i="5"/>
  <c r="H252" i="5"/>
  <c r="H251" i="5"/>
  <c r="H250" i="5"/>
  <c r="H249" i="5"/>
  <c r="H248" i="5"/>
  <c r="H247" i="5"/>
  <c r="H246" i="5"/>
  <c r="H245" i="5"/>
  <c r="H244" i="5"/>
  <c r="H243" i="5"/>
  <c r="H242" i="5"/>
  <c r="H241" i="5"/>
  <c r="H240" i="5"/>
  <c r="H239" i="5"/>
  <c r="H238" i="5"/>
  <c r="H237" i="5"/>
  <c r="H236" i="5"/>
  <c r="H235" i="5"/>
  <c r="H234" i="5"/>
  <c r="H233" i="5"/>
  <c r="H232" i="5"/>
  <c r="H231" i="5"/>
  <c r="H230" i="5"/>
  <c r="H229" i="5"/>
  <c r="H228" i="5"/>
  <c r="H227" i="5"/>
  <c r="H226" i="5"/>
  <c r="H225" i="5"/>
  <c r="H224" i="5"/>
  <c r="H223" i="5"/>
  <c r="H222" i="5"/>
  <c r="H221" i="5"/>
  <c r="H220" i="5"/>
  <c r="H219" i="5"/>
  <c r="H218" i="5"/>
  <c r="H217" i="5"/>
  <c r="H216" i="5"/>
  <c r="H215" i="5"/>
  <c r="H214" i="5"/>
  <c r="H213" i="5"/>
  <c r="H212" i="5"/>
  <c r="H211" i="5"/>
  <c r="H210" i="5"/>
  <c r="H209" i="5"/>
  <c r="H208" i="5"/>
  <c r="H207" i="5"/>
  <c r="H206" i="5"/>
  <c r="H205" i="5"/>
  <c r="H204" i="5"/>
  <c r="H203" i="5"/>
  <c r="H202" i="5"/>
  <c r="H201" i="5"/>
  <c r="H200" i="5"/>
  <c r="H199" i="5"/>
  <c r="H198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5" i="5"/>
  <c r="H184" i="5"/>
  <c r="H183" i="5"/>
  <c r="H182" i="5"/>
  <c r="H181" i="5"/>
  <c r="H180" i="5"/>
  <c r="H179" i="5"/>
  <c r="H178" i="5"/>
  <c r="H177" i="5"/>
  <c r="H176" i="5"/>
  <c r="H175" i="5"/>
  <c r="H174" i="5"/>
  <c r="H173" i="5"/>
  <c r="H172" i="5"/>
  <c r="H171" i="5"/>
  <c r="H170" i="5"/>
  <c r="H169" i="5"/>
  <c r="H168" i="5"/>
  <c r="H167" i="5"/>
  <c r="H166" i="5"/>
  <c r="H165" i="5"/>
  <c r="H164" i="5"/>
  <c r="H163" i="5"/>
  <c r="H162" i="5"/>
  <c r="H161" i="5"/>
  <c r="H160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J255" i="2"/>
  <c r="J239" i="2"/>
  <c r="I273" i="2"/>
  <c r="I271" i="2"/>
  <c r="I265" i="2"/>
  <c r="I263" i="2"/>
  <c r="I257" i="2"/>
  <c r="I255" i="2"/>
  <c r="I249" i="2"/>
  <c r="I247" i="2"/>
  <c r="I239" i="2"/>
  <c r="I233" i="2"/>
  <c r="I225" i="2"/>
  <c r="I201" i="2"/>
  <c r="I193" i="2"/>
  <c r="I169" i="2"/>
  <c r="I161" i="2"/>
  <c r="I137" i="2"/>
  <c r="I129" i="2"/>
  <c r="I105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K299" i="4"/>
  <c r="L299" i="4" s="1"/>
  <c r="K298" i="4"/>
  <c r="L298" i="4" s="1"/>
  <c r="K297" i="4"/>
  <c r="L297" i="4" s="1"/>
  <c r="K296" i="4"/>
  <c r="L296" i="4" s="1"/>
  <c r="K295" i="4"/>
  <c r="L295" i="4" s="1"/>
  <c r="K294" i="4"/>
  <c r="L294" i="4" s="1"/>
  <c r="K293" i="4"/>
  <c r="L293" i="4" s="1"/>
  <c r="K292" i="4"/>
  <c r="L292" i="4" s="1"/>
  <c r="K291" i="4"/>
  <c r="L291" i="4" s="1"/>
  <c r="K290" i="4"/>
  <c r="L290" i="4" s="1"/>
  <c r="K289" i="4"/>
  <c r="L289" i="4" s="1"/>
  <c r="K288" i="4"/>
  <c r="L288" i="4" s="1"/>
  <c r="K287" i="4"/>
  <c r="L287" i="4" s="1"/>
  <c r="K286" i="4"/>
  <c r="L286" i="4" s="1"/>
  <c r="K285" i="4"/>
  <c r="L285" i="4" s="1"/>
  <c r="K284" i="4"/>
  <c r="L284" i="4" s="1"/>
  <c r="K283" i="4"/>
  <c r="L283" i="4" s="1"/>
  <c r="K282" i="4"/>
  <c r="L282" i="4" s="1"/>
  <c r="K281" i="4"/>
  <c r="L281" i="4" s="1"/>
  <c r="K280" i="4"/>
  <c r="L280" i="4" s="1"/>
  <c r="K279" i="4"/>
  <c r="L279" i="4" s="1"/>
  <c r="K278" i="4"/>
  <c r="L278" i="4" s="1"/>
  <c r="K277" i="4"/>
  <c r="L277" i="4" s="1"/>
  <c r="K276" i="4"/>
  <c r="L276" i="4" s="1"/>
  <c r="K275" i="4"/>
  <c r="L275" i="4" s="1"/>
  <c r="K274" i="4"/>
  <c r="L274" i="4" s="1"/>
  <c r="K273" i="4"/>
  <c r="L273" i="4" s="1"/>
  <c r="K272" i="4"/>
  <c r="L272" i="4" s="1"/>
  <c r="K271" i="4"/>
  <c r="L271" i="4" s="1"/>
  <c r="K270" i="4"/>
  <c r="L270" i="4" s="1"/>
  <c r="K269" i="4"/>
  <c r="L269" i="4" s="1"/>
  <c r="K268" i="4"/>
  <c r="L268" i="4" s="1"/>
  <c r="K267" i="4"/>
  <c r="L267" i="4" s="1"/>
  <c r="K266" i="4"/>
  <c r="L266" i="4" s="1"/>
  <c r="K265" i="4"/>
  <c r="L265" i="4" s="1"/>
  <c r="K264" i="4"/>
  <c r="L264" i="4" s="1"/>
  <c r="K263" i="4"/>
  <c r="L263" i="4" s="1"/>
  <c r="K262" i="4"/>
  <c r="L262" i="4" s="1"/>
  <c r="K261" i="4"/>
  <c r="L261" i="4" s="1"/>
  <c r="K260" i="4"/>
  <c r="L260" i="4" s="1"/>
  <c r="K259" i="4"/>
  <c r="L259" i="4" s="1"/>
  <c r="K258" i="4"/>
  <c r="L258" i="4" s="1"/>
  <c r="K257" i="4"/>
  <c r="L257" i="4" s="1"/>
  <c r="K256" i="4"/>
  <c r="L256" i="4" s="1"/>
  <c r="K255" i="4"/>
  <c r="L255" i="4" s="1"/>
  <c r="K254" i="4"/>
  <c r="L254" i="4" s="1"/>
  <c r="K253" i="4"/>
  <c r="L253" i="4" s="1"/>
  <c r="K252" i="4"/>
  <c r="L252" i="4" s="1"/>
  <c r="K251" i="4"/>
  <c r="L251" i="4" s="1"/>
  <c r="K250" i="4"/>
  <c r="L250" i="4" s="1"/>
  <c r="K249" i="4"/>
  <c r="L249" i="4" s="1"/>
  <c r="K248" i="4"/>
  <c r="L248" i="4" s="1"/>
  <c r="K247" i="4"/>
  <c r="L247" i="4" s="1"/>
  <c r="K246" i="4"/>
  <c r="L246" i="4" s="1"/>
  <c r="K245" i="4"/>
  <c r="L245" i="4" s="1"/>
  <c r="K244" i="4"/>
  <c r="L244" i="4" s="1"/>
  <c r="K243" i="4"/>
  <c r="L243" i="4" s="1"/>
  <c r="K242" i="4"/>
  <c r="L242" i="4" s="1"/>
  <c r="K241" i="4"/>
  <c r="L241" i="4" s="1"/>
  <c r="K240" i="4"/>
  <c r="L240" i="4" s="1"/>
  <c r="K239" i="4"/>
  <c r="L239" i="4" s="1"/>
  <c r="K238" i="4"/>
  <c r="L238" i="4" s="1"/>
  <c r="K237" i="4"/>
  <c r="L237" i="4" s="1"/>
  <c r="K236" i="4"/>
  <c r="L236" i="4" s="1"/>
  <c r="K235" i="4"/>
  <c r="L235" i="4" s="1"/>
  <c r="K234" i="4"/>
  <c r="L234" i="4" s="1"/>
  <c r="K233" i="4"/>
  <c r="L233" i="4" s="1"/>
  <c r="K232" i="4"/>
  <c r="L232" i="4" s="1"/>
  <c r="K231" i="4"/>
  <c r="L231" i="4" s="1"/>
  <c r="K230" i="4"/>
  <c r="L230" i="4" s="1"/>
  <c r="K229" i="4"/>
  <c r="L229" i="4" s="1"/>
  <c r="K228" i="4"/>
  <c r="L228" i="4" s="1"/>
  <c r="K227" i="4"/>
  <c r="L227" i="4" s="1"/>
  <c r="K226" i="4"/>
  <c r="L226" i="4" s="1"/>
  <c r="K225" i="4"/>
  <c r="L225" i="4" s="1"/>
  <c r="K224" i="4"/>
  <c r="L224" i="4" s="1"/>
  <c r="K223" i="4"/>
  <c r="L223" i="4" s="1"/>
  <c r="K222" i="4"/>
  <c r="L222" i="4" s="1"/>
  <c r="K221" i="4"/>
  <c r="L221" i="4" s="1"/>
  <c r="K220" i="4"/>
  <c r="L220" i="4" s="1"/>
  <c r="K219" i="4"/>
  <c r="L219" i="4" s="1"/>
  <c r="K218" i="4"/>
  <c r="L218" i="4" s="1"/>
  <c r="K217" i="4"/>
  <c r="L217" i="4" s="1"/>
  <c r="K216" i="4"/>
  <c r="L216" i="4" s="1"/>
  <c r="K215" i="4"/>
  <c r="L215" i="4" s="1"/>
  <c r="K214" i="4"/>
  <c r="L214" i="4" s="1"/>
  <c r="K213" i="4"/>
  <c r="L213" i="4" s="1"/>
  <c r="K212" i="4"/>
  <c r="L212" i="4" s="1"/>
  <c r="K211" i="4"/>
  <c r="L211" i="4" s="1"/>
  <c r="L210" i="4"/>
  <c r="K210" i="4"/>
  <c r="K209" i="4"/>
  <c r="L209" i="4" s="1"/>
  <c r="K208" i="4"/>
  <c r="L208" i="4" s="1"/>
  <c r="K207" i="4"/>
  <c r="L207" i="4" s="1"/>
  <c r="K206" i="4"/>
  <c r="L206" i="4" s="1"/>
  <c r="K205" i="4"/>
  <c r="L205" i="4" s="1"/>
  <c r="K204" i="4"/>
  <c r="L204" i="4" s="1"/>
  <c r="K203" i="4"/>
  <c r="L203" i="4" s="1"/>
  <c r="L202" i="4"/>
  <c r="K202" i="4"/>
  <c r="K201" i="4"/>
  <c r="L201" i="4" s="1"/>
  <c r="K200" i="4"/>
  <c r="L200" i="4" s="1"/>
  <c r="L199" i="4"/>
  <c r="K199" i="4"/>
  <c r="K198" i="4"/>
  <c r="L198" i="4" s="1"/>
  <c r="K197" i="4"/>
  <c r="L197" i="4" s="1"/>
  <c r="K196" i="4"/>
  <c r="L196" i="4" s="1"/>
  <c r="K195" i="4"/>
  <c r="L195" i="4" s="1"/>
  <c r="K194" i="4"/>
  <c r="L194" i="4" s="1"/>
  <c r="K193" i="4"/>
  <c r="L193" i="4" s="1"/>
  <c r="K192" i="4"/>
  <c r="L192" i="4" s="1"/>
  <c r="K191" i="4"/>
  <c r="L191" i="4" s="1"/>
  <c r="K190" i="4"/>
  <c r="L190" i="4" s="1"/>
  <c r="K189" i="4"/>
  <c r="L189" i="4" s="1"/>
  <c r="K188" i="4"/>
  <c r="L188" i="4" s="1"/>
  <c r="K187" i="4"/>
  <c r="L187" i="4" s="1"/>
  <c r="K186" i="4"/>
  <c r="L186" i="4" s="1"/>
  <c r="K185" i="4"/>
  <c r="L185" i="4" s="1"/>
  <c r="K184" i="4"/>
  <c r="L184" i="4" s="1"/>
  <c r="L183" i="4"/>
  <c r="K183" i="4"/>
  <c r="K182" i="4"/>
  <c r="L182" i="4" s="1"/>
  <c r="K181" i="4"/>
  <c r="L181" i="4" s="1"/>
  <c r="K180" i="4"/>
  <c r="L180" i="4" s="1"/>
  <c r="K179" i="4"/>
  <c r="L179" i="4" s="1"/>
  <c r="K178" i="4"/>
  <c r="L178" i="4" s="1"/>
  <c r="K177" i="4"/>
  <c r="L177" i="4" s="1"/>
  <c r="K176" i="4"/>
  <c r="L176" i="4" s="1"/>
  <c r="L175" i="4"/>
  <c r="K175" i="4"/>
  <c r="K174" i="4"/>
  <c r="L174" i="4" s="1"/>
  <c r="K173" i="4"/>
  <c r="L173" i="4" s="1"/>
  <c r="K172" i="4"/>
  <c r="L172" i="4" s="1"/>
  <c r="K171" i="4"/>
  <c r="L171" i="4" s="1"/>
  <c r="L170" i="4"/>
  <c r="K170" i="4"/>
  <c r="K169" i="4"/>
  <c r="L169" i="4" s="1"/>
  <c r="K168" i="4"/>
  <c r="L168" i="4" s="1"/>
  <c r="L167" i="4"/>
  <c r="K167" i="4"/>
  <c r="K166" i="4"/>
  <c r="L166" i="4" s="1"/>
  <c r="K165" i="4"/>
  <c r="L165" i="4" s="1"/>
  <c r="K164" i="4"/>
  <c r="L164" i="4" s="1"/>
  <c r="L163" i="4"/>
  <c r="K163" i="4"/>
  <c r="K162" i="4"/>
  <c r="L162" i="4" s="1"/>
  <c r="K161" i="4"/>
  <c r="L161" i="4" s="1"/>
  <c r="K160" i="4"/>
  <c r="L160" i="4" s="1"/>
  <c r="K159" i="4"/>
  <c r="L159" i="4" s="1"/>
  <c r="L158" i="4"/>
  <c r="K158" i="4"/>
  <c r="K157" i="4"/>
  <c r="L157" i="4" s="1"/>
  <c r="K156" i="4"/>
  <c r="L156" i="4" s="1"/>
  <c r="K155" i="4"/>
  <c r="L155" i="4" s="1"/>
  <c r="L154" i="4"/>
  <c r="K154" i="4"/>
  <c r="K153" i="4"/>
  <c r="L153" i="4" s="1"/>
  <c r="K152" i="4"/>
  <c r="L152" i="4" s="1"/>
  <c r="K151" i="4"/>
  <c r="L151" i="4" s="1"/>
  <c r="K150" i="4"/>
  <c r="L150" i="4" s="1"/>
  <c r="K149" i="4"/>
  <c r="L149" i="4" s="1"/>
  <c r="K148" i="4"/>
  <c r="L148" i="4" s="1"/>
  <c r="K147" i="4"/>
  <c r="L147" i="4" s="1"/>
  <c r="L146" i="4"/>
  <c r="K146" i="4"/>
  <c r="K145" i="4"/>
  <c r="L145" i="4" s="1"/>
  <c r="K144" i="4"/>
  <c r="L144" i="4" s="1"/>
  <c r="K143" i="4"/>
  <c r="L143" i="4" s="1"/>
  <c r="K142" i="4"/>
  <c r="L142" i="4" s="1"/>
  <c r="K141" i="4"/>
  <c r="L141" i="4" s="1"/>
  <c r="K140" i="4"/>
  <c r="L140" i="4" s="1"/>
  <c r="K139" i="4"/>
  <c r="L139" i="4" s="1"/>
  <c r="L138" i="4"/>
  <c r="K138" i="4"/>
  <c r="K137" i="4"/>
  <c r="L137" i="4" s="1"/>
  <c r="K136" i="4"/>
  <c r="L136" i="4" s="1"/>
  <c r="L135" i="4"/>
  <c r="K135" i="4"/>
  <c r="K134" i="4"/>
  <c r="L134" i="4" s="1"/>
  <c r="K133" i="4"/>
  <c r="L133" i="4" s="1"/>
  <c r="K132" i="4"/>
  <c r="L132" i="4" s="1"/>
  <c r="K131" i="4"/>
  <c r="L131" i="4" s="1"/>
  <c r="K130" i="4"/>
  <c r="L130" i="4" s="1"/>
  <c r="K129" i="4"/>
  <c r="L129" i="4" s="1"/>
  <c r="K128" i="4"/>
  <c r="L128" i="4" s="1"/>
  <c r="K127" i="4"/>
  <c r="L127" i="4" s="1"/>
  <c r="K126" i="4"/>
  <c r="L126" i="4" s="1"/>
  <c r="K125" i="4"/>
  <c r="L125" i="4" s="1"/>
  <c r="K124" i="4"/>
  <c r="L124" i="4" s="1"/>
  <c r="K123" i="4"/>
  <c r="L123" i="4" s="1"/>
  <c r="K122" i="4"/>
  <c r="L122" i="4" s="1"/>
  <c r="K121" i="4"/>
  <c r="L121" i="4" s="1"/>
  <c r="K120" i="4"/>
  <c r="L120" i="4" s="1"/>
  <c r="L119" i="4"/>
  <c r="K119" i="4"/>
  <c r="K118" i="4"/>
  <c r="L118" i="4" s="1"/>
  <c r="K117" i="4"/>
  <c r="L117" i="4" s="1"/>
  <c r="K116" i="4"/>
  <c r="L116" i="4" s="1"/>
  <c r="K115" i="4"/>
  <c r="L115" i="4" s="1"/>
  <c r="K114" i="4"/>
  <c r="L114" i="4" s="1"/>
  <c r="K113" i="4"/>
  <c r="L113" i="4" s="1"/>
  <c r="K112" i="4"/>
  <c r="L112" i="4" s="1"/>
  <c r="L111" i="4"/>
  <c r="K111" i="4"/>
  <c r="K110" i="4"/>
  <c r="L110" i="4" s="1"/>
  <c r="K109" i="4"/>
  <c r="L109" i="4" s="1"/>
  <c r="K108" i="4"/>
  <c r="L108" i="4" s="1"/>
  <c r="K107" i="4"/>
  <c r="L107" i="4" s="1"/>
  <c r="L106" i="4"/>
  <c r="K106" i="4"/>
  <c r="K105" i="4"/>
  <c r="L105" i="4" s="1"/>
  <c r="K104" i="4"/>
  <c r="L104" i="4" s="1"/>
  <c r="L103" i="4"/>
  <c r="K103" i="4"/>
  <c r="K102" i="4"/>
  <c r="L102" i="4" s="1"/>
  <c r="K101" i="4"/>
  <c r="L101" i="4" s="1"/>
  <c r="K100" i="4"/>
  <c r="L100" i="4" s="1"/>
  <c r="L99" i="4"/>
  <c r="K99" i="4"/>
  <c r="K98" i="4"/>
  <c r="L98" i="4" s="1"/>
  <c r="K97" i="4"/>
  <c r="L97" i="4" s="1"/>
  <c r="K96" i="4"/>
  <c r="L96" i="4" s="1"/>
  <c r="K95" i="4"/>
  <c r="L95" i="4" s="1"/>
  <c r="L94" i="4"/>
  <c r="K94" i="4"/>
  <c r="K93" i="4"/>
  <c r="L93" i="4" s="1"/>
  <c r="K92" i="4"/>
  <c r="L92" i="4" s="1"/>
  <c r="K91" i="4"/>
  <c r="L91" i="4" s="1"/>
  <c r="L90" i="4"/>
  <c r="K90" i="4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L82" i="4"/>
  <c r="K82" i="4"/>
  <c r="K81" i="4"/>
  <c r="L81" i="4" s="1"/>
  <c r="K80" i="4"/>
  <c r="L80" i="4" s="1"/>
  <c r="K79" i="4"/>
  <c r="L79" i="4" s="1"/>
  <c r="K78" i="4"/>
  <c r="L78" i="4" s="1"/>
  <c r="K77" i="4"/>
  <c r="L77" i="4" s="1"/>
  <c r="K76" i="4"/>
  <c r="L76" i="4" s="1"/>
  <c r="K75" i="4"/>
  <c r="L75" i="4" s="1"/>
  <c r="L74" i="4"/>
  <c r="K74" i="4"/>
  <c r="K73" i="4"/>
  <c r="L73" i="4" s="1"/>
  <c r="K72" i="4"/>
  <c r="L72" i="4" s="1"/>
  <c r="L71" i="4"/>
  <c r="K71" i="4"/>
  <c r="K70" i="4"/>
  <c r="L70" i="4" s="1"/>
  <c r="K69" i="4"/>
  <c r="L69" i="4" s="1"/>
  <c r="K68" i="4"/>
  <c r="L68" i="4" s="1"/>
  <c r="K67" i="4"/>
  <c r="L67" i="4" s="1"/>
  <c r="K66" i="4"/>
  <c r="L66" i="4" s="1"/>
  <c r="K65" i="4"/>
  <c r="L65" i="4" s="1"/>
  <c r="K64" i="4"/>
  <c r="L64" i="4" s="1"/>
  <c r="K63" i="4"/>
  <c r="L63" i="4" s="1"/>
  <c r="K62" i="4"/>
  <c r="L62" i="4" s="1"/>
  <c r="K61" i="4"/>
  <c r="L61" i="4" s="1"/>
  <c r="K60" i="4"/>
  <c r="L60" i="4" s="1"/>
  <c r="K59" i="4"/>
  <c r="L59" i="4" s="1"/>
  <c r="K58" i="4"/>
  <c r="L58" i="4" s="1"/>
  <c r="K57" i="4"/>
  <c r="L57" i="4" s="1"/>
  <c r="K56" i="4"/>
  <c r="L56" i="4" s="1"/>
  <c r="L55" i="4"/>
  <c r="K55" i="4"/>
  <c r="K54" i="4"/>
  <c r="L54" i="4" s="1"/>
  <c r="K53" i="4"/>
  <c r="L53" i="4" s="1"/>
  <c r="K52" i="4"/>
  <c r="L52" i="4" s="1"/>
  <c r="K51" i="4"/>
  <c r="L51" i="4" s="1"/>
  <c r="K50" i="4"/>
  <c r="L50" i="4" s="1"/>
  <c r="K49" i="4"/>
  <c r="L49" i="4" s="1"/>
  <c r="K48" i="4"/>
  <c r="L48" i="4" s="1"/>
  <c r="L47" i="4"/>
  <c r="K47" i="4"/>
  <c r="K46" i="4"/>
  <c r="L46" i="4" s="1"/>
  <c r="K45" i="4"/>
  <c r="L45" i="4" s="1"/>
  <c r="K44" i="4"/>
  <c r="L44" i="4" s="1"/>
  <c r="K43" i="4"/>
  <c r="L43" i="4" s="1"/>
  <c r="L42" i="4"/>
  <c r="K42" i="4"/>
  <c r="K41" i="4"/>
  <c r="L41" i="4" s="1"/>
  <c r="K40" i="4"/>
  <c r="L40" i="4" s="1"/>
  <c r="L39" i="4"/>
  <c r="K39" i="4"/>
  <c r="K38" i="4"/>
  <c r="L38" i="4" s="1"/>
  <c r="K37" i="4"/>
  <c r="L37" i="4" s="1"/>
  <c r="K36" i="4"/>
  <c r="L36" i="4" s="1"/>
  <c r="L35" i="4"/>
  <c r="K35" i="4"/>
  <c r="K34" i="4"/>
  <c r="L34" i="4" s="1"/>
  <c r="K33" i="4"/>
  <c r="L33" i="4" s="1"/>
  <c r="K32" i="4"/>
  <c r="L32" i="4" s="1"/>
  <c r="K31" i="4"/>
  <c r="L31" i="4" s="1"/>
  <c r="L30" i="4"/>
  <c r="K30" i="4"/>
  <c r="K29" i="4"/>
  <c r="L29" i="4" s="1"/>
  <c r="K28" i="4"/>
  <c r="L28" i="4" s="1"/>
  <c r="K27" i="4"/>
  <c r="L27" i="4" s="1"/>
  <c r="L26" i="4"/>
  <c r="K26" i="4"/>
  <c r="K25" i="4"/>
  <c r="L25" i="4" s="1"/>
  <c r="K24" i="4"/>
  <c r="L24" i="4" s="1"/>
  <c r="K23" i="4"/>
  <c r="L23" i="4" s="1"/>
  <c r="K22" i="4"/>
  <c r="L22" i="4" s="1"/>
  <c r="K21" i="4"/>
  <c r="L21" i="4" s="1"/>
  <c r="K20" i="4"/>
  <c r="L20" i="4" s="1"/>
  <c r="L19" i="4"/>
  <c r="K19" i="4"/>
  <c r="K18" i="4"/>
  <c r="L18" i="4" s="1"/>
  <c r="K17" i="4"/>
  <c r="L17" i="4" s="1"/>
  <c r="K16" i="4"/>
  <c r="L16" i="4" s="1"/>
  <c r="K15" i="4"/>
  <c r="L15" i="4" s="1"/>
  <c r="K14" i="4"/>
  <c r="L14" i="4" s="1"/>
  <c r="K13" i="4"/>
  <c r="L13" i="4" s="1"/>
  <c r="K12" i="4"/>
  <c r="L12" i="4" s="1"/>
  <c r="K11" i="4"/>
  <c r="L11" i="4" s="1"/>
  <c r="K10" i="4"/>
  <c r="L10" i="4" s="1"/>
  <c r="K9" i="4"/>
  <c r="L9" i="4" s="1"/>
  <c r="K8" i="4"/>
  <c r="L8" i="4" s="1"/>
  <c r="K7" i="4"/>
  <c r="L7" i="4" s="1"/>
  <c r="K6" i="4"/>
  <c r="L6" i="4" s="1"/>
  <c r="K5" i="4"/>
  <c r="L5" i="4" s="1"/>
  <c r="K4" i="4"/>
  <c r="L4" i="4" s="1"/>
  <c r="J294" i="4"/>
  <c r="J281" i="4"/>
  <c r="M281" i="4" s="1"/>
  <c r="N281" i="4" s="1"/>
  <c r="J262" i="4"/>
  <c r="M262" i="4" s="1"/>
  <c r="N262" i="4" s="1"/>
  <c r="J239" i="4"/>
  <c r="M239" i="4" s="1"/>
  <c r="N239" i="4" s="1"/>
  <c r="J217" i="4"/>
  <c r="M217" i="4" s="1"/>
  <c r="N217" i="4" s="1"/>
  <c r="J198" i="4"/>
  <c r="M198" i="4" s="1"/>
  <c r="N198" i="4" s="1"/>
  <c r="J175" i="4"/>
  <c r="M175" i="4" s="1"/>
  <c r="N175" i="4" s="1"/>
  <c r="J153" i="4"/>
  <c r="M153" i="4" s="1"/>
  <c r="N153" i="4" s="1"/>
  <c r="J134" i="4"/>
  <c r="M134" i="4" s="1"/>
  <c r="N134" i="4" s="1"/>
  <c r="J111" i="4"/>
  <c r="M111" i="4" s="1"/>
  <c r="N111" i="4" s="1"/>
  <c r="J89" i="4"/>
  <c r="M89" i="4" s="1"/>
  <c r="N89" i="4" s="1"/>
  <c r="J70" i="4"/>
  <c r="M70" i="4" s="1"/>
  <c r="N70" i="4" s="1"/>
  <c r="J47" i="4"/>
  <c r="M47" i="4" s="1"/>
  <c r="N47" i="4" s="1"/>
  <c r="J25" i="4"/>
  <c r="M25" i="4" s="1"/>
  <c r="N25" i="4" s="1"/>
  <c r="I299" i="4"/>
  <c r="J299" i="4" s="1"/>
  <c r="M299" i="4" s="1"/>
  <c r="N299" i="4" s="1"/>
  <c r="I298" i="4"/>
  <c r="J298" i="4" s="1"/>
  <c r="M298" i="4" s="1"/>
  <c r="N298" i="4" s="1"/>
  <c r="I297" i="4"/>
  <c r="J297" i="4" s="1"/>
  <c r="M297" i="4" s="1"/>
  <c r="N297" i="4" s="1"/>
  <c r="I296" i="4"/>
  <c r="J296" i="4" s="1"/>
  <c r="M296" i="4" s="1"/>
  <c r="N296" i="4" s="1"/>
  <c r="I295" i="4"/>
  <c r="J295" i="4" s="1"/>
  <c r="M295" i="4" s="1"/>
  <c r="N295" i="4" s="1"/>
  <c r="I294" i="4"/>
  <c r="I293" i="4"/>
  <c r="J293" i="4" s="1"/>
  <c r="M293" i="4" s="1"/>
  <c r="N293" i="4" s="1"/>
  <c r="I292" i="4"/>
  <c r="J292" i="4" s="1"/>
  <c r="M292" i="4" s="1"/>
  <c r="N292" i="4" s="1"/>
  <c r="I291" i="4"/>
  <c r="J291" i="4" s="1"/>
  <c r="M291" i="4" s="1"/>
  <c r="N291" i="4" s="1"/>
  <c r="I290" i="4"/>
  <c r="J290" i="4" s="1"/>
  <c r="M290" i="4" s="1"/>
  <c r="N290" i="4" s="1"/>
  <c r="I289" i="4"/>
  <c r="J289" i="4" s="1"/>
  <c r="M289" i="4" s="1"/>
  <c r="N289" i="4" s="1"/>
  <c r="I288" i="4"/>
  <c r="J288" i="4" s="1"/>
  <c r="M288" i="4" s="1"/>
  <c r="N288" i="4" s="1"/>
  <c r="I287" i="4"/>
  <c r="J287" i="4" s="1"/>
  <c r="M287" i="4" s="1"/>
  <c r="N287" i="4" s="1"/>
  <c r="I286" i="4"/>
  <c r="J286" i="4" s="1"/>
  <c r="M286" i="4" s="1"/>
  <c r="N286" i="4" s="1"/>
  <c r="I285" i="4"/>
  <c r="J285" i="4" s="1"/>
  <c r="M285" i="4" s="1"/>
  <c r="N285" i="4" s="1"/>
  <c r="I284" i="4"/>
  <c r="J284" i="4" s="1"/>
  <c r="M284" i="4" s="1"/>
  <c r="N284" i="4" s="1"/>
  <c r="I283" i="4"/>
  <c r="J283" i="4" s="1"/>
  <c r="M283" i="4" s="1"/>
  <c r="N283" i="4" s="1"/>
  <c r="I282" i="4"/>
  <c r="J282" i="4" s="1"/>
  <c r="M282" i="4" s="1"/>
  <c r="N282" i="4" s="1"/>
  <c r="I281" i="4"/>
  <c r="I280" i="4"/>
  <c r="J280" i="4" s="1"/>
  <c r="M280" i="4" s="1"/>
  <c r="N280" i="4" s="1"/>
  <c r="I279" i="4"/>
  <c r="J279" i="4" s="1"/>
  <c r="M279" i="4" s="1"/>
  <c r="N279" i="4" s="1"/>
  <c r="I278" i="4"/>
  <c r="J278" i="4" s="1"/>
  <c r="M278" i="4" s="1"/>
  <c r="N278" i="4" s="1"/>
  <c r="I277" i="4"/>
  <c r="J277" i="4" s="1"/>
  <c r="M277" i="4" s="1"/>
  <c r="N277" i="4" s="1"/>
  <c r="I276" i="4"/>
  <c r="J276" i="4" s="1"/>
  <c r="M276" i="4" s="1"/>
  <c r="N276" i="4" s="1"/>
  <c r="I275" i="4"/>
  <c r="J275" i="4" s="1"/>
  <c r="M275" i="4" s="1"/>
  <c r="N275" i="4" s="1"/>
  <c r="I274" i="4"/>
  <c r="J274" i="4" s="1"/>
  <c r="M274" i="4" s="1"/>
  <c r="N274" i="4" s="1"/>
  <c r="I273" i="4"/>
  <c r="J273" i="4" s="1"/>
  <c r="M273" i="4" s="1"/>
  <c r="N273" i="4" s="1"/>
  <c r="I272" i="4"/>
  <c r="J272" i="4" s="1"/>
  <c r="I271" i="4"/>
  <c r="J271" i="4" s="1"/>
  <c r="M271" i="4" s="1"/>
  <c r="N271" i="4" s="1"/>
  <c r="I270" i="4"/>
  <c r="J270" i="4" s="1"/>
  <c r="M270" i="4" s="1"/>
  <c r="N270" i="4" s="1"/>
  <c r="I269" i="4"/>
  <c r="J269" i="4" s="1"/>
  <c r="M269" i="4" s="1"/>
  <c r="N269" i="4" s="1"/>
  <c r="I268" i="4"/>
  <c r="J268" i="4" s="1"/>
  <c r="M268" i="4" s="1"/>
  <c r="N268" i="4" s="1"/>
  <c r="I267" i="4"/>
  <c r="J267" i="4" s="1"/>
  <c r="M267" i="4" s="1"/>
  <c r="N267" i="4" s="1"/>
  <c r="I266" i="4"/>
  <c r="J266" i="4" s="1"/>
  <c r="M266" i="4" s="1"/>
  <c r="N266" i="4" s="1"/>
  <c r="I265" i="4"/>
  <c r="J265" i="4" s="1"/>
  <c r="M265" i="4" s="1"/>
  <c r="N265" i="4" s="1"/>
  <c r="I264" i="4"/>
  <c r="J264" i="4" s="1"/>
  <c r="I263" i="4"/>
  <c r="J263" i="4" s="1"/>
  <c r="M263" i="4" s="1"/>
  <c r="N263" i="4" s="1"/>
  <c r="I262" i="4"/>
  <c r="I261" i="4"/>
  <c r="J261" i="4" s="1"/>
  <c r="M261" i="4" s="1"/>
  <c r="N261" i="4" s="1"/>
  <c r="I260" i="4"/>
  <c r="J260" i="4" s="1"/>
  <c r="M260" i="4" s="1"/>
  <c r="N260" i="4" s="1"/>
  <c r="I259" i="4"/>
  <c r="J259" i="4" s="1"/>
  <c r="M259" i="4" s="1"/>
  <c r="N259" i="4" s="1"/>
  <c r="I258" i="4"/>
  <c r="J258" i="4" s="1"/>
  <c r="M258" i="4" s="1"/>
  <c r="N258" i="4" s="1"/>
  <c r="I257" i="4"/>
  <c r="J257" i="4" s="1"/>
  <c r="M257" i="4" s="1"/>
  <c r="N257" i="4" s="1"/>
  <c r="I256" i="4"/>
  <c r="J256" i="4" s="1"/>
  <c r="I255" i="4"/>
  <c r="J255" i="4" s="1"/>
  <c r="M255" i="4" s="1"/>
  <c r="N255" i="4" s="1"/>
  <c r="I254" i="4"/>
  <c r="J254" i="4" s="1"/>
  <c r="M254" i="4" s="1"/>
  <c r="N254" i="4" s="1"/>
  <c r="I253" i="4"/>
  <c r="J253" i="4" s="1"/>
  <c r="M253" i="4" s="1"/>
  <c r="N253" i="4" s="1"/>
  <c r="I252" i="4"/>
  <c r="J252" i="4" s="1"/>
  <c r="M252" i="4" s="1"/>
  <c r="N252" i="4" s="1"/>
  <c r="I251" i="4"/>
  <c r="J251" i="4" s="1"/>
  <c r="M251" i="4" s="1"/>
  <c r="N251" i="4" s="1"/>
  <c r="I250" i="4"/>
  <c r="J250" i="4" s="1"/>
  <c r="M250" i="4" s="1"/>
  <c r="N250" i="4" s="1"/>
  <c r="I249" i="4"/>
  <c r="J249" i="4" s="1"/>
  <c r="M249" i="4" s="1"/>
  <c r="N249" i="4" s="1"/>
  <c r="I248" i="4"/>
  <c r="J248" i="4" s="1"/>
  <c r="I247" i="4"/>
  <c r="J247" i="4" s="1"/>
  <c r="M247" i="4" s="1"/>
  <c r="N247" i="4" s="1"/>
  <c r="I246" i="4"/>
  <c r="J246" i="4" s="1"/>
  <c r="M246" i="4" s="1"/>
  <c r="N246" i="4" s="1"/>
  <c r="I245" i="4"/>
  <c r="J245" i="4" s="1"/>
  <c r="M245" i="4" s="1"/>
  <c r="N245" i="4" s="1"/>
  <c r="I244" i="4"/>
  <c r="J244" i="4" s="1"/>
  <c r="M244" i="4" s="1"/>
  <c r="N244" i="4" s="1"/>
  <c r="I243" i="4"/>
  <c r="J243" i="4" s="1"/>
  <c r="M243" i="4" s="1"/>
  <c r="N243" i="4" s="1"/>
  <c r="I242" i="4"/>
  <c r="J242" i="4" s="1"/>
  <c r="M242" i="4" s="1"/>
  <c r="N242" i="4" s="1"/>
  <c r="I241" i="4"/>
  <c r="J241" i="4" s="1"/>
  <c r="M241" i="4" s="1"/>
  <c r="N241" i="4" s="1"/>
  <c r="I240" i="4"/>
  <c r="J240" i="4" s="1"/>
  <c r="I239" i="4"/>
  <c r="I238" i="4"/>
  <c r="J238" i="4" s="1"/>
  <c r="M238" i="4" s="1"/>
  <c r="N238" i="4" s="1"/>
  <c r="I237" i="4"/>
  <c r="J237" i="4" s="1"/>
  <c r="M237" i="4" s="1"/>
  <c r="N237" i="4" s="1"/>
  <c r="I236" i="4"/>
  <c r="J236" i="4" s="1"/>
  <c r="M236" i="4" s="1"/>
  <c r="N236" i="4" s="1"/>
  <c r="I235" i="4"/>
  <c r="J235" i="4" s="1"/>
  <c r="M235" i="4" s="1"/>
  <c r="N235" i="4" s="1"/>
  <c r="I234" i="4"/>
  <c r="J234" i="4" s="1"/>
  <c r="M234" i="4" s="1"/>
  <c r="N234" i="4" s="1"/>
  <c r="I233" i="4"/>
  <c r="J233" i="4" s="1"/>
  <c r="M233" i="4" s="1"/>
  <c r="N233" i="4" s="1"/>
  <c r="I232" i="4"/>
  <c r="J232" i="4" s="1"/>
  <c r="I231" i="4"/>
  <c r="J231" i="4" s="1"/>
  <c r="M231" i="4" s="1"/>
  <c r="N231" i="4" s="1"/>
  <c r="I230" i="4"/>
  <c r="J230" i="4" s="1"/>
  <c r="M230" i="4" s="1"/>
  <c r="N230" i="4" s="1"/>
  <c r="I229" i="4"/>
  <c r="J229" i="4" s="1"/>
  <c r="M229" i="4" s="1"/>
  <c r="N229" i="4" s="1"/>
  <c r="I228" i="4"/>
  <c r="J228" i="4" s="1"/>
  <c r="M228" i="4" s="1"/>
  <c r="N228" i="4" s="1"/>
  <c r="I227" i="4"/>
  <c r="J227" i="4" s="1"/>
  <c r="M227" i="4" s="1"/>
  <c r="N227" i="4" s="1"/>
  <c r="I226" i="4"/>
  <c r="J226" i="4" s="1"/>
  <c r="M226" i="4" s="1"/>
  <c r="N226" i="4" s="1"/>
  <c r="I225" i="4"/>
  <c r="J225" i="4" s="1"/>
  <c r="M225" i="4" s="1"/>
  <c r="N225" i="4" s="1"/>
  <c r="I224" i="4"/>
  <c r="J224" i="4" s="1"/>
  <c r="I223" i="4"/>
  <c r="J223" i="4" s="1"/>
  <c r="M223" i="4" s="1"/>
  <c r="N223" i="4" s="1"/>
  <c r="I222" i="4"/>
  <c r="J222" i="4" s="1"/>
  <c r="M222" i="4" s="1"/>
  <c r="N222" i="4" s="1"/>
  <c r="I221" i="4"/>
  <c r="J221" i="4" s="1"/>
  <c r="M221" i="4" s="1"/>
  <c r="N221" i="4" s="1"/>
  <c r="I220" i="4"/>
  <c r="J220" i="4" s="1"/>
  <c r="M220" i="4" s="1"/>
  <c r="N220" i="4" s="1"/>
  <c r="I219" i="4"/>
  <c r="J219" i="4" s="1"/>
  <c r="M219" i="4" s="1"/>
  <c r="N219" i="4" s="1"/>
  <c r="I218" i="4"/>
  <c r="J218" i="4" s="1"/>
  <c r="M218" i="4" s="1"/>
  <c r="N218" i="4" s="1"/>
  <c r="I217" i="4"/>
  <c r="I216" i="4"/>
  <c r="J216" i="4" s="1"/>
  <c r="M216" i="4" s="1"/>
  <c r="N216" i="4" s="1"/>
  <c r="I215" i="4"/>
  <c r="J215" i="4" s="1"/>
  <c r="M215" i="4" s="1"/>
  <c r="N215" i="4" s="1"/>
  <c r="I214" i="4"/>
  <c r="J214" i="4" s="1"/>
  <c r="M214" i="4" s="1"/>
  <c r="N214" i="4" s="1"/>
  <c r="I213" i="4"/>
  <c r="J213" i="4" s="1"/>
  <c r="M213" i="4" s="1"/>
  <c r="N213" i="4" s="1"/>
  <c r="I212" i="4"/>
  <c r="J212" i="4" s="1"/>
  <c r="M212" i="4" s="1"/>
  <c r="N212" i="4" s="1"/>
  <c r="I211" i="4"/>
  <c r="J211" i="4" s="1"/>
  <c r="M211" i="4" s="1"/>
  <c r="N211" i="4" s="1"/>
  <c r="I210" i="4"/>
  <c r="J210" i="4" s="1"/>
  <c r="M210" i="4" s="1"/>
  <c r="N210" i="4" s="1"/>
  <c r="I209" i="4"/>
  <c r="J209" i="4" s="1"/>
  <c r="M209" i="4" s="1"/>
  <c r="N209" i="4" s="1"/>
  <c r="I208" i="4"/>
  <c r="J208" i="4" s="1"/>
  <c r="M208" i="4" s="1"/>
  <c r="N208" i="4" s="1"/>
  <c r="I207" i="4"/>
  <c r="J207" i="4" s="1"/>
  <c r="M207" i="4" s="1"/>
  <c r="N207" i="4" s="1"/>
  <c r="I206" i="4"/>
  <c r="J206" i="4" s="1"/>
  <c r="M206" i="4" s="1"/>
  <c r="N206" i="4" s="1"/>
  <c r="I205" i="4"/>
  <c r="J205" i="4" s="1"/>
  <c r="M205" i="4" s="1"/>
  <c r="N205" i="4" s="1"/>
  <c r="I204" i="4"/>
  <c r="J204" i="4" s="1"/>
  <c r="M204" i="4" s="1"/>
  <c r="N204" i="4" s="1"/>
  <c r="I203" i="4"/>
  <c r="J203" i="4" s="1"/>
  <c r="M203" i="4" s="1"/>
  <c r="N203" i="4" s="1"/>
  <c r="I202" i="4"/>
  <c r="J202" i="4" s="1"/>
  <c r="M202" i="4" s="1"/>
  <c r="N202" i="4" s="1"/>
  <c r="I201" i="4"/>
  <c r="J201" i="4" s="1"/>
  <c r="M201" i="4" s="1"/>
  <c r="N201" i="4" s="1"/>
  <c r="I200" i="4"/>
  <c r="J200" i="4" s="1"/>
  <c r="M200" i="4" s="1"/>
  <c r="N200" i="4" s="1"/>
  <c r="I199" i="4"/>
  <c r="J199" i="4" s="1"/>
  <c r="M199" i="4" s="1"/>
  <c r="N199" i="4" s="1"/>
  <c r="I198" i="4"/>
  <c r="I197" i="4"/>
  <c r="J197" i="4" s="1"/>
  <c r="M197" i="4" s="1"/>
  <c r="N197" i="4" s="1"/>
  <c r="I196" i="4"/>
  <c r="J196" i="4" s="1"/>
  <c r="M196" i="4" s="1"/>
  <c r="N196" i="4" s="1"/>
  <c r="I195" i="4"/>
  <c r="J195" i="4" s="1"/>
  <c r="M195" i="4" s="1"/>
  <c r="N195" i="4" s="1"/>
  <c r="I194" i="4"/>
  <c r="J194" i="4" s="1"/>
  <c r="I193" i="4"/>
  <c r="J193" i="4" s="1"/>
  <c r="M193" i="4" s="1"/>
  <c r="N193" i="4" s="1"/>
  <c r="I192" i="4"/>
  <c r="J192" i="4" s="1"/>
  <c r="M192" i="4" s="1"/>
  <c r="N192" i="4" s="1"/>
  <c r="I191" i="4"/>
  <c r="J191" i="4" s="1"/>
  <c r="M191" i="4" s="1"/>
  <c r="N191" i="4" s="1"/>
  <c r="I190" i="4"/>
  <c r="J190" i="4" s="1"/>
  <c r="M190" i="4" s="1"/>
  <c r="N190" i="4" s="1"/>
  <c r="I189" i="4"/>
  <c r="J189" i="4" s="1"/>
  <c r="M189" i="4" s="1"/>
  <c r="N189" i="4" s="1"/>
  <c r="I188" i="4"/>
  <c r="J188" i="4" s="1"/>
  <c r="I187" i="4"/>
  <c r="J187" i="4" s="1"/>
  <c r="M187" i="4" s="1"/>
  <c r="N187" i="4" s="1"/>
  <c r="I186" i="4"/>
  <c r="J186" i="4" s="1"/>
  <c r="M186" i="4" s="1"/>
  <c r="N186" i="4" s="1"/>
  <c r="I185" i="4"/>
  <c r="J185" i="4" s="1"/>
  <c r="M185" i="4" s="1"/>
  <c r="N185" i="4" s="1"/>
  <c r="I184" i="4"/>
  <c r="J184" i="4" s="1"/>
  <c r="M184" i="4" s="1"/>
  <c r="N184" i="4" s="1"/>
  <c r="I183" i="4"/>
  <c r="J183" i="4" s="1"/>
  <c r="M183" i="4" s="1"/>
  <c r="N183" i="4" s="1"/>
  <c r="I182" i="4"/>
  <c r="J182" i="4" s="1"/>
  <c r="M182" i="4" s="1"/>
  <c r="N182" i="4" s="1"/>
  <c r="I181" i="4"/>
  <c r="J181" i="4" s="1"/>
  <c r="M181" i="4" s="1"/>
  <c r="N181" i="4" s="1"/>
  <c r="I180" i="4"/>
  <c r="J180" i="4" s="1"/>
  <c r="M180" i="4" s="1"/>
  <c r="N180" i="4" s="1"/>
  <c r="I179" i="4"/>
  <c r="J179" i="4" s="1"/>
  <c r="M179" i="4" s="1"/>
  <c r="N179" i="4" s="1"/>
  <c r="I178" i="4"/>
  <c r="J178" i="4" s="1"/>
  <c r="M178" i="4" s="1"/>
  <c r="N178" i="4" s="1"/>
  <c r="I177" i="4"/>
  <c r="J177" i="4" s="1"/>
  <c r="M177" i="4" s="1"/>
  <c r="N177" i="4" s="1"/>
  <c r="I176" i="4"/>
  <c r="J176" i="4" s="1"/>
  <c r="I175" i="4"/>
  <c r="I174" i="4"/>
  <c r="J174" i="4" s="1"/>
  <c r="M174" i="4" s="1"/>
  <c r="N174" i="4" s="1"/>
  <c r="I173" i="4"/>
  <c r="J173" i="4" s="1"/>
  <c r="M173" i="4" s="1"/>
  <c r="N173" i="4" s="1"/>
  <c r="I172" i="4"/>
  <c r="J172" i="4" s="1"/>
  <c r="M172" i="4" s="1"/>
  <c r="N172" i="4" s="1"/>
  <c r="I171" i="4"/>
  <c r="J171" i="4" s="1"/>
  <c r="M171" i="4" s="1"/>
  <c r="N171" i="4" s="1"/>
  <c r="I170" i="4"/>
  <c r="J170" i="4" s="1"/>
  <c r="M170" i="4" s="1"/>
  <c r="N170" i="4" s="1"/>
  <c r="I169" i="4"/>
  <c r="J169" i="4" s="1"/>
  <c r="M169" i="4" s="1"/>
  <c r="N169" i="4" s="1"/>
  <c r="I168" i="4"/>
  <c r="J168" i="4" s="1"/>
  <c r="M168" i="4" s="1"/>
  <c r="N168" i="4" s="1"/>
  <c r="I167" i="4"/>
  <c r="J167" i="4" s="1"/>
  <c r="M167" i="4" s="1"/>
  <c r="N167" i="4" s="1"/>
  <c r="I166" i="4"/>
  <c r="J166" i="4" s="1"/>
  <c r="M166" i="4" s="1"/>
  <c r="N166" i="4" s="1"/>
  <c r="I165" i="4"/>
  <c r="J165" i="4" s="1"/>
  <c r="M165" i="4" s="1"/>
  <c r="N165" i="4" s="1"/>
  <c r="I164" i="4"/>
  <c r="J164" i="4" s="1"/>
  <c r="I163" i="4"/>
  <c r="J163" i="4" s="1"/>
  <c r="M163" i="4" s="1"/>
  <c r="N163" i="4" s="1"/>
  <c r="I162" i="4"/>
  <c r="J162" i="4" s="1"/>
  <c r="M162" i="4" s="1"/>
  <c r="N162" i="4" s="1"/>
  <c r="I161" i="4"/>
  <c r="J161" i="4" s="1"/>
  <c r="M161" i="4" s="1"/>
  <c r="N161" i="4" s="1"/>
  <c r="I160" i="4"/>
  <c r="J160" i="4" s="1"/>
  <c r="M160" i="4" s="1"/>
  <c r="N160" i="4" s="1"/>
  <c r="I159" i="4"/>
  <c r="J159" i="4" s="1"/>
  <c r="M159" i="4" s="1"/>
  <c r="N159" i="4" s="1"/>
  <c r="I158" i="4"/>
  <c r="J158" i="4" s="1"/>
  <c r="M158" i="4" s="1"/>
  <c r="N158" i="4" s="1"/>
  <c r="I157" i="4"/>
  <c r="J157" i="4" s="1"/>
  <c r="M157" i="4" s="1"/>
  <c r="N157" i="4" s="1"/>
  <c r="I156" i="4"/>
  <c r="J156" i="4" s="1"/>
  <c r="M156" i="4" s="1"/>
  <c r="N156" i="4" s="1"/>
  <c r="I155" i="4"/>
  <c r="J155" i="4" s="1"/>
  <c r="M155" i="4" s="1"/>
  <c r="N155" i="4" s="1"/>
  <c r="I154" i="4"/>
  <c r="J154" i="4" s="1"/>
  <c r="M154" i="4" s="1"/>
  <c r="N154" i="4" s="1"/>
  <c r="I153" i="4"/>
  <c r="I152" i="4"/>
  <c r="J152" i="4" s="1"/>
  <c r="M152" i="4" s="1"/>
  <c r="N152" i="4" s="1"/>
  <c r="I151" i="4"/>
  <c r="J151" i="4" s="1"/>
  <c r="M151" i="4" s="1"/>
  <c r="N151" i="4" s="1"/>
  <c r="I150" i="4"/>
  <c r="J150" i="4" s="1"/>
  <c r="M150" i="4" s="1"/>
  <c r="N150" i="4" s="1"/>
  <c r="I149" i="4"/>
  <c r="J149" i="4" s="1"/>
  <c r="M149" i="4" s="1"/>
  <c r="N149" i="4" s="1"/>
  <c r="I148" i="4"/>
  <c r="J148" i="4" s="1"/>
  <c r="M148" i="4" s="1"/>
  <c r="N148" i="4" s="1"/>
  <c r="I147" i="4"/>
  <c r="J147" i="4" s="1"/>
  <c r="M147" i="4" s="1"/>
  <c r="N147" i="4" s="1"/>
  <c r="I146" i="4"/>
  <c r="J146" i="4" s="1"/>
  <c r="M146" i="4" s="1"/>
  <c r="N146" i="4" s="1"/>
  <c r="I145" i="4"/>
  <c r="J145" i="4" s="1"/>
  <c r="M145" i="4" s="1"/>
  <c r="N145" i="4" s="1"/>
  <c r="I144" i="4"/>
  <c r="J144" i="4" s="1"/>
  <c r="M144" i="4" s="1"/>
  <c r="N144" i="4" s="1"/>
  <c r="I143" i="4"/>
  <c r="J143" i="4" s="1"/>
  <c r="M143" i="4" s="1"/>
  <c r="N143" i="4" s="1"/>
  <c r="I142" i="4"/>
  <c r="J142" i="4" s="1"/>
  <c r="M142" i="4" s="1"/>
  <c r="N142" i="4" s="1"/>
  <c r="I141" i="4"/>
  <c r="J141" i="4" s="1"/>
  <c r="M141" i="4" s="1"/>
  <c r="N141" i="4" s="1"/>
  <c r="I140" i="4"/>
  <c r="J140" i="4" s="1"/>
  <c r="M140" i="4" s="1"/>
  <c r="N140" i="4" s="1"/>
  <c r="I139" i="4"/>
  <c r="J139" i="4" s="1"/>
  <c r="M139" i="4" s="1"/>
  <c r="N139" i="4" s="1"/>
  <c r="I138" i="4"/>
  <c r="J138" i="4" s="1"/>
  <c r="M138" i="4" s="1"/>
  <c r="N138" i="4" s="1"/>
  <c r="I137" i="4"/>
  <c r="J137" i="4" s="1"/>
  <c r="M137" i="4" s="1"/>
  <c r="N137" i="4" s="1"/>
  <c r="I136" i="4"/>
  <c r="J136" i="4" s="1"/>
  <c r="M136" i="4" s="1"/>
  <c r="N136" i="4" s="1"/>
  <c r="I135" i="4"/>
  <c r="J135" i="4" s="1"/>
  <c r="M135" i="4" s="1"/>
  <c r="N135" i="4" s="1"/>
  <c r="I134" i="4"/>
  <c r="I133" i="4"/>
  <c r="J133" i="4" s="1"/>
  <c r="M133" i="4" s="1"/>
  <c r="N133" i="4" s="1"/>
  <c r="I132" i="4"/>
  <c r="J132" i="4" s="1"/>
  <c r="M132" i="4" s="1"/>
  <c r="N132" i="4" s="1"/>
  <c r="I131" i="4"/>
  <c r="J131" i="4" s="1"/>
  <c r="M131" i="4" s="1"/>
  <c r="N131" i="4" s="1"/>
  <c r="I130" i="4"/>
  <c r="J130" i="4" s="1"/>
  <c r="I129" i="4"/>
  <c r="J129" i="4" s="1"/>
  <c r="M129" i="4" s="1"/>
  <c r="N129" i="4" s="1"/>
  <c r="I128" i="4"/>
  <c r="J128" i="4" s="1"/>
  <c r="M128" i="4" s="1"/>
  <c r="N128" i="4" s="1"/>
  <c r="I127" i="4"/>
  <c r="J127" i="4" s="1"/>
  <c r="M127" i="4" s="1"/>
  <c r="N127" i="4" s="1"/>
  <c r="I126" i="4"/>
  <c r="J126" i="4" s="1"/>
  <c r="M126" i="4" s="1"/>
  <c r="N126" i="4" s="1"/>
  <c r="I125" i="4"/>
  <c r="J125" i="4" s="1"/>
  <c r="M125" i="4" s="1"/>
  <c r="N125" i="4" s="1"/>
  <c r="I124" i="4"/>
  <c r="J124" i="4" s="1"/>
  <c r="I123" i="4"/>
  <c r="J123" i="4" s="1"/>
  <c r="M123" i="4" s="1"/>
  <c r="N123" i="4" s="1"/>
  <c r="I122" i="4"/>
  <c r="J122" i="4" s="1"/>
  <c r="M122" i="4" s="1"/>
  <c r="N122" i="4" s="1"/>
  <c r="I121" i="4"/>
  <c r="J121" i="4" s="1"/>
  <c r="M121" i="4" s="1"/>
  <c r="N121" i="4" s="1"/>
  <c r="I120" i="4"/>
  <c r="J120" i="4" s="1"/>
  <c r="M120" i="4" s="1"/>
  <c r="N120" i="4" s="1"/>
  <c r="I119" i="4"/>
  <c r="J119" i="4" s="1"/>
  <c r="M119" i="4" s="1"/>
  <c r="N119" i="4" s="1"/>
  <c r="I118" i="4"/>
  <c r="J118" i="4" s="1"/>
  <c r="M118" i="4" s="1"/>
  <c r="N118" i="4" s="1"/>
  <c r="I117" i="4"/>
  <c r="J117" i="4" s="1"/>
  <c r="M117" i="4" s="1"/>
  <c r="N117" i="4" s="1"/>
  <c r="I116" i="4"/>
  <c r="J116" i="4" s="1"/>
  <c r="M116" i="4" s="1"/>
  <c r="N116" i="4" s="1"/>
  <c r="I115" i="4"/>
  <c r="J115" i="4" s="1"/>
  <c r="M115" i="4" s="1"/>
  <c r="N115" i="4" s="1"/>
  <c r="I114" i="4"/>
  <c r="J114" i="4" s="1"/>
  <c r="M114" i="4" s="1"/>
  <c r="N114" i="4" s="1"/>
  <c r="I113" i="4"/>
  <c r="J113" i="4" s="1"/>
  <c r="M113" i="4" s="1"/>
  <c r="N113" i="4" s="1"/>
  <c r="I112" i="4"/>
  <c r="J112" i="4" s="1"/>
  <c r="I111" i="4"/>
  <c r="I110" i="4"/>
  <c r="J110" i="4" s="1"/>
  <c r="M110" i="4" s="1"/>
  <c r="N110" i="4" s="1"/>
  <c r="I109" i="4"/>
  <c r="J109" i="4" s="1"/>
  <c r="M109" i="4" s="1"/>
  <c r="N109" i="4" s="1"/>
  <c r="I108" i="4"/>
  <c r="J108" i="4" s="1"/>
  <c r="M108" i="4" s="1"/>
  <c r="N108" i="4" s="1"/>
  <c r="I107" i="4"/>
  <c r="J107" i="4" s="1"/>
  <c r="M107" i="4" s="1"/>
  <c r="N107" i="4" s="1"/>
  <c r="I106" i="4"/>
  <c r="J106" i="4" s="1"/>
  <c r="M106" i="4" s="1"/>
  <c r="N106" i="4" s="1"/>
  <c r="I105" i="4"/>
  <c r="J105" i="4" s="1"/>
  <c r="M105" i="4" s="1"/>
  <c r="N105" i="4" s="1"/>
  <c r="I104" i="4"/>
  <c r="J104" i="4" s="1"/>
  <c r="M104" i="4" s="1"/>
  <c r="N104" i="4" s="1"/>
  <c r="I103" i="4"/>
  <c r="J103" i="4" s="1"/>
  <c r="M103" i="4" s="1"/>
  <c r="N103" i="4" s="1"/>
  <c r="I102" i="4"/>
  <c r="J102" i="4" s="1"/>
  <c r="M102" i="4" s="1"/>
  <c r="N102" i="4" s="1"/>
  <c r="I101" i="4"/>
  <c r="J101" i="4" s="1"/>
  <c r="M101" i="4" s="1"/>
  <c r="N101" i="4" s="1"/>
  <c r="I100" i="4"/>
  <c r="J100" i="4" s="1"/>
  <c r="I99" i="4"/>
  <c r="J99" i="4" s="1"/>
  <c r="M99" i="4" s="1"/>
  <c r="N99" i="4" s="1"/>
  <c r="I98" i="4"/>
  <c r="J98" i="4" s="1"/>
  <c r="M98" i="4" s="1"/>
  <c r="N98" i="4" s="1"/>
  <c r="I97" i="4"/>
  <c r="J97" i="4" s="1"/>
  <c r="M97" i="4" s="1"/>
  <c r="N97" i="4" s="1"/>
  <c r="I96" i="4"/>
  <c r="J96" i="4" s="1"/>
  <c r="M96" i="4" s="1"/>
  <c r="N96" i="4" s="1"/>
  <c r="I95" i="4"/>
  <c r="J95" i="4" s="1"/>
  <c r="M95" i="4" s="1"/>
  <c r="N95" i="4" s="1"/>
  <c r="I94" i="4"/>
  <c r="J94" i="4" s="1"/>
  <c r="M94" i="4" s="1"/>
  <c r="N94" i="4" s="1"/>
  <c r="I93" i="4"/>
  <c r="J93" i="4" s="1"/>
  <c r="M93" i="4" s="1"/>
  <c r="N93" i="4" s="1"/>
  <c r="I92" i="4"/>
  <c r="J92" i="4" s="1"/>
  <c r="M92" i="4" s="1"/>
  <c r="N92" i="4" s="1"/>
  <c r="I91" i="4"/>
  <c r="J91" i="4" s="1"/>
  <c r="M91" i="4" s="1"/>
  <c r="N91" i="4" s="1"/>
  <c r="I90" i="4"/>
  <c r="J90" i="4" s="1"/>
  <c r="M90" i="4" s="1"/>
  <c r="N90" i="4" s="1"/>
  <c r="I89" i="4"/>
  <c r="I88" i="4"/>
  <c r="J88" i="4" s="1"/>
  <c r="M88" i="4" s="1"/>
  <c r="N88" i="4" s="1"/>
  <c r="I87" i="4"/>
  <c r="J87" i="4" s="1"/>
  <c r="M87" i="4" s="1"/>
  <c r="N87" i="4" s="1"/>
  <c r="I86" i="4"/>
  <c r="J86" i="4" s="1"/>
  <c r="M86" i="4" s="1"/>
  <c r="N86" i="4" s="1"/>
  <c r="I85" i="4"/>
  <c r="J85" i="4" s="1"/>
  <c r="M85" i="4" s="1"/>
  <c r="N85" i="4" s="1"/>
  <c r="I84" i="4"/>
  <c r="J84" i="4" s="1"/>
  <c r="M84" i="4" s="1"/>
  <c r="N84" i="4" s="1"/>
  <c r="I83" i="4"/>
  <c r="J83" i="4" s="1"/>
  <c r="M83" i="4" s="1"/>
  <c r="N83" i="4" s="1"/>
  <c r="I82" i="4"/>
  <c r="J82" i="4" s="1"/>
  <c r="M82" i="4" s="1"/>
  <c r="N82" i="4" s="1"/>
  <c r="I81" i="4"/>
  <c r="J81" i="4" s="1"/>
  <c r="M81" i="4" s="1"/>
  <c r="N81" i="4" s="1"/>
  <c r="I80" i="4"/>
  <c r="J80" i="4" s="1"/>
  <c r="M80" i="4" s="1"/>
  <c r="N80" i="4" s="1"/>
  <c r="I79" i="4"/>
  <c r="J79" i="4" s="1"/>
  <c r="M79" i="4" s="1"/>
  <c r="N79" i="4" s="1"/>
  <c r="I78" i="4"/>
  <c r="J78" i="4" s="1"/>
  <c r="M78" i="4" s="1"/>
  <c r="N78" i="4" s="1"/>
  <c r="I77" i="4"/>
  <c r="J77" i="4" s="1"/>
  <c r="M77" i="4" s="1"/>
  <c r="N77" i="4" s="1"/>
  <c r="I76" i="4"/>
  <c r="J76" i="4" s="1"/>
  <c r="M76" i="4" s="1"/>
  <c r="N76" i="4" s="1"/>
  <c r="I75" i="4"/>
  <c r="J75" i="4" s="1"/>
  <c r="M75" i="4" s="1"/>
  <c r="N75" i="4" s="1"/>
  <c r="I74" i="4"/>
  <c r="J74" i="4" s="1"/>
  <c r="M74" i="4" s="1"/>
  <c r="N74" i="4" s="1"/>
  <c r="I73" i="4"/>
  <c r="J73" i="4" s="1"/>
  <c r="M73" i="4" s="1"/>
  <c r="N73" i="4" s="1"/>
  <c r="I72" i="4"/>
  <c r="J72" i="4" s="1"/>
  <c r="M72" i="4" s="1"/>
  <c r="N72" i="4" s="1"/>
  <c r="I71" i="4"/>
  <c r="J71" i="4" s="1"/>
  <c r="M71" i="4" s="1"/>
  <c r="N71" i="4" s="1"/>
  <c r="I70" i="4"/>
  <c r="I69" i="4"/>
  <c r="J69" i="4" s="1"/>
  <c r="M69" i="4" s="1"/>
  <c r="N69" i="4" s="1"/>
  <c r="I68" i="4"/>
  <c r="J68" i="4" s="1"/>
  <c r="M68" i="4" s="1"/>
  <c r="N68" i="4" s="1"/>
  <c r="I67" i="4"/>
  <c r="J67" i="4" s="1"/>
  <c r="M67" i="4" s="1"/>
  <c r="N67" i="4" s="1"/>
  <c r="I66" i="4"/>
  <c r="J66" i="4" s="1"/>
  <c r="I65" i="4"/>
  <c r="J65" i="4" s="1"/>
  <c r="M65" i="4" s="1"/>
  <c r="N65" i="4" s="1"/>
  <c r="I64" i="4"/>
  <c r="J64" i="4" s="1"/>
  <c r="M64" i="4" s="1"/>
  <c r="N64" i="4" s="1"/>
  <c r="I63" i="4"/>
  <c r="J63" i="4" s="1"/>
  <c r="M63" i="4" s="1"/>
  <c r="N63" i="4" s="1"/>
  <c r="I62" i="4"/>
  <c r="J62" i="4" s="1"/>
  <c r="M62" i="4" s="1"/>
  <c r="N62" i="4" s="1"/>
  <c r="I61" i="4"/>
  <c r="J61" i="4" s="1"/>
  <c r="M61" i="4" s="1"/>
  <c r="N61" i="4" s="1"/>
  <c r="I60" i="4"/>
  <c r="J60" i="4" s="1"/>
  <c r="I59" i="4"/>
  <c r="J59" i="4" s="1"/>
  <c r="M59" i="4" s="1"/>
  <c r="N59" i="4" s="1"/>
  <c r="I58" i="4"/>
  <c r="J58" i="4" s="1"/>
  <c r="M58" i="4" s="1"/>
  <c r="N58" i="4" s="1"/>
  <c r="I57" i="4"/>
  <c r="J57" i="4" s="1"/>
  <c r="M57" i="4" s="1"/>
  <c r="N57" i="4" s="1"/>
  <c r="I56" i="4"/>
  <c r="J56" i="4" s="1"/>
  <c r="M56" i="4" s="1"/>
  <c r="N56" i="4" s="1"/>
  <c r="I55" i="4"/>
  <c r="J55" i="4" s="1"/>
  <c r="M55" i="4" s="1"/>
  <c r="N55" i="4" s="1"/>
  <c r="I54" i="4"/>
  <c r="J54" i="4" s="1"/>
  <c r="M54" i="4" s="1"/>
  <c r="N54" i="4" s="1"/>
  <c r="I53" i="4"/>
  <c r="J53" i="4" s="1"/>
  <c r="M53" i="4" s="1"/>
  <c r="N53" i="4" s="1"/>
  <c r="I52" i="4"/>
  <c r="J52" i="4" s="1"/>
  <c r="M52" i="4" s="1"/>
  <c r="N52" i="4" s="1"/>
  <c r="I51" i="4"/>
  <c r="J51" i="4" s="1"/>
  <c r="M51" i="4" s="1"/>
  <c r="N51" i="4" s="1"/>
  <c r="I50" i="4"/>
  <c r="J50" i="4" s="1"/>
  <c r="M50" i="4" s="1"/>
  <c r="N50" i="4" s="1"/>
  <c r="I49" i="4"/>
  <c r="J49" i="4" s="1"/>
  <c r="M49" i="4" s="1"/>
  <c r="N49" i="4" s="1"/>
  <c r="I48" i="4"/>
  <c r="J48" i="4" s="1"/>
  <c r="I47" i="4"/>
  <c r="I46" i="4"/>
  <c r="J46" i="4" s="1"/>
  <c r="M46" i="4" s="1"/>
  <c r="N46" i="4" s="1"/>
  <c r="I45" i="4"/>
  <c r="J45" i="4" s="1"/>
  <c r="M45" i="4" s="1"/>
  <c r="N45" i="4" s="1"/>
  <c r="I44" i="4"/>
  <c r="J44" i="4" s="1"/>
  <c r="M44" i="4" s="1"/>
  <c r="N44" i="4" s="1"/>
  <c r="I43" i="4"/>
  <c r="J43" i="4" s="1"/>
  <c r="M43" i="4" s="1"/>
  <c r="N43" i="4" s="1"/>
  <c r="I42" i="4"/>
  <c r="J42" i="4" s="1"/>
  <c r="M42" i="4" s="1"/>
  <c r="N42" i="4" s="1"/>
  <c r="I41" i="4"/>
  <c r="J41" i="4" s="1"/>
  <c r="M41" i="4" s="1"/>
  <c r="N41" i="4" s="1"/>
  <c r="I40" i="4"/>
  <c r="J40" i="4" s="1"/>
  <c r="M40" i="4" s="1"/>
  <c r="N40" i="4" s="1"/>
  <c r="I39" i="4"/>
  <c r="J39" i="4" s="1"/>
  <c r="M39" i="4" s="1"/>
  <c r="N39" i="4" s="1"/>
  <c r="I38" i="4"/>
  <c r="J38" i="4" s="1"/>
  <c r="M38" i="4" s="1"/>
  <c r="N38" i="4" s="1"/>
  <c r="I37" i="4"/>
  <c r="J37" i="4" s="1"/>
  <c r="M37" i="4" s="1"/>
  <c r="N37" i="4" s="1"/>
  <c r="I36" i="4"/>
  <c r="J36" i="4" s="1"/>
  <c r="I35" i="4"/>
  <c r="J35" i="4" s="1"/>
  <c r="M35" i="4" s="1"/>
  <c r="N35" i="4" s="1"/>
  <c r="I34" i="4"/>
  <c r="J34" i="4" s="1"/>
  <c r="M34" i="4" s="1"/>
  <c r="N34" i="4" s="1"/>
  <c r="I33" i="4"/>
  <c r="J33" i="4" s="1"/>
  <c r="M33" i="4" s="1"/>
  <c r="N33" i="4" s="1"/>
  <c r="I32" i="4"/>
  <c r="J32" i="4" s="1"/>
  <c r="M32" i="4" s="1"/>
  <c r="N32" i="4" s="1"/>
  <c r="I31" i="4"/>
  <c r="J31" i="4" s="1"/>
  <c r="M31" i="4" s="1"/>
  <c r="N31" i="4" s="1"/>
  <c r="I30" i="4"/>
  <c r="J30" i="4" s="1"/>
  <c r="M30" i="4" s="1"/>
  <c r="N30" i="4" s="1"/>
  <c r="I29" i="4"/>
  <c r="J29" i="4" s="1"/>
  <c r="M29" i="4" s="1"/>
  <c r="N29" i="4" s="1"/>
  <c r="I28" i="4"/>
  <c r="J28" i="4" s="1"/>
  <c r="M28" i="4" s="1"/>
  <c r="N28" i="4" s="1"/>
  <c r="I27" i="4"/>
  <c r="J27" i="4" s="1"/>
  <c r="M27" i="4" s="1"/>
  <c r="N27" i="4" s="1"/>
  <c r="I26" i="4"/>
  <c r="J26" i="4" s="1"/>
  <c r="M26" i="4" s="1"/>
  <c r="N26" i="4" s="1"/>
  <c r="I25" i="4"/>
  <c r="I24" i="4"/>
  <c r="J24" i="4" s="1"/>
  <c r="M24" i="4" s="1"/>
  <c r="N24" i="4" s="1"/>
  <c r="I23" i="4"/>
  <c r="J23" i="4" s="1"/>
  <c r="M23" i="4" s="1"/>
  <c r="N23" i="4" s="1"/>
  <c r="I22" i="4"/>
  <c r="J22" i="4" s="1"/>
  <c r="M22" i="4" s="1"/>
  <c r="N22" i="4" s="1"/>
  <c r="I21" i="4"/>
  <c r="J21" i="4" s="1"/>
  <c r="M21" i="4" s="1"/>
  <c r="N21" i="4" s="1"/>
  <c r="I20" i="4"/>
  <c r="J20" i="4" s="1"/>
  <c r="M20" i="4" s="1"/>
  <c r="N20" i="4" s="1"/>
  <c r="I19" i="4"/>
  <c r="J19" i="4" s="1"/>
  <c r="M19" i="4" s="1"/>
  <c r="N19" i="4" s="1"/>
  <c r="I18" i="4"/>
  <c r="J18" i="4" s="1"/>
  <c r="I17" i="4"/>
  <c r="J17" i="4" s="1"/>
  <c r="M17" i="4" s="1"/>
  <c r="N17" i="4" s="1"/>
  <c r="I16" i="4"/>
  <c r="J16" i="4" s="1"/>
  <c r="M16" i="4" s="1"/>
  <c r="N16" i="4" s="1"/>
  <c r="I15" i="4"/>
  <c r="J15" i="4" s="1"/>
  <c r="M15" i="4" s="1"/>
  <c r="N15" i="4" s="1"/>
  <c r="I14" i="4"/>
  <c r="J14" i="4" s="1"/>
  <c r="M14" i="4" s="1"/>
  <c r="N14" i="4" s="1"/>
  <c r="I13" i="4"/>
  <c r="J13" i="4" s="1"/>
  <c r="M13" i="4" s="1"/>
  <c r="N13" i="4" s="1"/>
  <c r="I12" i="4"/>
  <c r="J12" i="4" s="1"/>
  <c r="I11" i="4"/>
  <c r="J11" i="4" s="1"/>
  <c r="M11" i="4" s="1"/>
  <c r="N11" i="4" s="1"/>
  <c r="I10" i="4"/>
  <c r="J10" i="4" s="1"/>
  <c r="M10" i="4" s="1"/>
  <c r="N10" i="4" s="1"/>
  <c r="I9" i="4"/>
  <c r="J9" i="4" s="1"/>
  <c r="M9" i="4" s="1"/>
  <c r="N9" i="4" s="1"/>
  <c r="I8" i="4"/>
  <c r="J8" i="4" s="1"/>
  <c r="M8" i="4" s="1"/>
  <c r="N8" i="4" s="1"/>
  <c r="I7" i="4"/>
  <c r="J7" i="4" s="1"/>
  <c r="M7" i="4" s="1"/>
  <c r="N7" i="4" s="1"/>
  <c r="I6" i="4"/>
  <c r="J6" i="4" s="1"/>
  <c r="M6" i="4" s="1"/>
  <c r="N6" i="4" s="1"/>
  <c r="I5" i="4"/>
  <c r="J5" i="4" s="1"/>
  <c r="I4" i="4"/>
  <c r="J4" i="4" s="1"/>
  <c r="M4" i="4" s="1"/>
  <c r="N4" i="4" s="1"/>
  <c r="G326" i="5"/>
  <c r="G325" i="5"/>
  <c r="G324" i="5"/>
  <c r="G323" i="5"/>
  <c r="G322" i="5"/>
  <c r="G321" i="5"/>
  <c r="G320" i="5"/>
  <c r="G319" i="5"/>
  <c r="G318" i="5"/>
  <c r="G317" i="5"/>
  <c r="G316" i="5"/>
  <c r="G315" i="5"/>
  <c r="G314" i="5"/>
  <c r="G313" i="5"/>
  <c r="G312" i="5"/>
  <c r="G311" i="5"/>
  <c r="G310" i="5"/>
  <c r="G309" i="5"/>
  <c r="G308" i="5"/>
  <c r="G307" i="5"/>
  <c r="G306" i="5"/>
  <c r="G305" i="5"/>
  <c r="G304" i="5"/>
  <c r="G303" i="5"/>
  <c r="G302" i="5"/>
  <c r="G301" i="5"/>
  <c r="G300" i="5"/>
  <c r="G299" i="5"/>
  <c r="G298" i="5"/>
  <c r="G297" i="5"/>
  <c r="G296" i="5"/>
  <c r="G295" i="5"/>
  <c r="G294" i="5"/>
  <c r="G293" i="5"/>
  <c r="G292" i="5"/>
  <c r="G291" i="5"/>
  <c r="G290" i="5"/>
  <c r="G289" i="5"/>
  <c r="G288" i="5"/>
  <c r="G287" i="5"/>
  <c r="G286" i="5"/>
  <c r="G285" i="5"/>
  <c r="G284" i="5"/>
  <c r="G283" i="5"/>
  <c r="G282" i="5"/>
  <c r="G281" i="5"/>
  <c r="G280" i="5"/>
  <c r="G279" i="5"/>
  <c r="G278" i="5"/>
  <c r="G277" i="5"/>
  <c r="G276" i="5"/>
  <c r="G275" i="5"/>
  <c r="G274" i="5"/>
  <c r="G273" i="5"/>
  <c r="G272" i="5"/>
  <c r="G271" i="5"/>
  <c r="G270" i="5"/>
  <c r="G269" i="5"/>
  <c r="G268" i="5"/>
  <c r="G267" i="5"/>
  <c r="G266" i="5"/>
  <c r="G265" i="5"/>
  <c r="G264" i="5"/>
  <c r="G263" i="5"/>
  <c r="G262" i="5"/>
  <c r="G261" i="5"/>
  <c r="G260" i="5"/>
  <c r="G259" i="5"/>
  <c r="G258" i="5"/>
  <c r="G257" i="5"/>
  <c r="G256" i="5"/>
  <c r="G255" i="5"/>
  <c r="G254" i="5"/>
  <c r="G253" i="5"/>
  <c r="G252" i="5"/>
  <c r="G251" i="5"/>
  <c r="G250" i="5"/>
  <c r="G249" i="5"/>
  <c r="G248" i="5"/>
  <c r="G247" i="5"/>
  <c r="G246" i="5"/>
  <c r="G245" i="5"/>
  <c r="G244" i="5"/>
  <c r="G243" i="5"/>
  <c r="G242" i="5"/>
  <c r="G241" i="5"/>
  <c r="G240" i="5"/>
  <c r="G239" i="5"/>
  <c r="G238" i="5"/>
  <c r="G237" i="5"/>
  <c r="G236" i="5"/>
  <c r="G235" i="5"/>
  <c r="G234" i="5"/>
  <c r="G233" i="5"/>
  <c r="G232" i="5"/>
  <c r="G231" i="5"/>
  <c r="G230" i="5"/>
  <c r="G229" i="5"/>
  <c r="G228" i="5"/>
  <c r="G227" i="5"/>
  <c r="G226" i="5"/>
  <c r="G225" i="5"/>
  <c r="G224" i="5"/>
  <c r="G223" i="5"/>
  <c r="G222" i="5"/>
  <c r="G221" i="5"/>
  <c r="G220" i="5"/>
  <c r="G219" i="5"/>
  <c r="G218" i="5"/>
  <c r="G217" i="5"/>
  <c r="G216" i="5"/>
  <c r="G215" i="5"/>
  <c r="G214" i="5"/>
  <c r="G213" i="5"/>
  <c r="G212" i="5"/>
  <c r="G211" i="5"/>
  <c r="G210" i="5"/>
  <c r="G209" i="5"/>
  <c r="G208" i="5"/>
  <c r="G207" i="5"/>
  <c r="G206" i="5"/>
  <c r="G205" i="5"/>
  <c r="G204" i="5"/>
  <c r="G203" i="5"/>
  <c r="G202" i="5"/>
  <c r="G201" i="5"/>
  <c r="G200" i="5"/>
  <c r="G199" i="5"/>
  <c r="G198" i="5"/>
  <c r="G197" i="5"/>
  <c r="G196" i="5"/>
  <c r="G195" i="5"/>
  <c r="G194" i="5"/>
  <c r="G193" i="5"/>
  <c r="G192" i="5"/>
  <c r="G191" i="5"/>
  <c r="G190" i="5"/>
  <c r="G189" i="5"/>
  <c r="G188" i="5"/>
  <c r="G187" i="5"/>
  <c r="G186" i="5"/>
  <c r="G185" i="5"/>
  <c r="G184" i="5"/>
  <c r="G183" i="5"/>
  <c r="G182" i="5"/>
  <c r="G181" i="5"/>
  <c r="G180" i="5"/>
  <c r="G179" i="5"/>
  <c r="G178" i="5"/>
  <c r="G177" i="5"/>
  <c r="G176" i="5"/>
  <c r="G175" i="5"/>
  <c r="G174" i="5"/>
  <c r="G173" i="5"/>
  <c r="G172" i="5"/>
  <c r="G171" i="5"/>
  <c r="G170" i="5"/>
  <c r="G169" i="5"/>
  <c r="G168" i="5"/>
  <c r="G167" i="5"/>
  <c r="G166" i="5"/>
  <c r="G165" i="5"/>
  <c r="G164" i="5"/>
  <c r="G163" i="5"/>
  <c r="G162" i="5"/>
  <c r="G161" i="5"/>
  <c r="G160" i="5"/>
  <c r="G159" i="5"/>
  <c r="G158" i="5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F326" i="5"/>
  <c r="E326" i="5"/>
  <c r="F325" i="5"/>
  <c r="E325" i="5"/>
  <c r="C325" i="5"/>
  <c r="F324" i="5"/>
  <c r="E324" i="5"/>
  <c r="C324" i="5"/>
  <c r="F323" i="5"/>
  <c r="E323" i="5"/>
  <c r="C323" i="5"/>
  <c r="F322" i="5"/>
  <c r="E322" i="5"/>
  <c r="C322" i="5"/>
  <c r="F321" i="5"/>
  <c r="E321" i="5"/>
  <c r="C321" i="5"/>
  <c r="F320" i="5"/>
  <c r="E320" i="5"/>
  <c r="C320" i="5"/>
  <c r="F319" i="5"/>
  <c r="E319" i="5"/>
  <c r="C319" i="5"/>
  <c r="F318" i="5"/>
  <c r="E318" i="5"/>
  <c r="C318" i="5"/>
  <c r="F317" i="5"/>
  <c r="E317" i="5"/>
  <c r="C317" i="5"/>
  <c r="F316" i="5"/>
  <c r="E316" i="5"/>
  <c r="C316" i="5"/>
  <c r="F315" i="5"/>
  <c r="E315" i="5"/>
  <c r="C315" i="5"/>
  <c r="F314" i="5"/>
  <c r="E314" i="5"/>
  <c r="C314" i="5"/>
  <c r="F313" i="5"/>
  <c r="E313" i="5"/>
  <c r="C313" i="5"/>
  <c r="F312" i="5"/>
  <c r="E312" i="5"/>
  <c r="C312" i="5"/>
  <c r="F311" i="5"/>
  <c r="E311" i="5"/>
  <c r="C311" i="5"/>
  <c r="F310" i="5"/>
  <c r="E310" i="5"/>
  <c r="C310" i="5"/>
  <c r="F309" i="5"/>
  <c r="E309" i="5"/>
  <c r="C309" i="5"/>
  <c r="F308" i="5"/>
  <c r="E308" i="5"/>
  <c r="C308" i="5"/>
  <c r="F307" i="5"/>
  <c r="E307" i="5"/>
  <c r="C307" i="5"/>
  <c r="F306" i="5"/>
  <c r="E306" i="5"/>
  <c r="C306" i="5"/>
  <c r="F305" i="5"/>
  <c r="E305" i="5"/>
  <c r="C305" i="5"/>
  <c r="F304" i="5"/>
  <c r="E304" i="5"/>
  <c r="C304" i="5"/>
  <c r="F303" i="5"/>
  <c r="E303" i="5"/>
  <c r="C303" i="5"/>
  <c r="F302" i="5"/>
  <c r="E302" i="5"/>
  <c r="C302" i="5"/>
  <c r="F301" i="5"/>
  <c r="E301" i="5"/>
  <c r="C301" i="5"/>
  <c r="F300" i="5"/>
  <c r="E300" i="5"/>
  <c r="C300" i="5"/>
  <c r="F299" i="5"/>
  <c r="E299" i="5"/>
  <c r="C299" i="5"/>
  <c r="F298" i="5"/>
  <c r="E298" i="5"/>
  <c r="C298" i="5"/>
  <c r="F297" i="5"/>
  <c r="E297" i="5"/>
  <c r="C297" i="5"/>
  <c r="F296" i="5"/>
  <c r="E296" i="5"/>
  <c r="C296" i="5"/>
  <c r="F295" i="5"/>
  <c r="E295" i="5"/>
  <c r="C295" i="5"/>
  <c r="F294" i="5"/>
  <c r="E294" i="5"/>
  <c r="C294" i="5"/>
  <c r="F293" i="5"/>
  <c r="E293" i="5"/>
  <c r="C293" i="5"/>
  <c r="F292" i="5"/>
  <c r="E292" i="5"/>
  <c r="C292" i="5"/>
  <c r="F291" i="5"/>
  <c r="E291" i="5"/>
  <c r="C291" i="5"/>
  <c r="F290" i="5"/>
  <c r="E290" i="5"/>
  <c r="C290" i="5"/>
  <c r="F289" i="5"/>
  <c r="E289" i="5"/>
  <c r="C289" i="5"/>
  <c r="F288" i="5"/>
  <c r="E288" i="5"/>
  <c r="C288" i="5"/>
  <c r="F287" i="5"/>
  <c r="E287" i="5"/>
  <c r="C287" i="5"/>
  <c r="F286" i="5"/>
  <c r="E286" i="5"/>
  <c r="C286" i="5"/>
  <c r="F285" i="5"/>
  <c r="E285" i="5"/>
  <c r="C285" i="5"/>
  <c r="F284" i="5"/>
  <c r="E284" i="5"/>
  <c r="C284" i="5"/>
  <c r="F283" i="5"/>
  <c r="E283" i="5"/>
  <c r="C283" i="5"/>
  <c r="F282" i="5"/>
  <c r="E282" i="5"/>
  <c r="C282" i="5"/>
  <c r="F281" i="5"/>
  <c r="E281" i="5"/>
  <c r="C281" i="5"/>
  <c r="F280" i="5"/>
  <c r="E280" i="5"/>
  <c r="K280" i="5" s="1"/>
  <c r="C280" i="5"/>
  <c r="F279" i="5"/>
  <c r="E279" i="5"/>
  <c r="C279" i="5"/>
  <c r="F278" i="5"/>
  <c r="E278" i="5"/>
  <c r="C278" i="5"/>
  <c r="F277" i="5"/>
  <c r="E277" i="5"/>
  <c r="C277" i="5"/>
  <c r="F276" i="5"/>
  <c r="E276" i="5"/>
  <c r="C276" i="5"/>
  <c r="F275" i="5"/>
  <c r="E275" i="5"/>
  <c r="C275" i="5"/>
  <c r="F274" i="5"/>
  <c r="E274" i="5"/>
  <c r="C274" i="5"/>
  <c r="F273" i="5"/>
  <c r="E273" i="5"/>
  <c r="C273" i="5"/>
  <c r="F272" i="5"/>
  <c r="E272" i="5"/>
  <c r="C272" i="5"/>
  <c r="F271" i="5"/>
  <c r="E271" i="5"/>
  <c r="C271" i="5"/>
  <c r="F270" i="5"/>
  <c r="E270" i="5"/>
  <c r="C270" i="5"/>
  <c r="F269" i="5"/>
  <c r="E269" i="5"/>
  <c r="C269" i="5"/>
  <c r="F268" i="5"/>
  <c r="E268" i="5"/>
  <c r="C268" i="5"/>
  <c r="F267" i="5"/>
  <c r="E267" i="5"/>
  <c r="C267" i="5"/>
  <c r="F266" i="5"/>
  <c r="E266" i="5"/>
  <c r="C266" i="5"/>
  <c r="F265" i="5"/>
  <c r="E265" i="5"/>
  <c r="C265" i="5"/>
  <c r="F264" i="5"/>
  <c r="E264" i="5"/>
  <c r="C264" i="5"/>
  <c r="F263" i="5"/>
  <c r="E263" i="5"/>
  <c r="C263" i="5"/>
  <c r="F262" i="5"/>
  <c r="E262" i="5"/>
  <c r="C262" i="5"/>
  <c r="F261" i="5"/>
  <c r="E261" i="5"/>
  <c r="C261" i="5"/>
  <c r="F260" i="5"/>
  <c r="E260" i="5"/>
  <c r="C260" i="5"/>
  <c r="F259" i="5"/>
  <c r="E259" i="5"/>
  <c r="C259" i="5"/>
  <c r="F258" i="5"/>
  <c r="E258" i="5"/>
  <c r="C258" i="5"/>
  <c r="F257" i="5"/>
  <c r="E257" i="5"/>
  <c r="C257" i="5"/>
  <c r="F256" i="5"/>
  <c r="E256" i="5"/>
  <c r="K256" i="5" s="1"/>
  <c r="C256" i="5"/>
  <c r="F255" i="5"/>
  <c r="E255" i="5"/>
  <c r="C255" i="5"/>
  <c r="F254" i="5"/>
  <c r="E254" i="5"/>
  <c r="C254" i="5"/>
  <c r="F253" i="5"/>
  <c r="E253" i="5"/>
  <c r="C253" i="5"/>
  <c r="F252" i="5"/>
  <c r="E252" i="5"/>
  <c r="C252" i="5"/>
  <c r="F251" i="5"/>
  <c r="E251" i="5"/>
  <c r="C251" i="5"/>
  <c r="F250" i="5"/>
  <c r="E250" i="5"/>
  <c r="C250" i="5"/>
  <c r="F249" i="5"/>
  <c r="E249" i="5"/>
  <c r="C249" i="5"/>
  <c r="F248" i="5"/>
  <c r="E248" i="5"/>
  <c r="C248" i="5"/>
  <c r="F247" i="5"/>
  <c r="E247" i="5"/>
  <c r="C247" i="5"/>
  <c r="F246" i="5"/>
  <c r="E246" i="5"/>
  <c r="C246" i="5"/>
  <c r="F245" i="5"/>
  <c r="E245" i="5"/>
  <c r="C245" i="5"/>
  <c r="F244" i="5"/>
  <c r="E244" i="5"/>
  <c r="C244" i="5"/>
  <c r="F243" i="5"/>
  <c r="E243" i="5"/>
  <c r="C243" i="5"/>
  <c r="F242" i="5"/>
  <c r="E242" i="5"/>
  <c r="C242" i="5"/>
  <c r="F241" i="5"/>
  <c r="E241" i="5"/>
  <c r="C241" i="5"/>
  <c r="F240" i="5"/>
  <c r="E240" i="5"/>
  <c r="C240" i="5"/>
  <c r="F239" i="5"/>
  <c r="E239" i="5"/>
  <c r="K239" i="5" s="1"/>
  <c r="L239" i="5" s="1"/>
  <c r="C239" i="5"/>
  <c r="F238" i="5"/>
  <c r="E238" i="5"/>
  <c r="C238" i="5"/>
  <c r="F237" i="5"/>
  <c r="E237" i="5"/>
  <c r="C237" i="5"/>
  <c r="F236" i="5"/>
  <c r="E236" i="5"/>
  <c r="C236" i="5"/>
  <c r="F235" i="5"/>
  <c r="E235" i="5"/>
  <c r="C235" i="5"/>
  <c r="F234" i="5"/>
  <c r="E234" i="5"/>
  <c r="I234" i="5" s="1"/>
  <c r="C234" i="5"/>
  <c r="F233" i="5"/>
  <c r="E233" i="5"/>
  <c r="C233" i="5"/>
  <c r="F232" i="5"/>
  <c r="E232" i="5"/>
  <c r="I232" i="5" s="1"/>
  <c r="C232" i="5"/>
  <c r="F231" i="5"/>
  <c r="E231" i="5"/>
  <c r="C231" i="5"/>
  <c r="F230" i="5"/>
  <c r="E230" i="5"/>
  <c r="C230" i="5"/>
  <c r="F229" i="5"/>
  <c r="E229" i="5"/>
  <c r="C229" i="5"/>
  <c r="F228" i="5"/>
  <c r="E228" i="5"/>
  <c r="C228" i="5"/>
  <c r="F227" i="5"/>
  <c r="E227" i="5"/>
  <c r="C227" i="5"/>
  <c r="F226" i="5"/>
  <c r="E226" i="5"/>
  <c r="C226" i="5"/>
  <c r="F225" i="5"/>
  <c r="E225" i="5"/>
  <c r="K225" i="5" s="1"/>
  <c r="L225" i="5" s="1"/>
  <c r="C225" i="5"/>
  <c r="F224" i="5"/>
  <c r="E224" i="5"/>
  <c r="C224" i="5"/>
  <c r="F223" i="5"/>
  <c r="E223" i="5"/>
  <c r="K223" i="5" s="1"/>
  <c r="L223" i="5" s="1"/>
  <c r="C223" i="5"/>
  <c r="F222" i="5"/>
  <c r="E222" i="5"/>
  <c r="C222" i="5"/>
  <c r="F221" i="5"/>
  <c r="E221" i="5"/>
  <c r="C221" i="5"/>
  <c r="F220" i="5"/>
  <c r="E220" i="5"/>
  <c r="C220" i="5"/>
  <c r="F219" i="5"/>
  <c r="E219" i="5"/>
  <c r="C219" i="5"/>
  <c r="F218" i="5"/>
  <c r="E218" i="5"/>
  <c r="C218" i="5"/>
  <c r="F217" i="5"/>
  <c r="E217" i="5"/>
  <c r="I217" i="5" s="1"/>
  <c r="C217" i="5"/>
  <c r="F216" i="5"/>
  <c r="E216" i="5"/>
  <c r="C216" i="5"/>
  <c r="F215" i="5"/>
  <c r="E215" i="5"/>
  <c r="I215" i="5" s="1"/>
  <c r="C215" i="5"/>
  <c r="F214" i="5"/>
  <c r="E214" i="5"/>
  <c r="C214" i="5"/>
  <c r="F213" i="5"/>
  <c r="E213" i="5"/>
  <c r="C213" i="5"/>
  <c r="F212" i="5"/>
  <c r="E212" i="5"/>
  <c r="C212" i="5"/>
  <c r="F211" i="5"/>
  <c r="E211" i="5"/>
  <c r="C211" i="5"/>
  <c r="F210" i="5"/>
  <c r="E210" i="5"/>
  <c r="I210" i="5" s="1"/>
  <c r="C210" i="5"/>
  <c r="F209" i="5"/>
  <c r="E209" i="5"/>
  <c r="C209" i="5"/>
  <c r="F208" i="5"/>
  <c r="E208" i="5"/>
  <c r="K208" i="5" s="1"/>
  <c r="L208" i="5" s="1"/>
  <c r="C208" i="5"/>
  <c r="F207" i="5"/>
  <c r="E207" i="5"/>
  <c r="K207" i="5" s="1"/>
  <c r="L207" i="5" s="1"/>
  <c r="C207" i="5"/>
  <c r="F206" i="5"/>
  <c r="E206" i="5"/>
  <c r="C206" i="5"/>
  <c r="F205" i="5"/>
  <c r="E205" i="5"/>
  <c r="C205" i="5"/>
  <c r="F204" i="5"/>
  <c r="E204" i="5"/>
  <c r="C204" i="5"/>
  <c r="F203" i="5"/>
  <c r="E203" i="5"/>
  <c r="C203" i="5"/>
  <c r="F202" i="5"/>
  <c r="E202" i="5"/>
  <c r="I202" i="5" s="1"/>
  <c r="C202" i="5"/>
  <c r="F201" i="5"/>
  <c r="E201" i="5"/>
  <c r="C201" i="5"/>
  <c r="F200" i="5"/>
  <c r="E200" i="5"/>
  <c r="I200" i="5" s="1"/>
  <c r="C200" i="5"/>
  <c r="F199" i="5"/>
  <c r="E199" i="5"/>
  <c r="C199" i="5"/>
  <c r="F198" i="5"/>
  <c r="E198" i="5"/>
  <c r="C198" i="5"/>
  <c r="F197" i="5"/>
  <c r="E197" i="5"/>
  <c r="C197" i="5"/>
  <c r="F196" i="5"/>
  <c r="E196" i="5"/>
  <c r="C196" i="5"/>
  <c r="F195" i="5"/>
  <c r="E195" i="5"/>
  <c r="C195" i="5"/>
  <c r="F194" i="5"/>
  <c r="E194" i="5"/>
  <c r="K194" i="5" s="1"/>
  <c r="L194" i="5" s="1"/>
  <c r="C194" i="5"/>
  <c r="F193" i="5"/>
  <c r="E193" i="5"/>
  <c r="I193" i="5" s="1"/>
  <c r="C193" i="5"/>
  <c r="F192" i="5"/>
  <c r="E192" i="5"/>
  <c r="C192" i="5"/>
  <c r="F191" i="5"/>
  <c r="E191" i="5"/>
  <c r="C191" i="5"/>
  <c r="F190" i="5"/>
  <c r="E190" i="5"/>
  <c r="C190" i="5"/>
  <c r="F189" i="5"/>
  <c r="E189" i="5"/>
  <c r="C189" i="5"/>
  <c r="F188" i="5"/>
  <c r="E188" i="5"/>
  <c r="C188" i="5"/>
  <c r="F187" i="5"/>
  <c r="E187" i="5"/>
  <c r="C187" i="5"/>
  <c r="F186" i="5"/>
  <c r="E186" i="5"/>
  <c r="C186" i="5"/>
  <c r="F185" i="5"/>
  <c r="E185" i="5"/>
  <c r="K185" i="5" s="1"/>
  <c r="L185" i="5" s="1"/>
  <c r="C185" i="5"/>
  <c r="F184" i="5"/>
  <c r="E184" i="5"/>
  <c r="C184" i="5"/>
  <c r="F183" i="5"/>
  <c r="E183" i="5"/>
  <c r="C183" i="5"/>
  <c r="F182" i="5"/>
  <c r="E182" i="5"/>
  <c r="C182" i="5"/>
  <c r="F181" i="5"/>
  <c r="E181" i="5"/>
  <c r="C181" i="5"/>
  <c r="F180" i="5"/>
  <c r="E180" i="5"/>
  <c r="C180" i="5"/>
  <c r="F179" i="5"/>
  <c r="E179" i="5"/>
  <c r="C179" i="5"/>
  <c r="F178" i="5"/>
  <c r="E178" i="5"/>
  <c r="C178" i="5"/>
  <c r="F177" i="5"/>
  <c r="E177" i="5"/>
  <c r="I177" i="5" s="1"/>
  <c r="C177" i="5"/>
  <c r="F176" i="5"/>
  <c r="E176" i="5"/>
  <c r="K176" i="5" s="1"/>
  <c r="L176" i="5" s="1"/>
  <c r="C176" i="5"/>
  <c r="F175" i="5"/>
  <c r="E175" i="5"/>
  <c r="K175" i="5" s="1"/>
  <c r="L175" i="5" s="1"/>
  <c r="C175" i="5"/>
  <c r="F174" i="5"/>
  <c r="E174" i="5"/>
  <c r="C174" i="5"/>
  <c r="F173" i="5"/>
  <c r="E173" i="5"/>
  <c r="C173" i="5"/>
  <c r="F172" i="5"/>
  <c r="E172" i="5"/>
  <c r="C172" i="5"/>
  <c r="F171" i="5"/>
  <c r="E171" i="5"/>
  <c r="C171" i="5"/>
  <c r="F170" i="5"/>
  <c r="E170" i="5"/>
  <c r="I170" i="5" s="1"/>
  <c r="C170" i="5"/>
  <c r="F169" i="5"/>
  <c r="E169" i="5"/>
  <c r="C169" i="5"/>
  <c r="F168" i="5"/>
  <c r="E168" i="5"/>
  <c r="C168" i="5"/>
  <c r="F167" i="5"/>
  <c r="E167" i="5"/>
  <c r="K167" i="5" s="1"/>
  <c r="L167" i="5" s="1"/>
  <c r="C167" i="5"/>
  <c r="F166" i="5"/>
  <c r="E166" i="5"/>
  <c r="C166" i="5"/>
  <c r="F165" i="5"/>
  <c r="E165" i="5"/>
  <c r="C165" i="5"/>
  <c r="F164" i="5"/>
  <c r="E164" i="5"/>
  <c r="C164" i="5"/>
  <c r="F163" i="5"/>
  <c r="E163" i="5"/>
  <c r="C163" i="5"/>
  <c r="F162" i="5"/>
  <c r="E162" i="5"/>
  <c r="K162" i="5" s="1"/>
  <c r="L162" i="5" s="1"/>
  <c r="C162" i="5"/>
  <c r="F161" i="5"/>
  <c r="E161" i="5"/>
  <c r="I161" i="5" s="1"/>
  <c r="C161" i="5"/>
  <c r="F160" i="5"/>
  <c r="E160" i="5"/>
  <c r="C160" i="5"/>
  <c r="F159" i="5"/>
  <c r="E159" i="5"/>
  <c r="C159" i="5"/>
  <c r="F158" i="5"/>
  <c r="E158" i="5"/>
  <c r="C158" i="5"/>
  <c r="F157" i="5"/>
  <c r="E157" i="5"/>
  <c r="C157" i="5"/>
  <c r="F156" i="5"/>
  <c r="E156" i="5"/>
  <c r="C156" i="5"/>
  <c r="F155" i="5"/>
  <c r="E155" i="5"/>
  <c r="C155" i="5"/>
  <c r="F154" i="5"/>
  <c r="E154" i="5"/>
  <c r="I154" i="5" s="1"/>
  <c r="C154" i="5"/>
  <c r="F153" i="5"/>
  <c r="E153" i="5"/>
  <c r="K153" i="5" s="1"/>
  <c r="L153" i="5" s="1"/>
  <c r="C153" i="5"/>
  <c r="F152" i="5"/>
  <c r="E152" i="5"/>
  <c r="C152" i="5"/>
  <c r="F151" i="5"/>
  <c r="E151" i="5"/>
  <c r="C151" i="5"/>
  <c r="F150" i="5"/>
  <c r="E150" i="5"/>
  <c r="C150" i="5"/>
  <c r="F149" i="5"/>
  <c r="E149" i="5"/>
  <c r="C149" i="5"/>
  <c r="F148" i="5"/>
  <c r="E148" i="5"/>
  <c r="C148" i="5"/>
  <c r="F147" i="5"/>
  <c r="E147" i="5"/>
  <c r="C147" i="5"/>
  <c r="F146" i="5"/>
  <c r="E146" i="5"/>
  <c r="C146" i="5"/>
  <c r="F145" i="5"/>
  <c r="E145" i="5"/>
  <c r="I145" i="5" s="1"/>
  <c r="C145" i="5"/>
  <c r="F144" i="5"/>
  <c r="E144" i="5"/>
  <c r="I144" i="5" s="1"/>
  <c r="C144" i="5"/>
  <c r="F143" i="5"/>
  <c r="E143" i="5"/>
  <c r="I143" i="5" s="1"/>
  <c r="C143" i="5"/>
  <c r="F142" i="5"/>
  <c r="E142" i="5"/>
  <c r="C142" i="5"/>
  <c r="F141" i="5"/>
  <c r="E141" i="5"/>
  <c r="C141" i="5"/>
  <c r="F140" i="5"/>
  <c r="E140" i="5"/>
  <c r="C140" i="5"/>
  <c r="F139" i="5"/>
  <c r="E139" i="5"/>
  <c r="C139" i="5"/>
  <c r="F138" i="5"/>
  <c r="E138" i="5"/>
  <c r="C138" i="5"/>
  <c r="F137" i="5"/>
  <c r="E137" i="5"/>
  <c r="K137" i="5" s="1"/>
  <c r="L137" i="5" s="1"/>
  <c r="C137" i="5"/>
  <c r="F136" i="5"/>
  <c r="E136" i="5"/>
  <c r="K136" i="5" s="1"/>
  <c r="C136" i="5"/>
  <c r="F135" i="5"/>
  <c r="E135" i="5"/>
  <c r="C135" i="5"/>
  <c r="F134" i="5"/>
  <c r="E134" i="5"/>
  <c r="C134" i="5"/>
  <c r="F133" i="5"/>
  <c r="E133" i="5"/>
  <c r="C133" i="5"/>
  <c r="F132" i="5"/>
  <c r="E132" i="5"/>
  <c r="C132" i="5"/>
  <c r="F131" i="5"/>
  <c r="E131" i="5"/>
  <c r="C131" i="5"/>
  <c r="F130" i="5"/>
  <c r="E130" i="5"/>
  <c r="C130" i="5"/>
  <c r="F129" i="5"/>
  <c r="E129" i="5"/>
  <c r="K129" i="5" s="1"/>
  <c r="L129" i="5" s="1"/>
  <c r="C129" i="5"/>
  <c r="F128" i="5"/>
  <c r="E128" i="5"/>
  <c r="K128" i="5" s="1"/>
  <c r="L128" i="5" s="1"/>
  <c r="C128" i="5"/>
  <c r="F127" i="5"/>
  <c r="E127" i="5"/>
  <c r="K127" i="5" s="1"/>
  <c r="L127" i="5" s="1"/>
  <c r="C127" i="5"/>
  <c r="F126" i="5"/>
  <c r="E126" i="5"/>
  <c r="C126" i="5"/>
  <c r="F125" i="5"/>
  <c r="E125" i="5"/>
  <c r="C125" i="5"/>
  <c r="F124" i="5"/>
  <c r="E124" i="5"/>
  <c r="C124" i="5"/>
  <c r="F123" i="5"/>
  <c r="E123" i="5"/>
  <c r="C123" i="5"/>
  <c r="F122" i="5"/>
  <c r="E122" i="5"/>
  <c r="K122" i="5" s="1"/>
  <c r="C122" i="5"/>
  <c r="F121" i="5"/>
  <c r="E121" i="5"/>
  <c r="K121" i="5" s="1"/>
  <c r="L121" i="5" s="1"/>
  <c r="C121" i="5"/>
  <c r="F120" i="5"/>
  <c r="E120" i="5"/>
  <c r="C120" i="5"/>
  <c r="F119" i="5"/>
  <c r="E119" i="5"/>
  <c r="K119" i="5" s="1"/>
  <c r="L119" i="5" s="1"/>
  <c r="C119" i="5"/>
  <c r="F118" i="5"/>
  <c r="E118" i="5"/>
  <c r="C118" i="5"/>
  <c r="F117" i="5"/>
  <c r="E117" i="5"/>
  <c r="C117" i="5"/>
  <c r="F116" i="5"/>
  <c r="E116" i="5"/>
  <c r="C116" i="5"/>
  <c r="F115" i="5"/>
  <c r="E115" i="5"/>
  <c r="C115" i="5"/>
  <c r="F114" i="5"/>
  <c r="E114" i="5"/>
  <c r="C114" i="5"/>
  <c r="F113" i="5"/>
  <c r="E113" i="5"/>
  <c r="I113" i="5" s="1"/>
  <c r="C113" i="5"/>
  <c r="F112" i="5"/>
  <c r="E112" i="5"/>
  <c r="K112" i="5" s="1"/>
  <c r="L112" i="5" s="1"/>
  <c r="C112" i="5"/>
  <c r="F111" i="5"/>
  <c r="E111" i="5"/>
  <c r="C111" i="5"/>
  <c r="F110" i="5"/>
  <c r="E110" i="5"/>
  <c r="C110" i="5"/>
  <c r="F109" i="5"/>
  <c r="E109" i="5"/>
  <c r="C109" i="5"/>
  <c r="F108" i="5"/>
  <c r="E108" i="5"/>
  <c r="C108" i="5"/>
  <c r="F107" i="5"/>
  <c r="E107" i="5"/>
  <c r="C107" i="5"/>
  <c r="F106" i="5"/>
  <c r="E106" i="5"/>
  <c r="I106" i="5" s="1"/>
  <c r="C106" i="5"/>
  <c r="F105" i="5"/>
  <c r="E105" i="5"/>
  <c r="I105" i="5" s="1"/>
  <c r="C105" i="5"/>
  <c r="F104" i="5"/>
  <c r="E104" i="5"/>
  <c r="C104" i="5"/>
  <c r="F103" i="5"/>
  <c r="E103" i="5"/>
  <c r="C103" i="5"/>
  <c r="F102" i="5"/>
  <c r="E102" i="5"/>
  <c r="C102" i="5"/>
  <c r="F101" i="5"/>
  <c r="E101" i="5"/>
  <c r="C101" i="5"/>
  <c r="F100" i="5"/>
  <c r="E100" i="5"/>
  <c r="C100" i="5"/>
  <c r="F99" i="5"/>
  <c r="E99" i="5"/>
  <c r="C99" i="5"/>
  <c r="F98" i="5"/>
  <c r="E98" i="5"/>
  <c r="C98" i="5"/>
  <c r="F97" i="5"/>
  <c r="E97" i="5"/>
  <c r="I97" i="5" s="1"/>
  <c r="J97" i="5" s="1"/>
  <c r="C97" i="5"/>
  <c r="F96" i="5"/>
  <c r="E96" i="5"/>
  <c r="C96" i="5"/>
  <c r="F95" i="5"/>
  <c r="E95" i="5"/>
  <c r="C95" i="5"/>
  <c r="F94" i="5"/>
  <c r="E94" i="5"/>
  <c r="C94" i="5"/>
  <c r="F93" i="5"/>
  <c r="E93" i="5"/>
  <c r="C93" i="5"/>
  <c r="F92" i="5"/>
  <c r="E92" i="5"/>
  <c r="C92" i="5"/>
  <c r="F91" i="5"/>
  <c r="E91" i="5"/>
  <c r="C91" i="5"/>
  <c r="F90" i="5"/>
  <c r="E90" i="5"/>
  <c r="C90" i="5"/>
  <c r="F89" i="5"/>
  <c r="E89" i="5"/>
  <c r="I89" i="5" s="1"/>
  <c r="J89" i="5" s="1"/>
  <c r="C89" i="5"/>
  <c r="F88" i="5"/>
  <c r="E88" i="5"/>
  <c r="K88" i="5" s="1"/>
  <c r="L88" i="5" s="1"/>
  <c r="C88" i="5"/>
  <c r="F87" i="5"/>
  <c r="E87" i="5"/>
  <c r="C87" i="5"/>
  <c r="F86" i="5"/>
  <c r="E86" i="5"/>
  <c r="C86" i="5"/>
  <c r="F85" i="5"/>
  <c r="E85" i="5"/>
  <c r="C85" i="5"/>
  <c r="F84" i="5"/>
  <c r="E84" i="5"/>
  <c r="C84" i="5"/>
  <c r="F83" i="5"/>
  <c r="E83" i="5"/>
  <c r="C83" i="5"/>
  <c r="F82" i="5"/>
  <c r="E82" i="5"/>
  <c r="C82" i="5"/>
  <c r="F81" i="5"/>
  <c r="E81" i="5"/>
  <c r="I81" i="5" s="1"/>
  <c r="J81" i="5" s="1"/>
  <c r="C81" i="5"/>
  <c r="F80" i="5"/>
  <c r="E80" i="5"/>
  <c r="K80" i="5" s="1"/>
  <c r="L80" i="5" s="1"/>
  <c r="C80" i="5"/>
  <c r="F79" i="5"/>
  <c r="E79" i="5"/>
  <c r="C79" i="5"/>
  <c r="F78" i="5"/>
  <c r="E78" i="5"/>
  <c r="C78" i="5"/>
  <c r="F77" i="5"/>
  <c r="E77" i="5"/>
  <c r="C77" i="5"/>
  <c r="F76" i="5"/>
  <c r="E76" i="5"/>
  <c r="C76" i="5"/>
  <c r="F75" i="5"/>
  <c r="E75" i="5"/>
  <c r="C75" i="5"/>
  <c r="F74" i="5"/>
  <c r="E74" i="5"/>
  <c r="C74" i="5"/>
  <c r="F73" i="5"/>
  <c r="E73" i="5"/>
  <c r="I73" i="5" s="1"/>
  <c r="J73" i="5" s="1"/>
  <c r="C73" i="5"/>
  <c r="F72" i="5"/>
  <c r="E72" i="5"/>
  <c r="K72" i="5" s="1"/>
  <c r="L72" i="5" s="1"/>
  <c r="C72" i="5"/>
  <c r="F71" i="5"/>
  <c r="E71" i="5"/>
  <c r="K71" i="5" s="1"/>
  <c r="L71" i="5" s="1"/>
  <c r="C71" i="5"/>
  <c r="F70" i="5"/>
  <c r="E70" i="5"/>
  <c r="C70" i="5"/>
  <c r="F69" i="5"/>
  <c r="E69" i="5"/>
  <c r="C69" i="5"/>
  <c r="F68" i="5"/>
  <c r="E68" i="5"/>
  <c r="C68" i="5"/>
  <c r="F67" i="5"/>
  <c r="E67" i="5"/>
  <c r="C67" i="5"/>
  <c r="F66" i="5"/>
  <c r="E66" i="5"/>
  <c r="C66" i="5"/>
  <c r="F65" i="5"/>
  <c r="E65" i="5"/>
  <c r="K65" i="5" s="1"/>
  <c r="C65" i="5"/>
  <c r="F64" i="5"/>
  <c r="E64" i="5"/>
  <c r="K64" i="5" s="1"/>
  <c r="L64" i="5" s="1"/>
  <c r="C64" i="5"/>
  <c r="F63" i="5"/>
  <c r="E63" i="5"/>
  <c r="K63" i="5" s="1"/>
  <c r="L63" i="5" s="1"/>
  <c r="C63" i="5"/>
  <c r="F62" i="5"/>
  <c r="E62" i="5"/>
  <c r="C62" i="5"/>
  <c r="F61" i="5"/>
  <c r="E61" i="5"/>
  <c r="C61" i="5"/>
  <c r="F60" i="5"/>
  <c r="E60" i="5"/>
  <c r="C60" i="5"/>
  <c r="F59" i="5"/>
  <c r="E59" i="5"/>
  <c r="C59" i="5"/>
  <c r="F58" i="5"/>
  <c r="E58" i="5"/>
  <c r="I58" i="5" s="1"/>
  <c r="J58" i="5" s="1"/>
  <c r="C58" i="5"/>
  <c r="F57" i="5"/>
  <c r="E57" i="5"/>
  <c r="I57" i="5" s="1"/>
  <c r="J57" i="5" s="1"/>
  <c r="C57" i="5"/>
  <c r="F56" i="5"/>
  <c r="E56" i="5"/>
  <c r="K56" i="5" s="1"/>
  <c r="L56" i="5" s="1"/>
  <c r="C56" i="5"/>
  <c r="F55" i="5"/>
  <c r="E55" i="5"/>
  <c r="I55" i="5" s="1"/>
  <c r="C55" i="5"/>
  <c r="F54" i="5"/>
  <c r="E54" i="5"/>
  <c r="C54" i="5"/>
  <c r="F53" i="5"/>
  <c r="E53" i="5"/>
  <c r="C53" i="5"/>
  <c r="F52" i="5"/>
  <c r="E52" i="5"/>
  <c r="C52" i="5"/>
  <c r="F51" i="5"/>
  <c r="E51" i="5"/>
  <c r="C51" i="5"/>
  <c r="F50" i="5"/>
  <c r="E50" i="5"/>
  <c r="K50" i="5" s="1"/>
  <c r="C50" i="5"/>
  <c r="F49" i="5"/>
  <c r="E49" i="5"/>
  <c r="I49" i="5" s="1"/>
  <c r="J49" i="5" s="1"/>
  <c r="C49" i="5"/>
  <c r="F48" i="5"/>
  <c r="E48" i="5"/>
  <c r="K48" i="5" s="1"/>
  <c r="L48" i="5" s="1"/>
  <c r="C48" i="5"/>
  <c r="F47" i="5"/>
  <c r="E47" i="5"/>
  <c r="I47" i="5" s="1"/>
  <c r="C47" i="5"/>
  <c r="F46" i="5"/>
  <c r="E46" i="5"/>
  <c r="C46" i="5"/>
  <c r="F45" i="5"/>
  <c r="E45" i="5"/>
  <c r="C45" i="5"/>
  <c r="F44" i="5"/>
  <c r="E44" i="5"/>
  <c r="C44" i="5"/>
  <c r="F43" i="5"/>
  <c r="E43" i="5"/>
  <c r="C43" i="5"/>
  <c r="F42" i="5"/>
  <c r="E42" i="5"/>
  <c r="K42" i="5" s="1"/>
  <c r="C42" i="5"/>
  <c r="F41" i="5"/>
  <c r="E41" i="5"/>
  <c r="I41" i="5" s="1"/>
  <c r="J41" i="5" s="1"/>
  <c r="C41" i="5"/>
  <c r="F40" i="5"/>
  <c r="E40" i="5"/>
  <c r="K40" i="5" s="1"/>
  <c r="L40" i="5" s="1"/>
  <c r="C40" i="5"/>
  <c r="F39" i="5"/>
  <c r="E39" i="5"/>
  <c r="I39" i="5" s="1"/>
  <c r="C39" i="5"/>
  <c r="F38" i="5"/>
  <c r="E38" i="5"/>
  <c r="C38" i="5"/>
  <c r="F37" i="5"/>
  <c r="E37" i="5"/>
  <c r="C37" i="5"/>
  <c r="F36" i="5"/>
  <c r="E36" i="5"/>
  <c r="C36" i="5"/>
  <c r="F35" i="5"/>
  <c r="E35" i="5"/>
  <c r="C35" i="5"/>
  <c r="F34" i="5"/>
  <c r="E34" i="5"/>
  <c r="K34" i="5" s="1"/>
  <c r="C34" i="5"/>
  <c r="F33" i="5"/>
  <c r="E33" i="5"/>
  <c r="I33" i="5" s="1"/>
  <c r="C33" i="5"/>
  <c r="F32" i="5"/>
  <c r="E32" i="5"/>
  <c r="K32" i="5" s="1"/>
  <c r="L32" i="5" s="1"/>
  <c r="C32" i="5"/>
  <c r="F31" i="5"/>
  <c r="E31" i="5"/>
  <c r="I31" i="5" s="1"/>
  <c r="C31" i="5"/>
  <c r="F30" i="5"/>
  <c r="E30" i="5"/>
  <c r="C30" i="5"/>
  <c r="F29" i="5"/>
  <c r="E29" i="5"/>
  <c r="C29" i="5"/>
  <c r="F28" i="5"/>
  <c r="E28" i="5"/>
  <c r="C28" i="5"/>
  <c r="F27" i="5"/>
  <c r="E27" i="5"/>
  <c r="C27" i="5"/>
  <c r="F26" i="5"/>
  <c r="E26" i="5"/>
  <c r="K26" i="5" s="1"/>
  <c r="C26" i="5"/>
  <c r="F25" i="5"/>
  <c r="E25" i="5"/>
  <c r="I25" i="5" s="1"/>
  <c r="J25" i="5" s="1"/>
  <c r="C25" i="5"/>
  <c r="F24" i="5"/>
  <c r="E24" i="5"/>
  <c r="K24" i="5" s="1"/>
  <c r="L24" i="5" s="1"/>
  <c r="C24" i="5"/>
  <c r="F23" i="5"/>
  <c r="E23" i="5"/>
  <c r="I23" i="5" s="1"/>
  <c r="C23" i="5"/>
  <c r="F22" i="5"/>
  <c r="E22" i="5"/>
  <c r="C22" i="5"/>
  <c r="F21" i="5"/>
  <c r="E21" i="5"/>
  <c r="C21" i="5"/>
  <c r="F20" i="5"/>
  <c r="E20" i="5"/>
  <c r="C20" i="5"/>
  <c r="F19" i="5"/>
  <c r="E19" i="5"/>
  <c r="C19" i="5"/>
  <c r="F18" i="5"/>
  <c r="E18" i="5"/>
  <c r="K18" i="5" s="1"/>
  <c r="C18" i="5"/>
  <c r="F17" i="5"/>
  <c r="E17" i="5"/>
  <c r="I17" i="5" s="1"/>
  <c r="J17" i="5" s="1"/>
  <c r="C17" i="5"/>
  <c r="F16" i="5"/>
  <c r="E16" i="5"/>
  <c r="K16" i="5" s="1"/>
  <c r="L16" i="5" s="1"/>
  <c r="C16" i="5"/>
  <c r="F15" i="5"/>
  <c r="E15" i="5"/>
  <c r="I15" i="5" s="1"/>
  <c r="C15" i="5"/>
  <c r="F14" i="5"/>
  <c r="E14" i="5"/>
  <c r="K14" i="5" s="1"/>
  <c r="L14" i="5" s="1"/>
  <c r="C14" i="5"/>
  <c r="F13" i="5"/>
  <c r="E13" i="5"/>
  <c r="C13" i="5"/>
  <c r="F12" i="5"/>
  <c r="E12" i="5"/>
  <c r="C12" i="5"/>
  <c r="F11" i="5"/>
  <c r="E11" i="5"/>
  <c r="C11" i="5"/>
  <c r="F10" i="5"/>
  <c r="E10" i="5"/>
  <c r="K10" i="5" s="1"/>
  <c r="C10" i="5"/>
  <c r="F9" i="5"/>
  <c r="E9" i="5"/>
  <c r="I9" i="5" s="1"/>
  <c r="J9" i="5" s="1"/>
  <c r="C9" i="5"/>
  <c r="F8" i="5"/>
  <c r="E8" i="5"/>
  <c r="K8" i="5" s="1"/>
  <c r="L8" i="5" s="1"/>
  <c r="C8" i="5"/>
  <c r="F7" i="5"/>
  <c r="E7" i="5"/>
  <c r="I7" i="5" s="1"/>
  <c r="C7" i="5"/>
  <c r="F6" i="5"/>
  <c r="E6" i="5"/>
  <c r="C6" i="5"/>
  <c r="F5" i="5"/>
  <c r="E5" i="5"/>
  <c r="C5" i="5"/>
  <c r="F4" i="5"/>
  <c r="E4" i="5"/>
  <c r="C4" i="5"/>
  <c r="W2" i="5"/>
  <c r="V2" i="5"/>
  <c r="U2" i="5"/>
  <c r="T2" i="5"/>
  <c r="S2" i="5"/>
  <c r="R2" i="5"/>
  <c r="Q2" i="5"/>
  <c r="P2" i="5"/>
  <c r="O2" i="5"/>
  <c r="AH302" i="4"/>
  <c r="AG302" i="4"/>
  <c r="AF302" i="4"/>
  <c r="AE302" i="4"/>
  <c r="AD302" i="4"/>
  <c r="AC302" i="4"/>
  <c r="AB302" i="4"/>
  <c r="AA302" i="4"/>
  <c r="Z302" i="4"/>
  <c r="Y302" i="4"/>
  <c r="X302" i="4"/>
  <c r="W302" i="4"/>
  <c r="V302" i="4"/>
  <c r="U302" i="4"/>
  <c r="T302" i="4"/>
  <c r="S302" i="4"/>
  <c r="R302" i="4"/>
  <c r="Q302" i="4"/>
  <c r="P302" i="4"/>
  <c r="O302" i="4"/>
  <c r="O301" i="4"/>
  <c r="C297" i="4"/>
  <c r="D297" i="4" s="1"/>
  <c r="C296" i="4"/>
  <c r="D296" i="4" s="1"/>
  <c r="C295" i="4"/>
  <c r="D295" i="4" s="1"/>
  <c r="C294" i="4"/>
  <c r="D294" i="4" s="1"/>
  <c r="C293" i="4"/>
  <c r="D293" i="4" s="1"/>
  <c r="C292" i="4"/>
  <c r="D292" i="4" s="1"/>
  <c r="C291" i="4"/>
  <c r="D291" i="4" s="1"/>
  <c r="C290" i="4"/>
  <c r="D290" i="4" s="1"/>
  <c r="C289" i="4"/>
  <c r="D289" i="4" s="1"/>
  <c r="C288" i="4"/>
  <c r="D288" i="4" s="1"/>
  <c r="C287" i="4"/>
  <c r="D287" i="4" s="1"/>
  <c r="C286" i="4"/>
  <c r="D286" i="4" s="1"/>
  <c r="C285" i="4"/>
  <c r="D285" i="4" s="1"/>
  <c r="C284" i="4"/>
  <c r="D284" i="4" s="1"/>
  <c r="C283" i="4"/>
  <c r="D283" i="4" s="1"/>
  <c r="C282" i="4"/>
  <c r="D282" i="4" s="1"/>
  <c r="C281" i="4"/>
  <c r="D281" i="4" s="1"/>
  <c r="C280" i="4"/>
  <c r="D280" i="4" s="1"/>
  <c r="C279" i="4"/>
  <c r="D279" i="4" s="1"/>
  <c r="C278" i="4"/>
  <c r="D278" i="4" s="1"/>
  <c r="C277" i="4"/>
  <c r="D277" i="4" s="1"/>
  <c r="C276" i="4"/>
  <c r="D276" i="4" s="1"/>
  <c r="C275" i="4"/>
  <c r="D275" i="4" s="1"/>
  <c r="C274" i="4"/>
  <c r="D274" i="4" s="1"/>
  <c r="C273" i="4"/>
  <c r="D273" i="4" s="1"/>
  <c r="C272" i="4"/>
  <c r="D272" i="4" s="1"/>
  <c r="C271" i="4"/>
  <c r="D271" i="4" s="1"/>
  <c r="C270" i="4"/>
  <c r="D270" i="4" s="1"/>
  <c r="C269" i="4"/>
  <c r="D269" i="4" s="1"/>
  <c r="C268" i="4"/>
  <c r="D268" i="4" s="1"/>
  <c r="C267" i="4"/>
  <c r="D267" i="4" s="1"/>
  <c r="C266" i="4"/>
  <c r="D266" i="4" s="1"/>
  <c r="C265" i="4"/>
  <c r="D265" i="4" s="1"/>
  <c r="C264" i="4"/>
  <c r="D264" i="4" s="1"/>
  <c r="C263" i="4"/>
  <c r="D263" i="4" s="1"/>
  <c r="C262" i="4"/>
  <c r="D262" i="4" s="1"/>
  <c r="C261" i="4"/>
  <c r="D261" i="4" s="1"/>
  <c r="C260" i="4"/>
  <c r="D260" i="4" s="1"/>
  <c r="C259" i="4"/>
  <c r="D259" i="4" s="1"/>
  <c r="C258" i="4"/>
  <c r="D258" i="4" s="1"/>
  <c r="C257" i="4"/>
  <c r="D257" i="4" s="1"/>
  <c r="C256" i="4"/>
  <c r="D256" i="4" s="1"/>
  <c r="C255" i="4"/>
  <c r="D255" i="4" s="1"/>
  <c r="C254" i="4"/>
  <c r="D254" i="4" s="1"/>
  <c r="C253" i="4"/>
  <c r="D253" i="4" s="1"/>
  <c r="C252" i="4"/>
  <c r="D252" i="4" s="1"/>
  <c r="C251" i="4"/>
  <c r="D251" i="4" s="1"/>
  <c r="C250" i="4"/>
  <c r="D250" i="4" s="1"/>
  <c r="C249" i="4"/>
  <c r="D249" i="4" s="1"/>
  <c r="C248" i="4"/>
  <c r="D248" i="4" s="1"/>
  <c r="C247" i="4"/>
  <c r="D247" i="4" s="1"/>
  <c r="C246" i="4"/>
  <c r="D246" i="4" s="1"/>
  <c r="C245" i="4"/>
  <c r="D245" i="4" s="1"/>
  <c r="C244" i="4"/>
  <c r="D244" i="4" s="1"/>
  <c r="C243" i="4"/>
  <c r="D243" i="4" s="1"/>
  <c r="C242" i="4"/>
  <c r="D242" i="4" s="1"/>
  <c r="C241" i="4"/>
  <c r="D241" i="4" s="1"/>
  <c r="C240" i="4"/>
  <c r="D240" i="4" s="1"/>
  <c r="C239" i="4"/>
  <c r="D239" i="4" s="1"/>
  <c r="C238" i="4"/>
  <c r="D238" i="4" s="1"/>
  <c r="C237" i="4"/>
  <c r="D237" i="4" s="1"/>
  <c r="C236" i="4"/>
  <c r="D236" i="4" s="1"/>
  <c r="C235" i="4"/>
  <c r="D235" i="4" s="1"/>
  <c r="C234" i="4"/>
  <c r="D234" i="4" s="1"/>
  <c r="C233" i="4"/>
  <c r="D233" i="4" s="1"/>
  <c r="C232" i="4"/>
  <c r="D232" i="4" s="1"/>
  <c r="C231" i="4"/>
  <c r="D231" i="4" s="1"/>
  <c r="C230" i="4"/>
  <c r="D230" i="4" s="1"/>
  <c r="C229" i="4"/>
  <c r="D229" i="4" s="1"/>
  <c r="C228" i="4"/>
  <c r="D228" i="4" s="1"/>
  <c r="C227" i="4"/>
  <c r="D227" i="4" s="1"/>
  <c r="C226" i="4"/>
  <c r="D226" i="4" s="1"/>
  <c r="C225" i="4"/>
  <c r="D225" i="4" s="1"/>
  <c r="C224" i="4"/>
  <c r="D224" i="4" s="1"/>
  <c r="C223" i="4"/>
  <c r="D223" i="4" s="1"/>
  <c r="C222" i="4"/>
  <c r="D222" i="4" s="1"/>
  <c r="C221" i="4"/>
  <c r="D221" i="4" s="1"/>
  <c r="C220" i="4"/>
  <c r="D220" i="4" s="1"/>
  <c r="C219" i="4"/>
  <c r="D219" i="4" s="1"/>
  <c r="C218" i="4"/>
  <c r="D218" i="4" s="1"/>
  <c r="C217" i="4"/>
  <c r="D217" i="4" s="1"/>
  <c r="C216" i="4"/>
  <c r="D216" i="4" s="1"/>
  <c r="C215" i="4"/>
  <c r="D215" i="4" s="1"/>
  <c r="C214" i="4"/>
  <c r="D214" i="4" s="1"/>
  <c r="C213" i="4"/>
  <c r="D213" i="4" s="1"/>
  <c r="C212" i="4"/>
  <c r="D212" i="4" s="1"/>
  <c r="C211" i="4"/>
  <c r="D211" i="4" s="1"/>
  <c r="C210" i="4"/>
  <c r="D210" i="4" s="1"/>
  <c r="C209" i="4"/>
  <c r="D209" i="4" s="1"/>
  <c r="C208" i="4"/>
  <c r="D208" i="4" s="1"/>
  <c r="C207" i="4"/>
  <c r="D207" i="4" s="1"/>
  <c r="C206" i="4"/>
  <c r="D206" i="4" s="1"/>
  <c r="C205" i="4"/>
  <c r="D205" i="4" s="1"/>
  <c r="C204" i="4"/>
  <c r="D204" i="4" s="1"/>
  <c r="C203" i="4"/>
  <c r="D203" i="4" s="1"/>
  <c r="C202" i="4"/>
  <c r="D202" i="4" s="1"/>
  <c r="C201" i="4"/>
  <c r="D201" i="4" s="1"/>
  <c r="C200" i="4"/>
  <c r="D200" i="4" s="1"/>
  <c r="C199" i="4"/>
  <c r="D199" i="4" s="1"/>
  <c r="C198" i="4"/>
  <c r="D198" i="4" s="1"/>
  <c r="C197" i="4"/>
  <c r="D197" i="4" s="1"/>
  <c r="C196" i="4"/>
  <c r="D196" i="4" s="1"/>
  <c r="C195" i="4"/>
  <c r="D195" i="4" s="1"/>
  <c r="C194" i="4"/>
  <c r="D194" i="4" s="1"/>
  <c r="C193" i="4"/>
  <c r="D193" i="4" s="1"/>
  <c r="C192" i="4"/>
  <c r="D192" i="4" s="1"/>
  <c r="C191" i="4"/>
  <c r="D191" i="4" s="1"/>
  <c r="C190" i="4"/>
  <c r="D190" i="4" s="1"/>
  <c r="C189" i="4"/>
  <c r="D189" i="4" s="1"/>
  <c r="C188" i="4"/>
  <c r="D188" i="4" s="1"/>
  <c r="C187" i="4"/>
  <c r="D187" i="4" s="1"/>
  <c r="C186" i="4"/>
  <c r="D186" i="4" s="1"/>
  <c r="C185" i="4"/>
  <c r="D185" i="4" s="1"/>
  <c r="C184" i="4"/>
  <c r="D184" i="4" s="1"/>
  <c r="C183" i="4"/>
  <c r="D183" i="4" s="1"/>
  <c r="C182" i="4"/>
  <c r="D182" i="4" s="1"/>
  <c r="C181" i="4"/>
  <c r="D181" i="4" s="1"/>
  <c r="C180" i="4"/>
  <c r="D180" i="4" s="1"/>
  <c r="C179" i="4"/>
  <c r="D179" i="4" s="1"/>
  <c r="C178" i="4"/>
  <c r="D178" i="4" s="1"/>
  <c r="C177" i="4"/>
  <c r="D177" i="4" s="1"/>
  <c r="C176" i="4"/>
  <c r="D176" i="4" s="1"/>
  <c r="C175" i="4"/>
  <c r="D175" i="4" s="1"/>
  <c r="C174" i="4"/>
  <c r="D174" i="4" s="1"/>
  <c r="C173" i="4"/>
  <c r="D173" i="4" s="1"/>
  <c r="C172" i="4"/>
  <c r="D172" i="4" s="1"/>
  <c r="C171" i="4"/>
  <c r="D171" i="4" s="1"/>
  <c r="C170" i="4"/>
  <c r="D170" i="4" s="1"/>
  <c r="C169" i="4"/>
  <c r="D169" i="4" s="1"/>
  <c r="C168" i="4"/>
  <c r="D168" i="4" s="1"/>
  <c r="C167" i="4"/>
  <c r="D167" i="4" s="1"/>
  <c r="C166" i="4"/>
  <c r="D166" i="4" s="1"/>
  <c r="C165" i="4"/>
  <c r="D165" i="4" s="1"/>
  <c r="C164" i="4"/>
  <c r="D164" i="4" s="1"/>
  <c r="C163" i="4"/>
  <c r="D163" i="4" s="1"/>
  <c r="C162" i="4"/>
  <c r="D162" i="4" s="1"/>
  <c r="C161" i="4"/>
  <c r="D161" i="4" s="1"/>
  <c r="C160" i="4"/>
  <c r="D160" i="4" s="1"/>
  <c r="C159" i="4"/>
  <c r="D159" i="4" s="1"/>
  <c r="C158" i="4"/>
  <c r="D158" i="4" s="1"/>
  <c r="C157" i="4"/>
  <c r="D157" i="4" s="1"/>
  <c r="C156" i="4"/>
  <c r="D156" i="4" s="1"/>
  <c r="C155" i="4"/>
  <c r="D155" i="4" s="1"/>
  <c r="C154" i="4"/>
  <c r="D154" i="4" s="1"/>
  <c r="C153" i="4"/>
  <c r="D153" i="4" s="1"/>
  <c r="C152" i="4"/>
  <c r="D152" i="4" s="1"/>
  <c r="C151" i="4"/>
  <c r="D151" i="4" s="1"/>
  <c r="C150" i="4"/>
  <c r="D150" i="4" s="1"/>
  <c r="C149" i="4"/>
  <c r="D149" i="4" s="1"/>
  <c r="C148" i="4"/>
  <c r="D148" i="4" s="1"/>
  <c r="C147" i="4"/>
  <c r="D147" i="4" s="1"/>
  <c r="C146" i="4"/>
  <c r="D146" i="4" s="1"/>
  <c r="C145" i="4"/>
  <c r="D145" i="4" s="1"/>
  <c r="C144" i="4"/>
  <c r="D144" i="4" s="1"/>
  <c r="C143" i="4"/>
  <c r="D143" i="4" s="1"/>
  <c r="C142" i="4"/>
  <c r="D142" i="4" s="1"/>
  <c r="C141" i="4"/>
  <c r="D141" i="4" s="1"/>
  <c r="C140" i="4"/>
  <c r="D140" i="4" s="1"/>
  <c r="C139" i="4"/>
  <c r="D139" i="4" s="1"/>
  <c r="C138" i="4"/>
  <c r="D138" i="4" s="1"/>
  <c r="C137" i="4"/>
  <c r="D137" i="4" s="1"/>
  <c r="C136" i="4"/>
  <c r="D136" i="4" s="1"/>
  <c r="C135" i="4"/>
  <c r="D135" i="4" s="1"/>
  <c r="C134" i="4"/>
  <c r="D134" i="4" s="1"/>
  <c r="C133" i="4"/>
  <c r="D133" i="4" s="1"/>
  <c r="C132" i="4"/>
  <c r="D132" i="4" s="1"/>
  <c r="C131" i="4"/>
  <c r="D131" i="4" s="1"/>
  <c r="C130" i="4"/>
  <c r="D130" i="4" s="1"/>
  <c r="C129" i="4"/>
  <c r="D129" i="4" s="1"/>
  <c r="C128" i="4"/>
  <c r="D128" i="4" s="1"/>
  <c r="C127" i="4"/>
  <c r="D127" i="4" s="1"/>
  <c r="C126" i="4"/>
  <c r="D126" i="4" s="1"/>
  <c r="C125" i="4"/>
  <c r="D125" i="4" s="1"/>
  <c r="C124" i="4"/>
  <c r="D124" i="4" s="1"/>
  <c r="C123" i="4"/>
  <c r="D123" i="4" s="1"/>
  <c r="C122" i="4"/>
  <c r="D122" i="4" s="1"/>
  <c r="C121" i="4"/>
  <c r="D121" i="4" s="1"/>
  <c r="C120" i="4"/>
  <c r="D120" i="4" s="1"/>
  <c r="C119" i="4"/>
  <c r="D119" i="4" s="1"/>
  <c r="C118" i="4"/>
  <c r="D118" i="4" s="1"/>
  <c r="C117" i="4"/>
  <c r="D117" i="4" s="1"/>
  <c r="C116" i="4"/>
  <c r="D116" i="4" s="1"/>
  <c r="C115" i="4"/>
  <c r="D115" i="4" s="1"/>
  <c r="C114" i="4"/>
  <c r="D114" i="4" s="1"/>
  <c r="C113" i="4"/>
  <c r="D113" i="4" s="1"/>
  <c r="C112" i="4"/>
  <c r="D112" i="4" s="1"/>
  <c r="C111" i="4"/>
  <c r="D111" i="4" s="1"/>
  <c r="C110" i="4"/>
  <c r="D110" i="4" s="1"/>
  <c r="C109" i="4"/>
  <c r="D109" i="4" s="1"/>
  <c r="C108" i="4"/>
  <c r="D108" i="4" s="1"/>
  <c r="C107" i="4"/>
  <c r="D107" i="4" s="1"/>
  <c r="C106" i="4"/>
  <c r="D106" i="4" s="1"/>
  <c r="C105" i="4"/>
  <c r="D105" i="4" s="1"/>
  <c r="C104" i="4"/>
  <c r="D104" i="4" s="1"/>
  <c r="C103" i="4"/>
  <c r="D103" i="4" s="1"/>
  <c r="C102" i="4"/>
  <c r="D102" i="4" s="1"/>
  <c r="C101" i="4"/>
  <c r="D101" i="4" s="1"/>
  <c r="C100" i="4"/>
  <c r="D100" i="4" s="1"/>
  <c r="C99" i="4"/>
  <c r="D99" i="4" s="1"/>
  <c r="C98" i="4"/>
  <c r="D98" i="4" s="1"/>
  <c r="C97" i="4"/>
  <c r="D97" i="4" s="1"/>
  <c r="C96" i="4"/>
  <c r="D96" i="4" s="1"/>
  <c r="C95" i="4"/>
  <c r="D95" i="4" s="1"/>
  <c r="C94" i="4"/>
  <c r="D94" i="4" s="1"/>
  <c r="C93" i="4"/>
  <c r="D93" i="4" s="1"/>
  <c r="C92" i="4"/>
  <c r="D92" i="4" s="1"/>
  <c r="C91" i="4"/>
  <c r="D91" i="4" s="1"/>
  <c r="C90" i="4"/>
  <c r="D90" i="4" s="1"/>
  <c r="C89" i="4"/>
  <c r="D89" i="4" s="1"/>
  <c r="C88" i="4"/>
  <c r="D88" i="4" s="1"/>
  <c r="C87" i="4"/>
  <c r="D87" i="4" s="1"/>
  <c r="C86" i="4"/>
  <c r="D86" i="4" s="1"/>
  <c r="C85" i="4"/>
  <c r="D85" i="4" s="1"/>
  <c r="C84" i="4"/>
  <c r="D84" i="4" s="1"/>
  <c r="C83" i="4"/>
  <c r="D83" i="4" s="1"/>
  <c r="C82" i="4"/>
  <c r="D82" i="4" s="1"/>
  <c r="C81" i="4"/>
  <c r="D81" i="4" s="1"/>
  <c r="C80" i="4"/>
  <c r="D80" i="4" s="1"/>
  <c r="C79" i="4"/>
  <c r="D79" i="4" s="1"/>
  <c r="C78" i="4"/>
  <c r="D78" i="4" s="1"/>
  <c r="C77" i="4"/>
  <c r="D77" i="4" s="1"/>
  <c r="C76" i="4"/>
  <c r="D76" i="4" s="1"/>
  <c r="C75" i="4"/>
  <c r="D75" i="4" s="1"/>
  <c r="C74" i="4"/>
  <c r="D74" i="4" s="1"/>
  <c r="C73" i="4"/>
  <c r="D73" i="4" s="1"/>
  <c r="C72" i="4"/>
  <c r="D72" i="4" s="1"/>
  <c r="C71" i="4"/>
  <c r="D71" i="4" s="1"/>
  <c r="C70" i="4"/>
  <c r="D70" i="4" s="1"/>
  <c r="C69" i="4"/>
  <c r="D69" i="4" s="1"/>
  <c r="C68" i="4"/>
  <c r="D68" i="4" s="1"/>
  <c r="C67" i="4"/>
  <c r="D67" i="4" s="1"/>
  <c r="C66" i="4"/>
  <c r="D66" i="4" s="1"/>
  <c r="C65" i="4"/>
  <c r="D65" i="4" s="1"/>
  <c r="C64" i="4"/>
  <c r="D64" i="4" s="1"/>
  <c r="C63" i="4"/>
  <c r="D63" i="4" s="1"/>
  <c r="C62" i="4"/>
  <c r="D62" i="4" s="1"/>
  <c r="C61" i="4"/>
  <c r="D61" i="4" s="1"/>
  <c r="C60" i="4"/>
  <c r="D60" i="4" s="1"/>
  <c r="C59" i="4"/>
  <c r="D59" i="4" s="1"/>
  <c r="C58" i="4"/>
  <c r="D58" i="4" s="1"/>
  <c r="C57" i="4"/>
  <c r="D57" i="4" s="1"/>
  <c r="C56" i="4"/>
  <c r="D56" i="4" s="1"/>
  <c r="C55" i="4"/>
  <c r="D55" i="4" s="1"/>
  <c r="C54" i="4"/>
  <c r="D54" i="4" s="1"/>
  <c r="C53" i="4"/>
  <c r="D53" i="4" s="1"/>
  <c r="C52" i="4"/>
  <c r="D52" i="4" s="1"/>
  <c r="C51" i="4"/>
  <c r="D51" i="4" s="1"/>
  <c r="C50" i="4"/>
  <c r="D50" i="4" s="1"/>
  <c r="C49" i="4"/>
  <c r="D49" i="4" s="1"/>
  <c r="C48" i="4"/>
  <c r="D48" i="4" s="1"/>
  <c r="C47" i="4"/>
  <c r="D47" i="4" s="1"/>
  <c r="C46" i="4"/>
  <c r="D46" i="4" s="1"/>
  <c r="C45" i="4"/>
  <c r="D45" i="4" s="1"/>
  <c r="C44" i="4"/>
  <c r="D44" i="4" s="1"/>
  <c r="C43" i="4"/>
  <c r="D43" i="4" s="1"/>
  <c r="C42" i="4"/>
  <c r="D42" i="4" s="1"/>
  <c r="C41" i="4"/>
  <c r="D41" i="4" s="1"/>
  <c r="C40" i="4"/>
  <c r="D40" i="4" s="1"/>
  <c r="C39" i="4"/>
  <c r="D39" i="4" s="1"/>
  <c r="C38" i="4"/>
  <c r="D38" i="4" s="1"/>
  <c r="C37" i="4"/>
  <c r="D37" i="4" s="1"/>
  <c r="C36" i="4"/>
  <c r="D36" i="4" s="1"/>
  <c r="C35" i="4"/>
  <c r="D35" i="4" s="1"/>
  <c r="C34" i="4"/>
  <c r="D34" i="4" s="1"/>
  <c r="C33" i="4"/>
  <c r="D33" i="4" s="1"/>
  <c r="C32" i="4"/>
  <c r="D32" i="4" s="1"/>
  <c r="C31" i="4"/>
  <c r="D31" i="4" s="1"/>
  <c r="C30" i="4"/>
  <c r="D30" i="4" s="1"/>
  <c r="C29" i="4"/>
  <c r="D29" i="4" s="1"/>
  <c r="C28" i="4"/>
  <c r="D28" i="4" s="1"/>
  <c r="C27" i="4"/>
  <c r="D27" i="4" s="1"/>
  <c r="C26" i="4"/>
  <c r="D26" i="4" s="1"/>
  <c r="C25" i="4"/>
  <c r="D25" i="4" s="1"/>
  <c r="C24" i="4"/>
  <c r="D24" i="4" s="1"/>
  <c r="C23" i="4"/>
  <c r="D23" i="4" s="1"/>
  <c r="C22" i="4"/>
  <c r="D22" i="4" s="1"/>
  <c r="C21" i="4"/>
  <c r="D21" i="4" s="1"/>
  <c r="C20" i="4"/>
  <c r="D20" i="4" s="1"/>
  <c r="C19" i="4"/>
  <c r="D19" i="4" s="1"/>
  <c r="C18" i="4"/>
  <c r="D18" i="4" s="1"/>
  <c r="C17" i="4"/>
  <c r="D17" i="4" s="1"/>
  <c r="C16" i="4"/>
  <c r="D16" i="4" s="1"/>
  <c r="C15" i="4"/>
  <c r="D15" i="4" s="1"/>
  <c r="C14" i="4"/>
  <c r="D14" i="4" s="1"/>
  <c r="C13" i="4"/>
  <c r="D13" i="4" s="1"/>
  <c r="C12" i="4"/>
  <c r="D12" i="4" s="1"/>
  <c r="C11" i="4"/>
  <c r="D11" i="4" s="1"/>
  <c r="C10" i="4"/>
  <c r="D10" i="4" s="1"/>
  <c r="C9" i="4"/>
  <c r="D9" i="4" s="1"/>
  <c r="C8" i="4"/>
  <c r="D8" i="4" s="1"/>
  <c r="C7" i="4"/>
  <c r="D7" i="4" s="1"/>
  <c r="C6" i="4"/>
  <c r="D6" i="4" s="1"/>
  <c r="C5" i="4"/>
  <c r="D5" i="4" s="1"/>
  <c r="C4" i="4"/>
  <c r="D4" i="4" s="1"/>
  <c r="AH2" i="4"/>
  <c r="AG2" i="4"/>
  <c r="AF2" i="4"/>
  <c r="AE2" i="4"/>
  <c r="AD2" i="4"/>
  <c r="AC2" i="4"/>
  <c r="AB2" i="4"/>
  <c r="AA2" i="4"/>
  <c r="Z2" i="4"/>
  <c r="X2" i="4"/>
  <c r="W2" i="4"/>
  <c r="V2" i="4"/>
  <c r="U2" i="4"/>
  <c r="T2" i="4"/>
  <c r="S2" i="4"/>
  <c r="R2" i="4"/>
  <c r="Q2" i="4"/>
  <c r="P2" i="4"/>
  <c r="O2" i="4"/>
  <c r="AF278" i="2"/>
  <c r="AE278" i="2"/>
  <c r="AD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AC277" i="2"/>
  <c r="AC278" i="2" s="1"/>
  <c r="G277" i="2"/>
  <c r="F277" i="2"/>
  <c r="E277" i="2"/>
  <c r="AC276" i="2"/>
  <c r="I276" i="2" s="1"/>
  <c r="G276" i="2"/>
  <c r="F276" i="2"/>
  <c r="E276" i="2"/>
  <c r="C276" i="2"/>
  <c r="D276" i="2" s="1"/>
  <c r="AC275" i="2"/>
  <c r="I275" i="2" s="1"/>
  <c r="G275" i="2"/>
  <c r="F275" i="2"/>
  <c r="E275" i="2"/>
  <c r="C275" i="2"/>
  <c r="D275" i="2" s="1"/>
  <c r="AC274" i="2"/>
  <c r="I274" i="2" s="1"/>
  <c r="G274" i="2"/>
  <c r="F274" i="2"/>
  <c r="E274" i="2"/>
  <c r="C274" i="2"/>
  <c r="D274" i="2" s="1"/>
  <c r="AC273" i="2"/>
  <c r="G273" i="2"/>
  <c r="F273" i="2"/>
  <c r="E273" i="2"/>
  <c r="C273" i="2"/>
  <c r="D273" i="2" s="1"/>
  <c r="AC272" i="2"/>
  <c r="I272" i="2" s="1"/>
  <c r="G272" i="2"/>
  <c r="F272" i="2"/>
  <c r="E272" i="2"/>
  <c r="C272" i="2"/>
  <c r="D272" i="2" s="1"/>
  <c r="AC271" i="2"/>
  <c r="G271" i="2"/>
  <c r="J271" i="2" s="1"/>
  <c r="F271" i="2"/>
  <c r="E271" i="2"/>
  <c r="C271" i="2"/>
  <c r="D271" i="2" s="1"/>
  <c r="AC270" i="2"/>
  <c r="I270" i="2" s="1"/>
  <c r="G270" i="2"/>
  <c r="F270" i="2"/>
  <c r="E270" i="2"/>
  <c r="C270" i="2"/>
  <c r="D270" i="2" s="1"/>
  <c r="AC269" i="2"/>
  <c r="I269" i="2" s="1"/>
  <c r="G269" i="2"/>
  <c r="F269" i="2"/>
  <c r="E269" i="2"/>
  <c r="C269" i="2"/>
  <c r="D269" i="2" s="1"/>
  <c r="AC268" i="2"/>
  <c r="I268" i="2" s="1"/>
  <c r="G268" i="2"/>
  <c r="F268" i="2"/>
  <c r="J268" i="2" s="1"/>
  <c r="E268" i="2"/>
  <c r="C268" i="2"/>
  <c r="D268" i="2" s="1"/>
  <c r="AC267" i="2"/>
  <c r="I267" i="2" s="1"/>
  <c r="G267" i="2"/>
  <c r="F267" i="2"/>
  <c r="E267" i="2"/>
  <c r="C267" i="2"/>
  <c r="D267" i="2" s="1"/>
  <c r="AC266" i="2"/>
  <c r="I266" i="2" s="1"/>
  <c r="G266" i="2"/>
  <c r="F266" i="2"/>
  <c r="E266" i="2"/>
  <c r="C266" i="2"/>
  <c r="D266" i="2" s="1"/>
  <c r="AC265" i="2"/>
  <c r="G265" i="2"/>
  <c r="F265" i="2"/>
  <c r="E265" i="2"/>
  <c r="C265" i="2"/>
  <c r="D265" i="2" s="1"/>
  <c r="AC264" i="2"/>
  <c r="I264" i="2" s="1"/>
  <c r="G264" i="2"/>
  <c r="F264" i="2"/>
  <c r="E264" i="2"/>
  <c r="C264" i="2"/>
  <c r="D264" i="2" s="1"/>
  <c r="AC263" i="2"/>
  <c r="G263" i="2"/>
  <c r="F263" i="2"/>
  <c r="E263" i="2"/>
  <c r="C263" i="2"/>
  <c r="D263" i="2" s="1"/>
  <c r="AC262" i="2"/>
  <c r="I262" i="2" s="1"/>
  <c r="G262" i="2"/>
  <c r="F262" i="2"/>
  <c r="E262" i="2"/>
  <c r="L262" i="2" s="1"/>
  <c r="M262" i="2" s="1"/>
  <c r="C262" i="2"/>
  <c r="D262" i="2" s="1"/>
  <c r="AC261" i="2"/>
  <c r="I261" i="2" s="1"/>
  <c r="G261" i="2"/>
  <c r="F261" i="2"/>
  <c r="E261" i="2"/>
  <c r="C261" i="2"/>
  <c r="D261" i="2" s="1"/>
  <c r="AC260" i="2"/>
  <c r="I260" i="2" s="1"/>
  <c r="G260" i="2"/>
  <c r="F260" i="2"/>
  <c r="E260" i="2"/>
  <c r="C260" i="2"/>
  <c r="D260" i="2" s="1"/>
  <c r="AC259" i="2"/>
  <c r="I259" i="2" s="1"/>
  <c r="G259" i="2"/>
  <c r="F259" i="2"/>
  <c r="E259" i="2"/>
  <c r="C259" i="2"/>
  <c r="D259" i="2" s="1"/>
  <c r="AC258" i="2"/>
  <c r="I258" i="2" s="1"/>
  <c r="G258" i="2"/>
  <c r="F258" i="2"/>
  <c r="E258" i="2"/>
  <c r="C258" i="2"/>
  <c r="D258" i="2" s="1"/>
  <c r="AC257" i="2"/>
  <c r="G257" i="2"/>
  <c r="F257" i="2"/>
  <c r="E257" i="2"/>
  <c r="C257" i="2"/>
  <c r="D257" i="2" s="1"/>
  <c r="AC256" i="2"/>
  <c r="I256" i="2" s="1"/>
  <c r="G256" i="2"/>
  <c r="F256" i="2"/>
  <c r="E256" i="2"/>
  <c r="C256" i="2"/>
  <c r="D256" i="2" s="1"/>
  <c r="AC255" i="2"/>
  <c r="G255" i="2"/>
  <c r="F255" i="2"/>
  <c r="E255" i="2"/>
  <c r="C255" i="2"/>
  <c r="D255" i="2" s="1"/>
  <c r="AC254" i="2"/>
  <c r="I254" i="2" s="1"/>
  <c r="G254" i="2"/>
  <c r="F254" i="2"/>
  <c r="E254" i="2"/>
  <c r="C254" i="2"/>
  <c r="D254" i="2" s="1"/>
  <c r="AC253" i="2"/>
  <c r="I253" i="2" s="1"/>
  <c r="G253" i="2"/>
  <c r="F253" i="2"/>
  <c r="E253" i="2"/>
  <c r="C253" i="2"/>
  <c r="D253" i="2" s="1"/>
  <c r="AC252" i="2"/>
  <c r="I252" i="2" s="1"/>
  <c r="G252" i="2"/>
  <c r="F252" i="2"/>
  <c r="J252" i="2" s="1"/>
  <c r="E252" i="2"/>
  <c r="C252" i="2"/>
  <c r="D252" i="2" s="1"/>
  <c r="AC251" i="2"/>
  <c r="I251" i="2" s="1"/>
  <c r="G251" i="2"/>
  <c r="F251" i="2"/>
  <c r="E251" i="2"/>
  <c r="C251" i="2"/>
  <c r="D251" i="2" s="1"/>
  <c r="AC250" i="2"/>
  <c r="I250" i="2" s="1"/>
  <c r="G250" i="2"/>
  <c r="F250" i="2"/>
  <c r="E250" i="2"/>
  <c r="C250" i="2"/>
  <c r="D250" i="2" s="1"/>
  <c r="AC249" i="2"/>
  <c r="G249" i="2"/>
  <c r="F249" i="2"/>
  <c r="E249" i="2"/>
  <c r="C249" i="2"/>
  <c r="D249" i="2" s="1"/>
  <c r="AC248" i="2"/>
  <c r="I248" i="2" s="1"/>
  <c r="G248" i="2"/>
  <c r="F248" i="2"/>
  <c r="E248" i="2"/>
  <c r="C248" i="2"/>
  <c r="D248" i="2" s="1"/>
  <c r="AC247" i="2"/>
  <c r="G247" i="2"/>
  <c r="F247" i="2"/>
  <c r="E247" i="2"/>
  <c r="C247" i="2"/>
  <c r="D247" i="2" s="1"/>
  <c r="AC246" i="2"/>
  <c r="I246" i="2" s="1"/>
  <c r="G246" i="2"/>
  <c r="F246" i="2"/>
  <c r="E246" i="2"/>
  <c r="C246" i="2"/>
  <c r="D246" i="2" s="1"/>
  <c r="AC245" i="2"/>
  <c r="I245" i="2" s="1"/>
  <c r="G245" i="2"/>
  <c r="F245" i="2"/>
  <c r="E245" i="2"/>
  <c r="C245" i="2"/>
  <c r="D245" i="2" s="1"/>
  <c r="AC244" i="2"/>
  <c r="I244" i="2" s="1"/>
  <c r="G244" i="2"/>
  <c r="F244" i="2"/>
  <c r="E244" i="2"/>
  <c r="C244" i="2"/>
  <c r="D244" i="2" s="1"/>
  <c r="AC243" i="2"/>
  <c r="I243" i="2" s="1"/>
  <c r="G243" i="2"/>
  <c r="F243" i="2"/>
  <c r="E243" i="2"/>
  <c r="C243" i="2"/>
  <c r="D243" i="2" s="1"/>
  <c r="AC242" i="2"/>
  <c r="I242" i="2" s="1"/>
  <c r="G242" i="2"/>
  <c r="F242" i="2"/>
  <c r="E242" i="2"/>
  <c r="C242" i="2"/>
  <c r="D242" i="2" s="1"/>
  <c r="AC241" i="2"/>
  <c r="I241" i="2" s="1"/>
  <c r="G241" i="2"/>
  <c r="F241" i="2"/>
  <c r="E241" i="2"/>
  <c r="C241" i="2"/>
  <c r="D241" i="2" s="1"/>
  <c r="AC240" i="2"/>
  <c r="I240" i="2" s="1"/>
  <c r="G240" i="2"/>
  <c r="F240" i="2"/>
  <c r="E240" i="2"/>
  <c r="C240" i="2"/>
  <c r="D240" i="2" s="1"/>
  <c r="AC239" i="2"/>
  <c r="G239" i="2"/>
  <c r="F239" i="2"/>
  <c r="E239" i="2"/>
  <c r="C239" i="2"/>
  <c r="D239" i="2" s="1"/>
  <c r="AC238" i="2"/>
  <c r="I238" i="2" s="1"/>
  <c r="G238" i="2"/>
  <c r="F238" i="2"/>
  <c r="E238" i="2"/>
  <c r="C238" i="2"/>
  <c r="D238" i="2" s="1"/>
  <c r="AC237" i="2"/>
  <c r="I237" i="2" s="1"/>
  <c r="G237" i="2"/>
  <c r="F237" i="2"/>
  <c r="E237" i="2"/>
  <c r="C237" i="2"/>
  <c r="D237" i="2" s="1"/>
  <c r="AC236" i="2"/>
  <c r="I236" i="2" s="1"/>
  <c r="G236" i="2"/>
  <c r="F236" i="2"/>
  <c r="E236" i="2"/>
  <c r="C236" i="2"/>
  <c r="D236" i="2" s="1"/>
  <c r="AC235" i="2"/>
  <c r="I235" i="2" s="1"/>
  <c r="G235" i="2"/>
  <c r="F235" i="2"/>
  <c r="E235" i="2"/>
  <c r="J235" i="2" s="1"/>
  <c r="C235" i="2"/>
  <c r="D235" i="2" s="1"/>
  <c r="AC234" i="2"/>
  <c r="I234" i="2" s="1"/>
  <c r="G234" i="2"/>
  <c r="F234" i="2"/>
  <c r="E234" i="2"/>
  <c r="C234" i="2"/>
  <c r="D234" i="2" s="1"/>
  <c r="AC233" i="2"/>
  <c r="G233" i="2"/>
  <c r="F233" i="2"/>
  <c r="E233" i="2"/>
  <c r="C233" i="2"/>
  <c r="D233" i="2" s="1"/>
  <c r="AC232" i="2"/>
  <c r="I232" i="2" s="1"/>
  <c r="G232" i="2"/>
  <c r="F232" i="2"/>
  <c r="E232" i="2"/>
  <c r="C232" i="2"/>
  <c r="D232" i="2" s="1"/>
  <c r="AC231" i="2"/>
  <c r="I231" i="2" s="1"/>
  <c r="G231" i="2"/>
  <c r="F231" i="2"/>
  <c r="E231" i="2"/>
  <c r="C231" i="2"/>
  <c r="D231" i="2" s="1"/>
  <c r="AC230" i="2"/>
  <c r="I230" i="2" s="1"/>
  <c r="G230" i="2"/>
  <c r="F230" i="2"/>
  <c r="E230" i="2"/>
  <c r="C230" i="2"/>
  <c r="D230" i="2" s="1"/>
  <c r="AC229" i="2"/>
  <c r="I229" i="2" s="1"/>
  <c r="G229" i="2"/>
  <c r="F229" i="2"/>
  <c r="E229" i="2"/>
  <c r="C229" i="2"/>
  <c r="D229" i="2" s="1"/>
  <c r="AC228" i="2"/>
  <c r="I228" i="2" s="1"/>
  <c r="G228" i="2"/>
  <c r="F228" i="2"/>
  <c r="E228" i="2"/>
  <c r="C228" i="2"/>
  <c r="D228" i="2" s="1"/>
  <c r="AC227" i="2"/>
  <c r="I227" i="2" s="1"/>
  <c r="G227" i="2"/>
  <c r="F227" i="2"/>
  <c r="E227" i="2"/>
  <c r="C227" i="2"/>
  <c r="D227" i="2" s="1"/>
  <c r="AC226" i="2"/>
  <c r="I226" i="2" s="1"/>
  <c r="G226" i="2"/>
  <c r="F226" i="2"/>
  <c r="E226" i="2"/>
  <c r="C226" i="2"/>
  <c r="D226" i="2" s="1"/>
  <c r="AC225" i="2"/>
  <c r="G225" i="2"/>
  <c r="F225" i="2"/>
  <c r="E225" i="2"/>
  <c r="C225" i="2"/>
  <c r="D225" i="2" s="1"/>
  <c r="AC224" i="2"/>
  <c r="I224" i="2" s="1"/>
  <c r="G224" i="2"/>
  <c r="F224" i="2"/>
  <c r="E224" i="2"/>
  <c r="C224" i="2"/>
  <c r="D224" i="2" s="1"/>
  <c r="AC223" i="2"/>
  <c r="I223" i="2" s="1"/>
  <c r="G223" i="2"/>
  <c r="F223" i="2"/>
  <c r="E223" i="2"/>
  <c r="C223" i="2"/>
  <c r="D223" i="2" s="1"/>
  <c r="AC222" i="2"/>
  <c r="I222" i="2" s="1"/>
  <c r="G222" i="2"/>
  <c r="F222" i="2"/>
  <c r="E222" i="2"/>
  <c r="C222" i="2"/>
  <c r="D222" i="2" s="1"/>
  <c r="AC221" i="2"/>
  <c r="I221" i="2" s="1"/>
  <c r="G221" i="2"/>
  <c r="F221" i="2"/>
  <c r="E221" i="2"/>
  <c r="C221" i="2"/>
  <c r="D221" i="2" s="1"/>
  <c r="AC220" i="2"/>
  <c r="I220" i="2" s="1"/>
  <c r="G220" i="2"/>
  <c r="F220" i="2"/>
  <c r="E220" i="2"/>
  <c r="L220" i="2" s="1"/>
  <c r="M220" i="2" s="1"/>
  <c r="C220" i="2"/>
  <c r="D220" i="2" s="1"/>
  <c r="AC219" i="2"/>
  <c r="I219" i="2" s="1"/>
  <c r="G219" i="2"/>
  <c r="F219" i="2"/>
  <c r="E219" i="2"/>
  <c r="C219" i="2"/>
  <c r="D219" i="2" s="1"/>
  <c r="AC218" i="2"/>
  <c r="I218" i="2" s="1"/>
  <c r="G218" i="2"/>
  <c r="F218" i="2"/>
  <c r="E218" i="2"/>
  <c r="C218" i="2"/>
  <c r="D218" i="2" s="1"/>
  <c r="AC217" i="2"/>
  <c r="I217" i="2" s="1"/>
  <c r="G217" i="2"/>
  <c r="F217" i="2"/>
  <c r="E217" i="2"/>
  <c r="C217" i="2"/>
  <c r="D217" i="2" s="1"/>
  <c r="AC216" i="2"/>
  <c r="I216" i="2" s="1"/>
  <c r="G216" i="2"/>
  <c r="F216" i="2"/>
  <c r="E216" i="2"/>
  <c r="C216" i="2"/>
  <c r="D216" i="2" s="1"/>
  <c r="AC215" i="2"/>
  <c r="I215" i="2" s="1"/>
  <c r="G215" i="2"/>
  <c r="F215" i="2"/>
  <c r="E215" i="2"/>
  <c r="C215" i="2"/>
  <c r="D215" i="2" s="1"/>
  <c r="AC214" i="2"/>
  <c r="I214" i="2" s="1"/>
  <c r="G214" i="2"/>
  <c r="F214" i="2"/>
  <c r="E214" i="2"/>
  <c r="C214" i="2"/>
  <c r="D214" i="2" s="1"/>
  <c r="AC213" i="2"/>
  <c r="I213" i="2" s="1"/>
  <c r="G213" i="2"/>
  <c r="F213" i="2"/>
  <c r="E213" i="2"/>
  <c r="C213" i="2"/>
  <c r="D213" i="2" s="1"/>
  <c r="AC212" i="2"/>
  <c r="I212" i="2" s="1"/>
  <c r="G212" i="2"/>
  <c r="F212" i="2"/>
  <c r="E212" i="2"/>
  <c r="C212" i="2"/>
  <c r="D212" i="2" s="1"/>
  <c r="AC211" i="2"/>
  <c r="I211" i="2" s="1"/>
  <c r="G211" i="2"/>
  <c r="F211" i="2"/>
  <c r="E211" i="2"/>
  <c r="C211" i="2"/>
  <c r="D211" i="2" s="1"/>
  <c r="AC210" i="2"/>
  <c r="I210" i="2" s="1"/>
  <c r="G210" i="2"/>
  <c r="F210" i="2"/>
  <c r="E210" i="2"/>
  <c r="C210" i="2"/>
  <c r="D210" i="2" s="1"/>
  <c r="AC209" i="2"/>
  <c r="I209" i="2" s="1"/>
  <c r="G209" i="2"/>
  <c r="F209" i="2"/>
  <c r="E209" i="2"/>
  <c r="C209" i="2"/>
  <c r="D209" i="2" s="1"/>
  <c r="AC208" i="2"/>
  <c r="I208" i="2" s="1"/>
  <c r="G208" i="2"/>
  <c r="F208" i="2"/>
  <c r="E208" i="2"/>
  <c r="C208" i="2"/>
  <c r="D208" i="2" s="1"/>
  <c r="AC207" i="2"/>
  <c r="I207" i="2" s="1"/>
  <c r="G207" i="2"/>
  <c r="F207" i="2"/>
  <c r="E207" i="2"/>
  <c r="C207" i="2"/>
  <c r="D207" i="2" s="1"/>
  <c r="AC206" i="2"/>
  <c r="I206" i="2" s="1"/>
  <c r="G206" i="2"/>
  <c r="F206" i="2"/>
  <c r="E206" i="2"/>
  <c r="C206" i="2"/>
  <c r="D206" i="2" s="1"/>
  <c r="AC205" i="2"/>
  <c r="I205" i="2" s="1"/>
  <c r="G205" i="2"/>
  <c r="F205" i="2"/>
  <c r="E205" i="2"/>
  <c r="C205" i="2"/>
  <c r="D205" i="2" s="1"/>
  <c r="AC204" i="2"/>
  <c r="I204" i="2" s="1"/>
  <c r="G204" i="2"/>
  <c r="F204" i="2"/>
  <c r="E204" i="2"/>
  <c r="C204" i="2"/>
  <c r="D204" i="2" s="1"/>
  <c r="AC203" i="2"/>
  <c r="I203" i="2" s="1"/>
  <c r="G203" i="2"/>
  <c r="F203" i="2"/>
  <c r="E203" i="2"/>
  <c r="C203" i="2"/>
  <c r="D203" i="2" s="1"/>
  <c r="AC202" i="2"/>
  <c r="I202" i="2" s="1"/>
  <c r="G202" i="2"/>
  <c r="F202" i="2"/>
  <c r="E202" i="2"/>
  <c r="C202" i="2"/>
  <c r="D202" i="2" s="1"/>
  <c r="AC201" i="2"/>
  <c r="G201" i="2"/>
  <c r="F201" i="2"/>
  <c r="E201" i="2"/>
  <c r="C201" i="2"/>
  <c r="D201" i="2" s="1"/>
  <c r="AC200" i="2"/>
  <c r="I200" i="2" s="1"/>
  <c r="G200" i="2"/>
  <c r="F200" i="2"/>
  <c r="E200" i="2"/>
  <c r="C200" i="2"/>
  <c r="D200" i="2" s="1"/>
  <c r="AC199" i="2"/>
  <c r="I199" i="2" s="1"/>
  <c r="G199" i="2"/>
  <c r="F199" i="2"/>
  <c r="E199" i="2"/>
  <c r="C199" i="2"/>
  <c r="D199" i="2" s="1"/>
  <c r="AC198" i="2"/>
  <c r="I198" i="2" s="1"/>
  <c r="G198" i="2"/>
  <c r="F198" i="2"/>
  <c r="E198" i="2"/>
  <c r="C198" i="2"/>
  <c r="D198" i="2" s="1"/>
  <c r="AC197" i="2"/>
  <c r="I197" i="2" s="1"/>
  <c r="G197" i="2"/>
  <c r="F197" i="2"/>
  <c r="E197" i="2"/>
  <c r="C197" i="2"/>
  <c r="D197" i="2" s="1"/>
  <c r="AC196" i="2"/>
  <c r="I196" i="2" s="1"/>
  <c r="G196" i="2"/>
  <c r="F196" i="2"/>
  <c r="E196" i="2"/>
  <c r="C196" i="2"/>
  <c r="D196" i="2" s="1"/>
  <c r="AC195" i="2"/>
  <c r="I195" i="2" s="1"/>
  <c r="G195" i="2"/>
  <c r="F195" i="2"/>
  <c r="E195" i="2"/>
  <c r="L195" i="2" s="1"/>
  <c r="M195" i="2" s="1"/>
  <c r="C195" i="2"/>
  <c r="D195" i="2" s="1"/>
  <c r="AC194" i="2"/>
  <c r="I194" i="2" s="1"/>
  <c r="G194" i="2"/>
  <c r="F194" i="2"/>
  <c r="E194" i="2"/>
  <c r="C194" i="2"/>
  <c r="D194" i="2" s="1"/>
  <c r="AC193" i="2"/>
  <c r="G193" i="2"/>
  <c r="F193" i="2"/>
  <c r="E193" i="2"/>
  <c r="C193" i="2"/>
  <c r="D193" i="2" s="1"/>
  <c r="AC192" i="2"/>
  <c r="I192" i="2" s="1"/>
  <c r="G192" i="2"/>
  <c r="F192" i="2"/>
  <c r="E192" i="2"/>
  <c r="C192" i="2"/>
  <c r="D192" i="2" s="1"/>
  <c r="AC191" i="2"/>
  <c r="I191" i="2" s="1"/>
  <c r="G191" i="2"/>
  <c r="F191" i="2"/>
  <c r="E191" i="2"/>
  <c r="C191" i="2"/>
  <c r="D191" i="2" s="1"/>
  <c r="AC190" i="2"/>
  <c r="I190" i="2" s="1"/>
  <c r="G190" i="2"/>
  <c r="F190" i="2"/>
  <c r="E190" i="2"/>
  <c r="C190" i="2"/>
  <c r="D190" i="2" s="1"/>
  <c r="AC189" i="2"/>
  <c r="I189" i="2" s="1"/>
  <c r="G189" i="2"/>
  <c r="F189" i="2"/>
  <c r="E189" i="2"/>
  <c r="C189" i="2"/>
  <c r="D189" i="2" s="1"/>
  <c r="AC188" i="2"/>
  <c r="I188" i="2" s="1"/>
  <c r="G188" i="2"/>
  <c r="F188" i="2"/>
  <c r="E188" i="2"/>
  <c r="L188" i="2" s="1"/>
  <c r="M188" i="2" s="1"/>
  <c r="C188" i="2"/>
  <c r="D188" i="2" s="1"/>
  <c r="AC187" i="2"/>
  <c r="I187" i="2" s="1"/>
  <c r="G187" i="2"/>
  <c r="F187" i="2"/>
  <c r="E187" i="2"/>
  <c r="C187" i="2"/>
  <c r="D187" i="2" s="1"/>
  <c r="AC186" i="2"/>
  <c r="I186" i="2" s="1"/>
  <c r="G186" i="2"/>
  <c r="F186" i="2"/>
  <c r="E186" i="2"/>
  <c r="C186" i="2"/>
  <c r="D186" i="2" s="1"/>
  <c r="AC185" i="2"/>
  <c r="I185" i="2" s="1"/>
  <c r="G185" i="2"/>
  <c r="F185" i="2"/>
  <c r="E185" i="2"/>
  <c r="C185" i="2"/>
  <c r="D185" i="2" s="1"/>
  <c r="AC184" i="2"/>
  <c r="I184" i="2" s="1"/>
  <c r="G184" i="2"/>
  <c r="F184" i="2"/>
  <c r="E184" i="2"/>
  <c r="C184" i="2"/>
  <c r="D184" i="2" s="1"/>
  <c r="AC183" i="2"/>
  <c r="I183" i="2" s="1"/>
  <c r="G183" i="2"/>
  <c r="F183" i="2"/>
  <c r="E183" i="2"/>
  <c r="C183" i="2"/>
  <c r="D183" i="2" s="1"/>
  <c r="AC182" i="2"/>
  <c r="I182" i="2" s="1"/>
  <c r="G182" i="2"/>
  <c r="F182" i="2"/>
  <c r="E182" i="2"/>
  <c r="C182" i="2"/>
  <c r="D182" i="2" s="1"/>
  <c r="AC181" i="2"/>
  <c r="I181" i="2" s="1"/>
  <c r="G181" i="2"/>
  <c r="F181" i="2"/>
  <c r="E181" i="2"/>
  <c r="C181" i="2"/>
  <c r="D181" i="2" s="1"/>
  <c r="AC180" i="2"/>
  <c r="I180" i="2" s="1"/>
  <c r="G180" i="2"/>
  <c r="F180" i="2"/>
  <c r="E180" i="2"/>
  <c r="C180" i="2"/>
  <c r="D180" i="2" s="1"/>
  <c r="AC179" i="2"/>
  <c r="I179" i="2" s="1"/>
  <c r="G179" i="2"/>
  <c r="F179" i="2"/>
  <c r="E179" i="2"/>
  <c r="C179" i="2"/>
  <c r="D179" i="2" s="1"/>
  <c r="AC178" i="2"/>
  <c r="I178" i="2" s="1"/>
  <c r="G178" i="2"/>
  <c r="F178" i="2"/>
  <c r="E178" i="2"/>
  <c r="C178" i="2"/>
  <c r="D178" i="2" s="1"/>
  <c r="AC177" i="2"/>
  <c r="I177" i="2" s="1"/>
  <c r="G177" i="2"/>
  <c r="F177" i="2"/>
  <c r="E177" i="2"/>
  <c r="C177" i="2"/>
  <c r="D177" i="2" s="1"/>
  <c r="AC176" i="2"/>
  <c r="I176" i="2" s="1"/>
  <c r="G176" i="2"/>
  <c r="F176" i="2"/>
  <c r="E176" i="2"/>
  <c r="C176" i="2"/>
  <c r="D176" i="2" s="1"/>
  <c r="AC175" i="2"/>
  <c r="I175" i="2" s="1"/>
  <c r="G175" i="2"/>
  <c r="F175" i="2"/>
  <c r="E175" i="2"/>
  <c r="C175" i="2"/>
  <c r="D175" i="2" s="1"/>
  <c r="AC174" i="2"/>
  <c r="I174" i="2" s="1"/>
  <c r="G174" i="2"/>
  <c r="F174" i="2"/>
  <c r="E174" i="2"/>
  <c r="C174" i="2"/>
  <c r="D174" i="2" s="1"/>
  <c r="AC173" i="2"/>
  <c r="I173" i="2" s="1"/>
  <c r="G173" i="2"/>
  <c r="F173" i="2"/>
  <c r="E173" i="2"/>
  <c r="C173" i="2"/>
  <c r="D173" i="2" s="1"/>
  <c r="AC172" i="2"/>
  <c r="I172" i="2" s="1"/>
  <c r="G172" i="2"/>
  <c r="F172" i="2"/>
  <c r="E172" i="2"/>
  <c r="C172" i="2"/>
  <c r="D172" i="2" s="1"/>
  <c r="AC171" i="2"/>
  <c r="I171" i="2" s="1"/>
  <c r="G171" i="2"/>
  <c r="F171" i="2"/>
  <c r="E171" i="2"/>
  <c r="C171" i="2"/>
  <c r="D171" i="2" s="1"/>
  <c r="AC170" i="2"/>
  <c r="I170" i="2" s="1"/>
  <c r="G170" i="2"/>
  <c r="F170" i="2"/>
  <c r="E170" i="2"/>
  <c r="C170" i="2"/>
  <c r="D170" i="2" s="1"/>
  <c r="AC169" i="2"/>
  <c r="G169" i="2"/>
  <c r="F169" i="2"/>
  <c r="E169" i="2"/>
  <c r="C169" i="2"/>
  <c r="D169" i="2" s="1"/>
  <c r="AC168" i="2"/>
  <c r="I168" i="2" s="1"/>
  <c r="G168" i="2"/>
  <c r="F168" i="2"/>
  <c r="E168" i="2"/>
  <c r="C168" i="2"/>
  <c r="D168" i="2" s="1"/>
  <c r="AC167" i="2"/>
  <c r="I167" i="2" s="1"/>
  <c r="G167" i="2"/>
  <c r="F167" i="2"/>
  <c r="E167" i="2"/>
  <c r="C167" i="2"/>
  <c r="D167" i="2" s="1"/>
  <c r="AC166" i="2"/>
  <c r="I166" i="2" s="1"/>
  <c r="G166" i="2"/>
  <c r="F166" i="2"/>
  <c r="E166" i="2"/>
  <c r="C166" i="2"/>
  <c r="D166" i="2" s="1"/>
  <c r="AC165" i="2"/>
  <c r="I165" i="2" s="1"/>
  <c r="G165" i="2"/>
  <c r="F165" i="2"/>
  <c r="E165" i="2"/>
  <c r="C165" i="2"/>
  <c r="D165" i="2" s="1"/>
  <c r="AC164" i="2"/>
  <c r="I164" i="2" s="1"/>
  <c r="G164" i="2"/>
  <c r="F164" i="2"/>
  <c r="E164" i="2"/>
  <c r="C164" i="2"/>
  <c r="D164" i="2" s="1"/>
  <c r="AC163" i="2"/>
  <c r="I163" i="2" s="1"/>
  <c r="G163" i="2"/>
  <c r="L163" i="2" s="1"/>
  <c r="M163" i="2" s="1"/>
  <c r="F163" i="2"/>
  <c r="E163" i="2"/>
  <c r="C163" i="2"/>
  <c r="D163" i="2" s="1"/>
  <c r="AC162" i="2"/>
  <c r="I162" i="2" s="1"/>
  <c r="G162" i="2"/>
  <c r="F162" i="2"/>
  <c r="E162" i="2"/>
  <c r="C162" i="2"/>
  <c r="D162" i="2" s="1"/>
  <c r="AC161" i="2"/>
  <c r="G161" i="2"/>
  <c r="F161" i="2"/>
  <c r="E161" i="2"/>
  <c r="C161" i="2"/>
  <c r="D161" i="2" s="1"/>
  <c r="AC160" i="2"/>
  <c r="I160" i="2" s="1"/>
  <c r="G160" i="2"/>
  <c r="F160" i="2"/>
  <c r="E160" i="2"/>
  <c r="C160" i="2"/>
  <c r="D160" i="2" s="1"/>
  <c r="AC159" i="2"/>
  <c r="I159" i="2" s="1"/>
  <c r="G159" i="2"/>
  <c r="F159" i="2"/>
  <c r="E159" i="2"/>
  <c r="C159" i="2"/>
  <c r="D159" i="2" s="1"/>
  <c r="AC158" i="2"/>
  <c r="I158" i="2" s="1"/>
  <c r="G158" i="2"/>
  <c r="F158" i="2"/>
  <c r="E158" i="2"/>
  <c r="C158" i="2"/>
  <c r="D158" i="2" s="1"/>
  <c r="AC157" i="2"/>
  <c r="I157" i="2" s="1"/>
  <c r="G157" i="2"/>
  <c r="F157" i="2"/>
  <c r="E157" i="2"/>
  <c r="C157" i="2"/>
  <c r="D157" i="2" s="1"/>
  <c r="AC156" i="2"/>
  <c r="I156" i="2" s="1"/>
  <c r="G156" i="2"/>
  <c r="F156" i="2"/>
  <c r="E156" i="2"/>
  <c r="J156" i="2" s="1"/>
  <c r="C156" i="2"/>
  <c r="D156" i="2" s="1"/>
  <c r="AC155" i="2"/>
  <c r="I155" i="2" s="1"/>
  <c r="G155" i="2"/>
  <c r="F155" i="2"/>
  <c r="E155" i="2"/>
  <c r="C155" i="2"/>
  <c r="D155" i="2" s="1"/>
  <c r="AC154" i="2"/>
  <c r="I154" i="2" s="1"/>
  <c r="G154" i="2"/>
  <c r="F154" i="2"/>
  <c r="E154" i="2"/>
  <c r="C154" i="2"/>
  <c r="D154" i="2" s="1"/>
  <c r="AC153" i="2"/>
  <c r="I153" i="2" s="1"/>
  <c r="G153" i="2"/>
  <c r="F153" i="2"/>
  <c r="E153" i="2"/>
  <c r="C153" i="2"/>
  <c r="D153" i="2" s="1"/>
  <c r="AC152" i="2"/>
  <c r="I152" i="2" s="1"/>
  <c r="G152" i="2"/>
  <c r="F152" i="2"/>
  <c r="E152" i="2"/>
  <c r="C152" i="2"/>
  <c r="D152" i="2" s="1"/>
  <c r="AC151" i="2"/>
  <c r="I151" i="2" s="1"/>
  <c r="G151" i="2"/>
  <c r="F151" i="2"/>
  <c r="E151" i="2"/>
  <c r="C151" i="2"/>
  <c r="D151" i="2" s="1"/>
  <c r="AC150" i="2"/>
  <c r="I150" i="2" s="1"/>
  <c r="G150" i="2"/>
  <c r="F150" i="2"/>
  <c r="E150" i="2"/>
  <c r="C150" i="2"/>
  <c r="D150" i="2" s="1"/>
  <c r="AC149" i="2"/>
  <c r="I149" i="2" s="1"/>
  <c r="G149" i="2"/>
  <c r="F149" i="2"/>
  <c r="E149" i="2"/>
  <c r="C149" i="2"/>
  <c r="D149" i="2" s="1"/>
  <c r="AC148" i="2"/>
  <c r="I148" i="2" s="1"/>
  <c r="G148" i="2"/>
  <c r="F148" i="2"/>
  <c r="E148" i="2"/>
  <c r="C148" i="2"/>
  <c r="D148" i="2" s="1"/>
  <c r="AC147" i="2"/>
  <c r="I147" i="2" s="1"/>
  <c r="G147" i="2"/>
  <c r="F147" i="2"/>
  <c r="E147" i="2"/>
  <c r="J147" i="2" s="1"/>
  <c r="C147" i="2"/>
  <c r="D147" i="2" s="1"/>
  <c r="AC146" i="2"/>
  <c r="I146" i="2" s="1"/>
  <c r="G146" i="2"/>
  <c r="F146" i="2"/>
  <c r="E146" i="2"/>
  <c r="C146" i="2"/>
  <c r="D146" i="2" s="1"/>
  <c r="AC145" i="2"/>
  <c r="I145" i="2" s="1"/>
  <c r="G145" i="2"/>
  <c r="F145" i="2"/>
  <c r="E145" i="2"/>
  <c r="C145" i="2"/>
  <c r="D145" i="2" s="1"/>
  <c r="AC144" i="2"/>
  <c r="I144" i="2" s="1"/>
  <c r="G144" i="2"/>
  <c r="F144" i="2"/>
  <c r="E144" i="2"/>
  <c r="C144" i="2"/>
  <c r="D144" i="2" s="1"/>
  <c r="AC143" i="2"/>
  <c r="I143" i="2" s="1"/>
  <c r="G143" i="2"/>
  <c r="F143" i="2"/>
  <c r="E143" i="2"/>
  <c r="C143" i="2"/>
  <c r="D143" i="2" s="1"/>
  <c r="AC142" i="2"/>
  <c r="I142" i="2" s="1"/>
  <c r="G142" i="2"/>
  <c r="F142" i="2"/>
  <c r="E142" i="2"/>
  <c r="C142" i="2"/>
  <c r="D142" i="2" s="1"/>
  <c r="AC141" i="2"/>
  <c r="I141" i="2" s="1"/>
  <c r="G141" i="2"/>
  <c r="F141" i="2"/>
  <c r="E141" i="2"/>
  <c r="C141" i="2"/>
  <c r="D141" i="2" s="1"/>
  <c r="AC140" i="2"/>
  <c r="I140" i="2" s="1"/>
  <c r="G140" i="2"/>
  <c r="F140" i="2"/>
  <c r="E140" i="2"/>
  <c r="C140" i="2"/>
  <c r="D140" i="2" s="1"/>
  <c r="AC139" i="2"/>
  <c r="I139" i="2" s="1"/>
  <c r="G139" i="2"/>
  <c r="F139" i="2"/>
  <c r="E139" i="2"/>
  <c r="C139" i="2"/>
  <c r="D139" i="2" s="1"/>
  <c r="AC138" i="2"/>
  <c r="I138" i="2" s="1"/>
  <c r="G138" i="2"/>
  <c r="F138" i="2"/>
  <c r="E138" i="2"/>
  <c r="C138" i="2"/>
  <c r="D138" i="2" s="1"/>
  <c r="AC137" i="2"/>
  <c r="G137" i="2"/>
  <c r="F137" i="2"/>
  <c r="E137" i="2"/>
  <c r="C137" i="2"/>
  <c r="D137" i="2" s="1"/>
  <c r="AC136" i="2"/>
  <c r="I136" i="2" s="1"/>
  <c r="G136" i="2"/>
  <c r="F136" i="2"/>
  <c r="E136" i="2"/>
  <c r="C136" i="2"/>
  <c r="D136" i="2" s="1"/>
  <c r="AC135" i="2"/>
  <c r="I135" i="2" s="1"/>
  <c r="G135" i="2"/>
  <c r="F135" i="2"/>
  <c r="E135" i="2"/>
  <c r="C135" i="2"/>
  <c r="D135" i="2" s="1"/>
  <c r="AC134" i="2"/>
  <c r="I134" i="2" s="1"/>
  <c r="J134" i="2" s="1"/>
  <c r="G134" i="2"/>
  <c r="F134" i="2"/>
  <c r="E134" i="2"/>
  <c r="C134" i="2"/>
  <c r="D134" i="2" s="1"/>
  <c r="AC133" i="2"/>
  <c r="I133" i="2" s="1"/>
  <c r="G133" i="2"/>
  <c r="F133" i="2"/>
  <c r="E133" i="2"/>
  <c r="C133" i="2"/>
  <c r="D133" i="2" s="1"/>
  <c r="AC132" i="2"/>
  <c r="I132" i="2" s="1"/>
  <c r="G132" i="2"/>
  <c r="F132" i="2"/>
  <c r="E132" i="2"/>
  <c r="C132" i="2"/>
  <c r="D132" i="2" s="1"/>
  <c r="AC131" i="2"/>
  <c r="I131" i="2" s="1"/>
  <c r="G131" i="2"/>
  <c r="L131" i="2" s="1"/>
  <c r="M131" i="2" s="1"/>
  <c r="F131" i="2"/>
  <c r="E131" i="2"/>
  <c r="J131" i="2" s="1"/>
  <c r="C131" i="2"/>
  <c r="D131" i="2" s="1"/>
  <c r="AC130" i="2"/>
  <c r="I130" i="2" s="1"/>
  <c r="G130" i="2"/>
  <c r="F130" i="2"/>
  <c r="E130" i="2"/>
  <c r="C130" i="2"/>
  <c r="D130" i="2" s="1"/>
  <c r="AC129" i="2"/>
  <c r="G129" i="2"/>
  <c r="F129" i="2"/>
  <c r="E129" i="2"/>
  <c r="C129" i="2"/>
  <c r="D129" i="2" s="1"/>
  <c r="AC128" i="2"/>
  <c r="I128" i="2" s="1"/>
  <c r="G128" i="2"/>
  <c r="F128" i="2"/>
  <c r="E128" i="2"/>
  <c r="C128" i="2"/>
  <c r="D128" i="2" s="1"/>
  <c r="AC127" i="2"/>
  <c r="I127" i="2" s="1"/>
  <c r="G127" i="2"/>
  <c r="F127" i="2"/>
  <c r="E127" i="2"/>
  <c r="C127" i="2"/>
  <c r="D127" i="2" s="1"/>
  <c r="AC126" i="2"/>
  <c r="I126" i="2" s="1"/>
  <c r="G126" i="2"/>
  <c r="F126" i="2"/>
  <c r="E126" i="2"/>
  <c r="C126" i="2"/>
  <c r="D126" i="2" s="1"/>
  <c r="AC125" i="2"/>
  <c r="I125" i="2" s="1"/>
  <c r="G125" i="2"/>
  <c r="F125" i="2"/>
  <c r="E125" i="2"/>
  <c r="C125" i="2"/>
  <c r="D125" i="2" s="1"/>
  <c r="AC124" i="2"/>
  <c r="I124" i="2" s="1"/>
  <c r="G124" i="2"/>
  <c r="F124" i="2"/>
  <c r="E124" i="2"/>
  <c r="C124" i="2"/>
  <c r="D124" i="2" s="1"/>
  <c r="AC123" i="2"/>
  <c r="I123" i="2" s="1"/>
  <c r="G123" i="2"/>
  <c r="F123" i="2"/>
  <c r="E123" i="2"/>
  <c r="C123" i="2"/>
  <c r="D123" i="2" s="1"/>
  <c r="AC122" i="2"/>
  <c r="I122" i="2" s="1"/>
  <c r="G122" i="2"/>
  <c r="F122" i="2"/>
  <c r="J122" i="2" s="1"/>
  <c r="E122" i="2"/>
  <c r="C122" i="2"/>
  <c r="D122" i="2" s="1"/>
  <c r="AC121" i="2"/>
  <c r="I121" i="2" s="1"/>
  <c r="G121" i="2"/>
  <c r="F121" i="2"/>
  <c r="E121" i="2"/>
  <c r="C121" i="2"/>
  <c r="D121" i="2" s="1"/>
  <c r="AC120" i="2"/>
  <c r="I120" i="2" s="1"/>
  <c r="G120" i="2"/>
  <c r="F120" i="2"/>
  <c r="E120" i="2"/>
  <c r="C120" i="2"/>
  <c r="D120" i="2" s="1"/>
  <c r="AC119" i="2"/>
  <c r="I119" i="2" s="1"/>
  <c r="G119" i="2"/>
  <c r="F119" i="2"/>
  <c r="E119" i="2"/>
  <c r="C119" i="2"/>
  <c r="D119" i="2" s="1"/>
  <c r="AC118" i="2"/>
  <c r="I118" i="2" s="1"/>
  <c r="G118" i="2"/>
  <c r="F118" i="2"/>
  <c r="E118" i="2"/>
  <c r="C118" i="2"/>
  <c r="D118" i="2" s="1"/>
  <c r="AC117" i="2"/>
  <c r="I117" i="2" s="1"/>
  <c r="G117" i="2"/>
  <c r="F117" i="2"/>
  <c r="E117" i="2"/>
  <c r="C117" i="2"/>
  <c r="D117" i="2" s="1"/>
  <c r="AC116" i="2"/>
  <c r="I116" i="2" s="1"/>
  <c r="G116" i="2"/>
  <c r="F116" i="2"/>
  <c r="E116" i="2"/>
  <c r="C116" i="2"/>
  <c r="D116" i="2" s="1"/>
  <c r="AC115" i="2"/>
  <c r="I115" i="2" s="1"/>
  <c r="G115" i="2"/>
  <c r="F115" i="2"/>
  <c r="E115" i="2"/>
  <c r="C115" i="2"/>
  <c r="D115" i="2" s="1"/>
  <c r="AC114" i="2"/>
  <c r="I114" i="2" s="1"/>
  <c r="G114" i="2"/>
  <c r="F114" i="2"/>
  <c r="E114" i="2"/>
  <c r="C114" i="2"/>
  <c r="D114" i="2" s="1"/>
  <c r="AC113" i="2"/>
  <c r="I113" i="2" s="1"/>
  <c r="G113" i="2"/>
  <c r="F113" i="2"/>
  <c r="E113" i="2"/>
  <c r="C113" i="2"/>
  <c r="D113" i="2" s="1"/>
  <c r="AC112" i="2"/>
  <c r="I112" i="2" s="1"/>
  <c r="G112" i="2"/>
  <c r="F112" i="2"/>
  <c r="E112" i="2"/>
  <c r="C112" i="2"/>
  <c r="D112" i="2" s="1"/>
  <c r="AC111" i="2"/>
  <c r="I111" i="2" s="1"/>
  <c r="G111" i="2"/>
  <c r="F111" i="2"/>
  <c r="E111" i="2"/>
  <c r="C111" i="2"/>
  <c r="D111" i="2" s="1"/>
  <c r="AC110" i="2"/>
  <c r="I110" i="2" s="1"/>
  <c r="G110" i="2"/>
  <c r="F110" i="2"/>
  <c r="E110" i="2"/>
  <c r="C110" i="2"/>
  <c r="D110" i="2" s="1"/>
  <c r="AC109" i="2"/>
  <c r="I109" i="2" s="1"/>
  <c r="G109" i="2"/>
  <c r="F109" i="2"/>
  <c r="E109" i="2"/>
  <c r="C109" i="2"/>
  <c r="D109" i="2" s="1"/>
  <c r="AC108" i="2"/>
  <c r="I108" i="2" s="1"/>
  <c r="G108" i="2"/>
  <c r="F108" i="2"/>
  <c r="E108" i="2"/>
  <c r="C108" i="2"/>
  <c r="D108" i="2" s="1"/>
  <c r="AC107" i="2"/>
  <c r="I107" i="2" s="1"/>
  <c r="G107" i="2"/>
  <c r="F107" i="2"/>
  <c r="E107" i="2"/>
  <c r="C107" i="2"/>
  <c r="D107" i="2" s="1"/>
  <c r="AC106" i="2"/>
  <c r="I106" i="2" s="1"/>
  <c r="G106" i="2"/>
  <c r="F106" i="2"/>
  <c r="E106" i="2"/>
  <c r="C106" i="2"/>
  <c r="D106" i="2" s="1"/>
  <c r="AC105" i="2"/>
  <c r="G105" i="2"/>
  <c r="F105" i="2"/>
  <c r="E105" i="2"/>
  <c r="C105" i="2"/>
  <c r="D105" i="2" s="1"/>
  <c r="AC104" i="2"/>
  <c r="I104" i="2" s="1"/>
  <c r="G104" i="2"/>
  <c r="F104" i="2"/>
  <c r="E104" i="2"/>
  <c r="C104" i="2"/>
  <c r="D104" i="2" s="1"/>
  <c r="AC103" i="2"/>
  <c r="I103" i="2" s="1"/>
  <c r="G103" i="2"/>
  <c r="F103" i="2"/>
  <c r="E103" i="2"/>
  <c r="C103" i="2"/>
  <c r="D103" i="2" s="1"/>
  <c r="AC102" i="2"/>
  <c r="I102" i="2" s="1"/>
  <c r="G102" i="2"/>
  <c r="F102" i="2"/>
  <c r="E102" i="2"/>
  <c r="C102" i="2"/>
  <c r="D102" i="2" s="1"/>
  <c r="AC101" i="2"/>
  <c r="I101" i="2" s="1"/>
  <c r="G101" i="2"/>
  <c r="F101" i="2"/>
  <c r="E101" i="2"/>
  <c r="C101" i="2"/>
  <c r="D101" i="2" s="1"/>
  <c r="AC100" i="2"/>
  <c r="I100" i="2" s="1"/>
  <c r="G100" i="2"/>
  <c r="F100" i="2"/>
  <c r="E100" i="2"/>
  <c r="C100" i="2"/>
  <c r="D100" i="2" s="1"/>
  <c r="AC99" i="2"/>
  <c r="I99" i="2" s="1"/>
  <c r="G99" i="2"/>
  <c r="F99" i="2"/>
  <c r="E99" i="2"/>
  <c r="C99" i="2"/>
  <c r="D99" i="2" s="1"/>
  <c r="AC98" i="2"/>
  <c r="I98" i="2" s="1"/>
  <c r="G98" i="2"/>
  <c r="F98" i="2"/>
  <c r="E98" i="2"/>
  <c r="C98" i="2"/>
  <c r="D98" i="2" s="1"/>
  <c r="AC97" i="2"/>
  <c r="I97" i="2" s="1"/>
  <c r="G97" i="2"/>
  <c r="F97" i="2"/>
  <c r="E97" i="2"/>
  <c r="C97" i="2"/>
  <c r="D97" i="2" s="1"/>
  <c r="AC96" i="2"/>
  <c r="I96" i="2" s="1"/>
  <c r="G96" i="2"/>
  <c r="F96" i="2"/>
  <c r="E96" i="2"/>
  <c r="C96" i="2"/>
  <c r="D96" i="2" s="1"/>
  <c r="AC95" i="2"/>
  <c r="I95" i="2" s="1"/>
  <c r="G95" i="2"/>
  <c r="F95" i="2"/>
  <c r="E95" i="2"/>
  <c r="C95" i="2"/>
  <c r="D95" i="2" s="1"/>
  <c r="AC94" i="2"/>
  <c r="I94" i="2" s="1"/>
  <c r="G94" i="2"/>
  <c r="F94" i="2"/>
  <c r="E94" i="2"/>
  <c r="C94" i="2"/>
  <c r="D94" i="2" s="1"/>
  <c r="AC93" i="2"/>
  <c r="I93" i="2" s="1"/>
  <c r="G93" i="2"/>
  <c r="F93" i="2"/>
  <c r="E93" i="2"/>
  <c r="C93" i="2"/>
  <c r="D93" i="2" s="1"/>
  <c r="AC92" i="2"/>
  <c r="I92" i="2" s="1"/>
  <c r="G92" i="2"/>
  <c r="F92" i="2"/>
  <c r="E92" i="2"/>
  <c r="L92" i="2" s="1"/>
  <c r="M92" i="2" s="1"/>
  <c r="C92" i="2"/>
  <c r="D92" i="2" s="1"/>
  <c r="AC91" i="2"/>
  <c r="I91" i="2" s="1"/>
  <c r="G91" i="2"/>
  <c r="F91" i="2"/>
  <c r="E91" i="2"/>
  <c r="C91" i="2"/>
  <c r="D91" i="2" s="1"/>
  <c r="AC90" i="2"/>
  <c r="I90" i="2" s="1"/>
  <c r="G90" i="2"/>
  <c r="F90" i="2"/>
  <c r="E90" i="2"/>
  <c r="C90" i="2"/>
  <c r="D90" i="2" s="1"/>
  <c r="AC89" i="2"/>
  <c r="I89" i="2" s="1"/>
  <c r="G89" i="2"/>
  <c r="F89" i="2"/>
  <c r="E89" i="2"/>
  <c r="C89" i="2"/>
  <c r="D89" i="2" s="1"/>
  <c r="AC88" i="2"/>
  <c r="I88" i="2" s="1"/>
  <c r="G88" i="2"/>
  <c r="F88" i="2"/>
  <c r="E88" i="2"/>
  <c r="C88" i="2"/>
  <c r="D88" i="2" s="1"/>
  <c r="AC87" i="2"/>
  <c r="I87" i="2" s="1"/>
  <c r="G87" i="2"/>
  <c r="F87" i="2"/>
  <c r="E87" i="2"/>
  <c r="C87" i="2"/>
  <c r="D87" i="2" s="1"/>
  <c r="AC86" i="2"/>
  <c r="I86" i="2" s="1"/>
  <c r="G86" i="2"/>
  <c r="F86" i="2"/>
  <c r="E86" i="2"/>
  <c r="C86" i="2"/>
  <c r="D86" i="2" s="1"/>
  <c r="AC85" i="2"/>
  <c r="I85" i="2" s="1"/>
  <c r="G85" i="2"/>
  <c r="F85" i="2"/>
  <c r="E85" i="2"/>
  <c r="C85" i="2"/>
  <c r="D85" i="2" s="1"/>
  <c r="AC84" i="2"/>
  <c r="I84" i="2" s="1"/>
  <c r="G84" i="2"/>
  <c r="F84" i="2"/>
  <c r="E84" i="2"/>
  <c r="C84" i="2"/>
  <c r="D84" i="2" s="1"/>
  <c r="AC83" i="2"/>
  <c r="I83" i="2" s="1"/>
  <c r="G83" i="2"/>
  <c r="J83" i="2" s="1"/>
  <c r="F83" i="2"/>
  <c r="E83" i="2"/>
  <c r="C83" i="2"/>
  <c r="D83" i="2" s="1"/>
  <c r="AC82" i="2"/>
  <c r="I82" i="2" s="1"/>
  <c r="G82" i="2"/>
  <c r="F82" i="2"/>
  <c r="E82" i="2"/>
  <c r="C82" i="2"/>
  <c r="D82" i="2" s="1"/>
  <c r="AC81" i="2"/>
  <c r="I81" i="2" s="1"/>
  <c r="G81" i="2"/>
  <c r="F81" i="2"/>
  <c r="E81" i="2"/>
  <c r="C81" i="2"/>
  <c r="D81" i="2" s="1"/>
  <c r="AC80" i="2"/>
  <c r="I80" i="2" s="1"/>
  <c r="G80" i="2"/>
  <c r="F80" i="2"/>
  <c r="E80" i="2"/>
  <c r="C80" i="2"/>
  <c r="D80" i="2" s="1"/>
  <c r="AC79" i="2"/>
  <c r="I79" i="2" s="1"/>
  <c r="G79" i="2"/>
  <c r="F79" i="2"/>
  <c r="E79" i="2"/>
  <c r="C79" i="2"/>
  <c r="D79" i="2" s="1"/>
  <c r="AC78" i="2"/>
  <c r="I78" i="2" s="1"/>
  <c r="G78" i="2"/>
  <c r="F78" i="2"/>
  <c r="E78" i="2"/>
  <c r="C78" i="2"/>
  <c r="D78" i="2" s="1"/>
  <c r="AC77" i="2"/>
  <c r="I77" i="2" s="1"/>
  <c r="G77" i="2"/>
  <c r="F77" i="2"/>
  <c r="E77" i="2"/>
  <c r="C77" i="2"/>
  <c r="D77" i="2" s="1"/>
  <c r="AC76" i="2"/>
  <c r="I76" i="2" s="1"/>
  <c r="G76" i="2"/>
  <c r="F76" i="2"/>
  <c r="E76" i="2"/>
  <c r="C76" i="2"/>
  <c r="D76" i="2" s="1"/>
  <c r="AC75" i="2"/>
  <c r="I75" i="2" s="1"/>
  <c r="G75" i="2"/>
  <c r="F75" i="2"/>
  <c r="E75" i="2"/>
  <c r="C75" i="2"/>
  <c r="D75" i="2" s="1"/>
  <c r="AC74" i="2"/>
  <c r="I74" i="2" s="1"/>
  <c r="G74" i="2"/>
  <c r="F74" i="2"/>
  <c r="E74" i="2"/>
  <c r="C74" i="2"/>
  <c r="D74" i="2" s="1"/>
  <c r="AC73" i="2"/>
  <c r="I73" i="2" s="1"/>
  <c r="G73" i="2"/>
  <c r="F73" i="2"/>
  <c r="E73" i="2"/>
  <c r="C73" i="2"/>
  <c r="D73" i="2" s="1"/>
  <c r="AC72" i="2"/>
  <c r="I72" i="2" s="1"/>
  <c r="G72" i="2"/>
  <c r="F72" i="2"/>
  <c r="E72" i="2"/>
  <c r="C72" i="2"/>
  <c r="D72" i="2" s="1"/>
  <c r="AC71" i="2"/>
  <c r="I71" i="2" s="1"/>
  <c r="G71" i="2"/>
  <c r="F71" i="2"/>
  <c r="E71" i="2"/>
  <c r="C71" i="2"/>
  <c r="D71" i="2" s="1"/>
  <c r="AC70" i="2"/>
  <c r="I70" i="2" s="1"/>
  <c r="G70" i="2"/>
  <c r="F70" i="2"/>
  <c r="E70" i="2"/>
  <c r="J70" i="2" s="1"/>
  <c r="C70" i="2"/>
  <c r="D70" i="2" s="1"/>
  <c r="AC69" i="2"/>
  <c r="I69" i="2" s="1"/>
  <c r="G69" i="2"/>
  <c r="F69" i="2"/>
  <c r="E69" i="2"/>
  <c r="C69" i="2"/>
  <c r="D69" i="2" s="1"/>
  <c r="AC68" i="2"/>
  <c r="I68" i="2" s="1"/>
  <c r="G68" i="2"/>
  <c r="F68" i="2"/>
  <c r="E68" i="2"/>
  <c r="C68" i="2"/>
  <c r="D68" i="2" s="1"/>
  <c r="AC67" i="2"/>
  <c r="I67" i="2" s="1"/>
  <c r="G67" i="2"/>
  <c r="F67" i="2"/>
  <c r="E67" i="2"/>
  <c r="J67" i="2" s="1"/>
  <c r="C67" i="2"/>
  <c r="D67" i="2" s="1"/>
  <c r="AC66" i="2"/>
  <c r="I66" i="2" s="1"/>
  <c r="G66" i="2"/>
  <c r="F66" i="2"/>
  <c r="E66" i="2"/>
  <c r="C66" i="2"/>
  <c r="D66" i="2" s="1"/>
  <c r="AC65" i="2"/>
  <c r="I65" i="2" s="1"/>
  <c r="G65" i="2"/>
  <c r="F65" i="2"/>
  <c r="E65" i="2"/>
  <c r="C65" i="2"/>
  <c r="D65" i="2" s="1"/>
  <c r="AC64" i="2"/>
  <c r="I64" i="2" s="1"/>
  <c r="G64" i="2"/>
  <c r="F64" i="2"/>
  <c r="E64" i="2"/>
  <c r="C64" i="2"/>
  <c r="D64" i="2" s="1"/>
  <c r="AC63" i="2"/>
  <c r="I63" i="2" s="1"/>
  <c r="G63" i="2"/>
  <c r="F63" i="2"/>
  <c r="E63" i="2"/>
  <c r="C63" i="2"/>
  <c r="D63" i="2" s="1"/>
  <c r="AC62" i="2"/>
  <c r="I62" i="2" s="1"/>
  <c r="G62" i="2"/>
  <c r="F62" i="2"/>
  <c r="E62" i="2"/>
  <c r="C62" i="2"/>
  <c r="D62" i="2" s="1"/>
  <c r="AC61" i="2"/>
  <c r="I61" i="2" s="1"/>
  <c r="G61" i="2"/>
  <c r="F61" i="2"/>
  <c r="E61" i="2"/>
  <c r="C61" i="2"/>
  <c r="D61" i="2" s="1"/>
  <c r="AC60" i="2"/>
  <c r="I60" i="2" s="1"/>
  <c r="G60" i="2"/>
  <c r="F60" i="2"/>
  <c r="E60" i="2"/>
  <c r="C60" i="2"/>
  <c r="D60" i="2" s="1"/>
  <c r="AC59" i="2"/>
  <c r="I59" i="2" s="1"/>
  <c r="G59" i="2"/>
  <c r="F59" i="2"/>
  <c r="E59" i="2"/>
  <c r="C59" i="2"/>
  <c r="D59" i="2" s="1"/>
  <c r="AC58" i="2"/>
  <c r="I58" i="2" s="1"/>
  <c r="G58" i="2"/>
  <c r="F58" i="2"/>
  <c r="E58" i="2"/>
  <c r="C58" i="2"/>
  <c r="D58" i="2" s="1"/>
  <c r="AC57" i="2"/>
  <c r="I57" i="2" s="1"/>
  <c r="G57" i="2"/>
  <c r="F57" i="2"/>
  <c r="E57" i="2"/>
  <c r="C57" i="2"/>
  <c r="D57" i="2" s="1"/>
  <c r="AC56" i="2"/>
  <c r="I56" i="2" s="1"/>
  <c r="G56" i="2"/>
  <c r="F56" i="2"/>
  <c r="E56" i="2"/>
  <c r="C56" i="2"/>
  <c r="D56" i="2" s="1"/>
  <c r="AC55" i="2"/>
  <c r="I55" i="2" s="1"/>
  <c r="G55" i="2"/>
  <c r="F55" i="2"/>
  <c r="E55" i="2"/>
  <c r="C55" i="2"/>
  <c r="D55" i="2" s="1"/>
  <c r="AC54" i="2"/>
  <c r="I54" i="2" s="1"/>
  <c r="G54" i="2"/>
  <c r="F54" i="2"/>
  <c r="E54" i="2"/>
  <c r="C54" i="2"/>
  <c r="D54" i="2" s="1"/>
  <c r="AC53" i="2"/>
  <c r="I53" i="2" s="1"/>
  <c r="G53" i="2"/>
  <c r="F53" i="2"/>
  <c r="E53" i="2"/>
  <c r="C53" i="2"/>
  <c r="D53" i="2" s="1"/>
  <c r="AC52" i="2"/>
  <c r="I52" i="2" s="1"/>
  <c r="G52" i="2"/>
  <c r="F52" i="2"/>
  <c r="E52" i="2"/>
  <c r="C52" i="2"/>
  <c r="D52" i="2" s="1"/>
  <c r="AC51" i="2"/>
  <c r="I51" i="2" s="1"/>
  <c r="G51" i="2"/>
  <c r="F51" i="2"/>
  <c r="E51" i="2"/>
  <c r="C51" i="2"/>
  <c r="D51" i="2" s="1"/>
  <c r="AC50" i="2"/>
  <c r="I50" i="2" s="1"/>
  <c r="G50" i="2"/>
  <c r="F50" i="2"/>
  <c r="E50" i="2"/>
  <c r="C50" i="2"/>
  <c r="D50" i="2" s="1"/>
  <c r="AC49" i="2"/>
  <c r="I49" i="2" s="1"/>
  <c r="G49" i="2"/>
  <c r="F49" i="2"/>
  <c r="E49" i="2"/>
  <c r="C49" i="2"/>
  <c r="D49" i="2" s="1"/>
  <c r="AC48" i="2"/>
  <c r="I48" i="2" s="1"/>
  <c r="G48" i="2"/>
  <c r="F48" i="2"/>
  <c r="E48" i="2"/>
  <c r="C48" i="2"/>
  <c r="D48" i="2" s="1"/>
  <c r="AC47" i="2"/>
  <c r="I47" i="2" s="1"/>
  <c r="G47" i="2"/>
  <c r="F47" i="2"/>
  <c r="E47" i="2"/>
  <c r="C47" i="2"/>
  <c r="D47" i="2" s="1"/>
  <c r="AC46" i="2"/>
  <c r="I46" i="2" s="1"/>
  <c r="G46" i="2"/>
  <c r="F46" i="2"/>
  <c r="E46" i="2"/>
  <c r="C46" i="2"/>
  <c r="D46" i="2" s="1"/>
  <c r="AC45" i="2"/>
  <c r="I45" i="2" s="1"/>
  <c r="G45" i="2"/>
  <c r="F45" i="2"/>
  <c r="E45" i="2"/>
  <c r="C45" i="2"/>
  <c r="D45" i="2" s="1"/>
  <c r="AC44" i="2"/>
  <c r="I44" i="2" s="1"/>
  <c r="G44" i="2"/>
  <c r="F44" i="2"/>
  <c r="E44" i="2"/>
  <c r="C44" i="2"/>
  <c r="D44" i="2" s="1"/>
  <c r="AC43" i="2"/>
  <c r="I43" i="2" s="1"/>
  <c r="G43" i="2"/>
  <c r="F43" i="2"/>
  <c r="E43" i="2"/>
  <c r="C43" i="2"/>
  <c r="D43" i="2" s="1"/>
  <c r="AC42" i="2"/>
  <c r="I42" i="2" s="1"/>
  <c r="G42" i="2"/>
  <c r="F42" i="2"/>
  <c r="E42" i="2"/>
  <c r="C42" i="2"/>
  <c r="D42" i="2" s="1"/>
  <c r="AC41" i="2"/>
  <c r="I41" i="2" s="1"/>
  <c r="G41" i="2"/>
  <c r="F41" i="2"/>
  <c r="E41" i="2"/>
  <c r="C41" i="2"/>
  <c r="D41" i="2" s="1"/>
  <c r="AC40" i="2"/>
  <c r="I40" i="2" s="1"/>
  <c r="G40" i="2"/>
  <c r="F40" i="2"/>
  <c r="E40" i="2"/>
  <c r="C40" i="2"/>
  <c r="D40" i="2" s="1"/>
  <c r="AC39" i="2"/>
  <c r="I39" i="2" s="1"/>
  <c r="G39" i="2"/>
  <c r="F39" i="2"/>
  <c r="E39" i="2"/>
  <c r="C39" i="2"/>
  <c r="D39" i="2" s="1"/>
  <c r="AC38" i="2"/>
  <c r="I38" i="2" s="1"/>
  <c r="G38" i="2"/>
  <c r="F38" i="2"/>
  <c r="E38" i="2"/>
  <c r="C38" i="2"/>
  <c r="D38" i="2" s="1"/>
  <c r="AC37" i="2"/>
  <c r="I37" i="2" s="1"/>
  <c r="G37" i="2"/>
  <c r="F37" i="2"/>
  <c r="E37" i="2"/>
  <c r="C37" i="2"/>
  <c r="D37" i="2" s="1"/>
  <c r="AC36" i="2"/>
  <c r="I36" i="2" s="1"/>
  <c r="G36" i="2"/>
  <c r="F36" i="2"/>
  <c r="E36" i="2"/>
  <c r="C36" i="2"/>
  <c r="D36" i="2" s="1"/>
  <c r="AC35" i="2"/>
  <c r="I35" i="2" s="1"/>
  <c r="G35" i="2"/>
  <c r="F35" i="2"/>
  <c r="E35" i="2"/>
  <c r="L35" i="2" s="1"/>
  <c r="M35" i="2" s="1"/>
  <c r="C35" i="2"/>
  <c r="D35" i="2" s="1"/>
  <c r="AC34" i="2"/>
  <c r="I34" i="2" s="1"/>
  <c r="G34" i="2"/>
  <c r="F34" i="2"/>
  <c r="E34" i="2"/>
  <c r="C34" i="2"/>
  <c r="D34" i="2" s="1"/>
  <c r="AC33" i="2"/>
  <c r="I33" i="2" s="1"/>
  <c r="G33" i="2"/>
  <c r="F33" i="2"/>
  <c r="E33" i="2"/>
  <c r="C33" i="2"/>
  <c r="D33" i="2" s="1"/>
  <c r="AC32" i="2"/>
  <c r="I32" i="2" s="1"/>
  <c r="G32" i="2"/>
  <c r="F32" i="2"/>
  <c r="E32" i="2"/>
  <c r="C32" i="2"/>
  <c r="D32" i="2" s="1"/>
  <c r="AC31" i="2"/>
  <c r="I31" i="2" s="1"/>
  <c r="G31" i="2"/>
  <c r="F31" i="2"/>
  <c r="E31" i="2"/>
  <c r="C31" i="2"/>
  <c r="D31" i="2" s="1"/>
  <c r="AC30" i="2"/>
  <c r="I30" i="2" s="1"/>
  <c r="G30" i="2"/>
  <c r="F30" i="2"/>
  <c r="E30" i="2"/>
  <c r="C30" i="2"/>
  <c r="D30" i="2" s="1"/>
  <c r="AC29" i="2"/>
  <c r="I29" i="2" s="1"/>
  <c r="G29" i="2"/>
  <c r="F29" i="2"/>
  <c r="E29" i="2"/>
  <c r="C29" i="2"/>
  <c r="D29" i="2" s="1"/>
  <c r="AC28" i="2"/>
  <c r="I28" i="2" s="1"/>
  <c r="G28" i="2"/>
  <c r="F28" i="2"/>
  <c r="E28" i="2"/>
  <c r="L28" i="2" s="1"/>
  <c r="M28" i="2" s="1"/>
  <c r="C28" i="2"/>
  <c r="D28" i="2" s="1"/>
  <c r="AC27" i="2"/>
  <c r="I27" i="2" s="1"/>
  <c r="G27" i="2"/>
  <c r="F27" i="2"/>
  <c r="E27" i="2"/>
  <c r="C27" i="2"/>
  <c r="D27" i="2" s="1"/>
  <c r="AC26" i="2"/>
  <c r="I26" i="2" s="1"/>
  <c r="G26" i="2"/>
  <c r="F26" i="2"/>
  <c r="E26" i="2"/>
  <c r="C26" i="2"/>
  <c r="D26" i="2" s="1"/>
  <c r="AC25" i="2"/>
  <c r="I25" i="2" s="1"/>
  <c r="G25" i="2"/>
  <c r="F25" i="2"/>
  <c r="E25" i="2"/>
  <c r="C25" i="2"/>
  <c r="D25" i="2" s="1"/>
  <c r="AC24" i="2"/>
  <c r="I24" i="2" s="1"/>
  <c r="G24" i="2"/>
  <c r="F24" i="2"/>
  <c r="E24" i="2"/>
  <c r="C24" i="2"/>
  <c r="D24" i="2" s="1"/>
  <c r="AC23" i="2"/>
  <c r="I23" i="2" s="1"/>
  <c r="G23" i="2"/>
  <c r="F23" i="2"/>
  <c r="E23" i="2"/>
  <c r="C23" i="2"/>
  <c r="D23" i="2" s="1"/>
  <c r="AC22" i="2"/>
  <c r="I22" i="2" s="1"/>
  <c r="G22" i="2"/>
  <c r="F22" i="2"/>
  <c r="E22" i="2"/>
  <c r="C22" i="2"/>
  <c r="D22" i="2" s="1"/>
  <c r="AC21" i="2"/>
  <c r="I21" i="2" s="1"/>
  <c r="G21" i="2"/>
  <c r="F21" i="2"/>
  <c r="E21" i="2"/>
  <c r="C21" i="2"/>
  <c r="D21" i="2" s="1"/>
  <c r="AC20" i="2"/>
  <c r="I20" i="2" s="1"/>
  <c r="G20" i="2"/>
  <c r="F20" i="2"/>
  <c r="E20" i="2"/>
  <c r="C20" i="2"/>
  <c r="D20" i="2" s="1"/>
  <c r="AC19" i="2"/>
  <c r="I19" i="2" s="1"/>
  <c r="G19" i="2"/>
  <c r="F19" i="2"/>
  <c r="E19" i="2"/>
  <c r="J19" i="2" s="1"/>
  <c r="C19" i="2"/>
  <c r="D19" i="2" s="1"/>
  <c r="AC18" i="2"/>
  <c r="I18" i="2" s="1"/>
  <c r="G18" i="2"/>
  <c r="F18" i="2"/>
  <c r="E18" i="2"/>
  <c r="C18" i="2"/>
  <c r="D18" i="2" s="1"/>
  <c r="AC17" i="2"/>
  <c r="I17" i="2" s="1"/>
  <c r="G17" i="2"/>
  <c r="F17" i="2"/>
  <c r="E17" i="2"/>
  <c r="C17" i="2"/>
  <c r="D17" i="2" s="1"/>
  <c r="AC16" i="2"/>
  <c r="I16" i="2" s="1"/>
  <c r="G16" i="2"/>
  <c r="F16" i="2"/>
  <c r="E16" i="2"/>
  <c r="L16" i="2" s="1"/>
  <c r="M16" i="2" s="1"/>
  <c r="C16" i="2"/>
  <c r="D16" i="2" s="1"/>
  <c r="AC15" i="2"/>
  <c r="I15" i="2" s="1"/>
  <c r="G15" i="2"/>
  <c r="F15" i="2"/>
  <c r="E15" i="2"/>
  <c r="C15" i="2"/>
  <c r="D15" i="2" s="1"/>
  <c r="AC14" i="2"/>
  <c r="I14" i="2" s="1"/>
  <c r="G14" i="2"/>
  <c r="F14" i="2"/>
  <c r="E14" i="2"/>
  <c r="C14" i="2"/>
  <c r="D14" i="2" s="1"/>
  <c r="AC13" i="2"/>
  <c r="I13" i="2" s="1"/>
  <c r="G13" i="2"/>
  <c r="F13" i="2"/>
  <c r="E13" i="2"/>
  <c r="C13" i="2"/>
  <c r="D13" i="2" s="1"/>
  <c r="AC12" i="2"/>
  <c r="I12" i="2" s="1"/>
  <c r="G12" i="2"/>
  <c r="F12" i="2"/>
  <c r="E12" i="2"/>
  <c r="C12" i="2"/>
  <c r="D12" i="2" s="1"/>
  <c r="AC11" i="2"/>
  <c r="I11" i="2" s="1"/>
  <c r="G11" i="2"/>
  <c r="F11" i="2"/>
  <c r="E11" i="2"/>
  <c r="C11" i="2"/>
  <c r="D11" i="2" s="1"/>
  <c r="AC10" i="2"/>
  <c r="I10" i="2" s="1"/>
  <c r="G10" i="2"/>
  <c r="F10" i="2"/>
  <c r="E10" i="2"/>
  <c r="C10" i="2"/>
  <c r="D10" i="2" s="1"/>
  <c r="AC9" i="2"/>
  <c r="I9" i="2" s="1"/>
  <c r="G9" i="2"/>
  <c r="F9" i="2"/>
  <c r="E9" i="2"/>
  <c r="C9" i="2"/>
  <c r="D9" i="2" s="1"/>
  <c r="AC8" i="2"/>
  <c r="I8" i="2" s="1"/>
  <c r="G8" i="2"/>
  <c r="F8" i="2"/>
  <c r="E8" i="2"/>
  <c r="L8" i="2" s="1"/>
  <c r="M8" i="2" s="1"/>
  <c r="C8" i="2"/>
  <c r="D8" i="2" s="1"/>
  <c r="AC7" i="2"/>
  <c r="I7" i="2" s="1"/>
  <c r="G7" i="2"/>
  <c r="F7" i="2"/>
  <c r="E7" i="2"/>
  <c r="C7" i="2"/>
  <c r="D7" i="2" s="1"/>
  <c r="AC6" i="2"/>
  <c r="I6" i="2" s="1"/>
  <c r="G6" i="2"/>
  <c r="F6" i="2"/>
  <c r="E6" i="2"/>
  <c r="C6" i="2"/>
  <c r="D6" i="2" s="1"/>
  <c r="AC5" i="2"/>
  <c r="I5" i="2" s="1"/>
  <c r="G5" i="2"/>
  <c r="F5" i="2"/>
  <c r="E5" i="2"/>
  <c r="C5" i="2"/>
  <c r="D5" i="2" s="1"/>
  <c r="AC4" i="2"/>
  <c r="I4" i="2" s="1"/>
  <c r="G4" i="2"/>
  <c r="E4" i="2"/>
  <c r="C4" i="2"/>
  <c r="D4" i="2" s="1"/>
  <c r="AB2" i="2"/>
  <c r="AA2" i="2"/>
  <c r="Z2" i="2"/>
  <c r="Y2" i="2"/>
  <c r="X2" i="2"/>
  <c r="W2" i="2"/>
  <c r="V2" i="2"/>
  <c r="U2" i="2"/>
  <c r="T2" i="2"/>
  <c r="S2" i="2"/>
  <c r="R2" i="2"/>
  <c r="Q2" i="2"/>
  <c r="P2" i="2"/>
  <c r="K5" i="5" l="1"/>
  <c r="K13" i="5"/>
  <c r="L13" i="5" s="1"/>
  <c r="K21" i="5"/>
  <c r="L21" i="5" s="1"/>
  <c r="K29" i="5"/>
  <c r="L29" i="5" s="1"/>
  <c r="K37" i="5"/>
  <c r="K45" i="5"/>
  <c r="K53" i="5"/>
  <c r="L53" i="5" s="1"/>
  <c r="K61" i="5"/>
  <c r="L61" i="5" s="1"/>
  <c r="K69" i="5"/>
  <c r="L69" i="5" s="1"/>
  <c r="K77" i="5"/>
  <c r="K85" i="5"/>
  <c r="L85" i="5" s="1"/>
  <c r="K93" i="5"/>
  <c r="L93" i="5" s="1"/>
  <c r="K101" i="5"/>
  <c r="L101" i="5" s="1"/>
  <c r="I109" i="5"/>
  <c r="I133" i="5"/>
  <c r="K141" i="5"/>
  <c r="L141" i="5" s="1"/>
  <c r="I157" i="5"/>
  <c r="J157" i="5" s="1"/>
  <c r="I165" i="5"/>
  <c r="J165" i="5" s="1"/>
  <c r="I173" i="5"/>
  <c r="J173" i="5" s="1"/>
  <c r="I181" i="5"/>
  <c r="J181" i="5" s="1"/>
  <c r="K189" i="5"/>
  <c r="L189" i="5" s="1"/>
  <c r="I205" i="5"/>
  <c r="J205" i="5" s="1"/>
  <c r="K213" i="5"/>
  <c r="L213" i="5" s="1"/>
  <c r="I221" i="5"/>
  <c r="J221" i="5" s="1"/>
  <c r="I229" i="5"/>
  <c r="J229" i="5" s="1"/>
  <c r="K285" i="5"/>
  <c r="L285" i="5" s="1"/>
  <c r="K11" i="5"/>
  <c r="L11" i="5" s="1"/>
  <c r="K19" i="5"/>
  <c r="L19" i="5" s="1"/>
  <c r="K27" i="5"/>
  <c r="L27" i="5" s="1"/>
  <c r="K35" i="5"/>
  <c r="L35" i="5" s="1"/>
  <c r="K43" i="5"/>
  <c r="L43" i="5" s="1"/>
  <c r="K51" i="5"/>
  <c r="L51" i="5" s="1"/>
  <c r="I275" i="5"/>
  <c r="K299" i="5"/>
  <c r="L299" i="5" s="1"/>
  <c r="K304" i="5"/>
  <c r="I323" i="5"/>
  <c r="K6" i="5"/>
  <c r="L6" i="5" s="1"/>
  <c r="K22" i="5"/>
  <c r="L22" i="5" s="1"/>
  <c r="K30" i="5"/>
  <c r="L30" i="5" s="1"/>
  <c r="K38" i="5"/>
  <c r="L38" i="5" s="1"/>
  <c r="K46" i="5"/>
  <c r="L46" i="5" s="1"/>
  <c r="K54" i="5"/>
  <c r="L54" i="5" s="1"/>
  <c r="K62" i="5"/>
  <c r="L62" i="5" s="1"/>
  <c r="K70" i="5"/>
  <c r="L70" i="5" s="1"/>
  <c r="K78" i="5"/>
  <c r="L78" i="5" s="1"/>
  <c r="K86" i="5"/>
  <c r="L86" i="5" s="1"/>
  <c r="K94" i="5"/>
  <c r="L94" i="5" s="1"/>
  <c r="K102" i="5"/>
  <c r="L102" i="5" s="1"/>
  <c r="I118" i="5"/>
  <c r="J118" i="5" s="1"/>
  <c r="K126" i="5"/>
  <c r="K150" i="5"/>
  <c r="L150" i="5" s="1"/>
  <c r="K182" i="5"/>
  <c r="L182" i="5" s="1"/>
  <c r="K198" i="5"/>
  <c r="L198" i="5" s="1"/>
  <c r="I230" i="5"/>
  <c r="I246" i="5"/>
  <c r="K294" i="5"/>
  <c r="L294" i="5" s="1"/>
  <c r="K4" i="5"/>
  <c r="L4" i="5" s="1"/>
  <c r="K12" i="5"/>
  <c r="L12" i="5" s="1"/>
  <c r="K20" i="5"/>
  <c r="L20" i="5" s="1"/>
  <c r="K28" i="5"/>
  <c r="L28" i="5" s="1"/>
  <c r="K36" i="5"/>
  <c r="L36" i="5" s="1"/>
  <c r="K44" i="5"/>
  <c r="L44" i="5" s="1"/>
  <c r="K52" i="5"/>
  <c r="L52" i="5" s="1"/>
  <c r="K60" i="5"/>
  <c r="L60" i="5" s="1"/>
  <c r="K108" i="5"/>
  <c r="L108" i="5" s="1"/>
  <c r="K116" i="5"/>
  <c r="L116" i="5" s="1"/>
  <c r="I124" i="5"/>
  <c r="I148" i="5"/>
  <c r="K156" i="5"/>
  <c r="L156" i="5" s="1"/>
  <c r="I164" i="5"/>
  <c r="K172" i="5"/>
  <c r="L172" i="5" s="1"/>
  <c r="I196" i="5"/>
  <c r="J196" i="5" s="1"/>
  <c r="K204" i="5"/>
  <c r="K212" i="5"/>
  <c r="K220" i="5"/>
  <c r="I260" i="5"/>
  <c r="I284" i="5"/>
  <c r="I308" i="5"/>
  <c r="K323" i="5"/>
  <c r="L323" i="5" s="1"/>
  <c r="Q17" i="12"/>
  <c r="S31" i="12"/>
  <c r="S61" i="12"/>
  <c r="Q71" i="12"/>
  <c r="Q135" i="12"/>
  <c r="R135" i="12" s="1"/>
  <c r="AD3" i="13"/>
  <c r="AD5" i="13"/>
  <c r="AE5" i="13" s="1"/>
  <c r="AB55" i="13"/>
  <c r="AC55" i="13" s="1"/>
  <c r="AD79" i="13"/>
  <c r="AE79" i="13" s="1"/>
  <c r="AD87" i="13"/>
  <c r="AE87" i="13" s="1"/>
  <c r="AB95" i="13"/>
  <c r="AC95" i="13" s="1"/>
  <c r="AB121" i="13"/>
  <c r="AD143" i="13"/>
  <c r="AE143" i="13" s="1"/>
  <c r="S3" i="12"/>
  <c r="Q3" i="12"/>
  <c r="R3" i="12" s="1"/>
  <c r="S5" i="12"/>
  <c r="S7" i="12"/>
  <c r="S9" i="12"/>
  <c r="S11" i="12"/>
  <c r="S13" i="12"/>
  <c r="Q15" i="12"/>
  <c r="U15" i="12" s="1"/>
  <c r="S15" i="12"/>
  <c r="Q33" i="12"/>
  <c r="Q35" i="12"/>
  <c r="R35" i="12" s="1"/>
  <c r="S47" i="12"/>
  <c r="Q75" i="12"/>
  <c r="R75" i="12" s="1"/>
  <c r="Q85" i="12"/>
  <c r="S111" i="12"/>
  <c r="Q139" i="12"/>
  <c r="R139" i="12" s="1"/>
  <c r="S175" i="12"/>
  <c r="S115" i="12"/>
  <c r="Q149" i="12"/>
  <c r="U149" i="12" s="1"/>
  <c r="Q10" i="12"/>
  <c r="Q26" i="12"/>
  <c r="Q42" i="12"/>
  <c r="S54" i="12"/>
  <c r="S56" i="12"/>
  <c r="S68" i="12"/>
  <c r="Q82" i="12"/>
  <c r="R82" i="12" s="1"/>
  <c r="Q92" i="12"/>
  <c r="R92" i="12" s="1"/>
  <c r="S98" i="12"/>
  <c r="Q102" i="12"/>
  <c r="Q104" i="12"/>
  <c r="S118" i="12"/>
  <c r="S120" i="12"/>
  <c r="S132" i="12"/>
  <c r="Q146" i="12"/>
  <c r="R146" i="12" s="1"/>
  <c r="Q156" i="12"/>
  <c r="R156" i="12" s="1"/>
  <c r="S162" i="12"/>
  <c r="Q166" i="12"/>
  <c r="R166" i="12" s="1"/>
  <c r="Q168" i="12"/>
  <c r="Q180" i="12"/>
  <c r="S17" i="12"/>
  <c r="S19" i="12"/>
  <c r="S21" i="12"/>
  <c r="S23" i="12"/>
  <c r="S25" i="12"/>
  <c r="S27" i="12"/>
  <c r="S29" i="12"/>
  <c r="Q31" i="12"/>
  <c r="S33" i="12"/>
  <c r="S35" i="12"/>
  <c r="S37" i="12"/>
  <c r="S39" i="12"/>
  <c r="S41" i="12"/>
  <c r="S43" i="12"/>
  <c r="S45" i="12"/>
  <c r="Q47" i="12"/>
  <c r="R47" i="12" s="1"/>
  <c r="S49" i="12"/>
  <c r="Q51" i="12"/>
  <c r="R51" i="12" s="1"/>
  <c r="S53" i="12"/>
  <c r="S55" i="12"/>
  <c r="S57" i="12"/>
  <c r="S59" i="12"/>
  <c r="Q61" i="12"/>
  <c r="U61" i="12" s="1"/>
  <c r="S63" i="12"/>
  <c r="Q65" i="12"/>
  <c r="R65" i="12" s="1"/>
  <c r="S67" i="12"/>
  <c r="S69" i="12"/>
  <c r="S71" i="12"/>
  <c r="S73" i="12"/>
  <c r="S75" i="12"/>
  <c r="S77" i="12"/>
  <c r="S79" i="12"/>
  <c r="S81" i="12"/>
  <c r="S83" i="12"/>
  <c r="S85" i="12"/>
  <c r="S87" i="12"/>
  <c r="Q89" i="12"/>
  <c r="R89" i="12" s="1"/>
  <c r="S91" i="12"/>
  <c r="S93" i="12"/>
  <c r="S95" i="12"/>
  <c r="S97" i="12"/>
  <c r="S99" i="12"/>
  <c r="S101" i="12"/>
  <c r="S103" i="12"/>
  <c r="S105" i="12"/>
  <c r="S107" i="12"/>
  <c r="S109" i="12"/>
  <c r="Q111" i="12"/>
  <c r="R111" i="12" s="1"/>
  <c r="S113" i="12"/>
  <c r="Q115" i="12"/>
  <c r="R115" i="12" s="1"/>
  <c r="S117" i="12"/>
  <c r="S119" i="12"/>
  <c r="S121" i="12"/>
  <c r="S123" i="12"/>
  <c r="Q125" i="12"/>
  <c r="U125" i="12" s="1"/>
  <c r="S127" i="12"/>
  <c r="Q129" i="12"/>
  <c r="S131" i="12"/>
  <c r="S133" i="12"/>
  <c r="S135" i="12"/>
  <c r="U135" i="12" s="1"/>
  <c r="V135" i="12" s="1"/>
  <c r="S137" i="12"/>
  <c r="S139" i="12"/>
  <c r="S141" i="12"/>
  <c r="S143" i="12"/>
  <c r="S145" i="12"/>
  <c r="S147" i="12"/>
  <c r="S149" i="12"/>
  <c r="S151" i="12"/>
  <c r="Q153" i="12"/>
  <c r="R153" i="12" s="1"/>
  <c r="S155" i="12"/>
  <c r="S157" i="12"/>
  <c r="S159" i="12"/>
  <c r="S161" i="12"/>
  <c r="S163" i="12"/>
  <c r="S165" i="12"/>
  <c r="S167" i="12"/>
  <c r="S169" i="12"/>
  <c r="S171" i="12"/>
  <c r="S173" i="12"/>
  <c r="Q175" i="12"/>
  <c r="U175" i="12" s="1"/>
  <c r="Q177" i="12"/>
  <c r="R177" i="12" s="1"/>
  <c r="S179" i="12"/>
  <c r="Q49" i="12"/>
  <c r="Q113" i="12"/>
  <c r="R113" i="12" s="1"/>
  <c r="S51" i="12"/>
  <c r="Q19" i="12"/>
  <c r="R19" i="12" s="1"/>
  <c r="S65" i="12"/>
  <c r="U65" i="12" s="1"/>
  <c r="S129" i="12"/>
  <c r="Y3" i="14"/>
  <c r="Z3" i="14" s="1"/>
  <c r="Y35" i="14"/>
  <c r="Z35" i="14" s="1"/>
  <c r="Y83" i="14"/>
  <c r="Z83" i="14" s="1"/>
  <c r="Y99" i="14"/>
  <c r="Z99" i="14" s="1"/>
  <c r="V147" i="14"/>
  <c r="X147" i="14" s="1"/>
  <c r="R10" i="12"/>
  <c r="R42" i="12"/>
  <c r="R102" i="12"/>
  <c r="R104" i="12"/>
  <c r="R168" i="12"/>
  <c r="R26" i="12"/>
  <c r="R31" i="12"/>
  <c r="U31" i="12"/>
  <c r="R17" i="12"/>
  <c r="R15" i="12"/>
  <c r="S2" i="12"/>
  <c r="S4" i="12"/>
  <c r="Q6" i="12"/>
  <c r="Q8" i="12"/>
  <c r="S10" i="12"/>
  <c r="S12" i="12"/>
  <c r="S14" i="12"/>
  <c r="S16" i="12"/>
  <c r="S18" i="12"/>
  <c r="S20" i="12"/>
  <c r="Q22" i="12"/>
  <c r="U85" i="12"/>
  <c r="Q24" i="12"/>
  <c r="S26" i="12"/>
  <c r="S28" i="12"/>
  <c r="S30" i="12"/>
  <c r="S32" i="12"/>
  <c r="S34" i="12"/>
  <c r="S36" i="12"/>
  <c r="Q38" i="12"/>
  <c r="Q40" i="12"/>
  <c r="S42" i="12"/>
  <c r="S44" i="12"/>
  <c r="S46" i="12"/>
  <c r="S48" i="12"/>
  <c r="S50" i="12"/>
  <c r="S52" i="12"/>
  <c r="Q54" i="12"/>
  <c r="Q56" i="12"/>
  <c r="Q58" i="12"/>
  <c r="R58" i="12" s="1"/>
  <c r="S60" i="12"/>
  <c r="S62" i="12"/>
  <c r="S64" i="12"/>
  <c r="S66" i="12"/>
  <c r="Q68" i="12"/>
  <c r="U68" i="12" s="1"/>
  <c r="S70" i="12"/>
  <c r="S72" i="12"/>
  <c r="S74" i="12"/>
  <c r="S76" i="12"/>
  <c r="Q78" i="12"/>
  <c r="Q80" i="12"/>
  <c r="S82" i="12"/>
  <c r="U82" i="12" s="1"/>
  <c r="V82" i="12" s="1"/>
  <c r="S84" i="12"/>
  <c r="S86" i="12"/>
  <c r="S88" i="12"/>
  <c r="S90" i="12"/>
  <c r="S92" i="12"/>
  <c r="S94" i="12"/>
  <c r="S96" i="12"/>
  <c r="Q98" i="12"/>
  <c r="R98" i="12" s="1"/>
  <c r="S100" i="12"/>
  <c r="S102" i="12"/>
  <c r="S104" i="12"/>
  <c r="S106" i="12"/>
  <c r="S108" i="12"/>
  <c r="S110" i="12"/>
  <c r="S112" i="12"/>
  <c r="S114" i="12"/>
  <c r="S116" i="12"/>
  <c r="Q118" i="12"/>
  <c r="Q120" i="12"/>
  <c r="Q122" i="12"/>
  <c r="R122" i="12" s="1"/>
  <c r="S124" i="12"/>
  <c r="S126" i="12"/>
  <c r="S128" i="12"/>
  <c r="S130" i="12"/>
  <c r="Q132" i="12"/>
  <c r="U132" i="12" s="1"/>
  <c r="S134" i="12"/>
  <c r="S136" i="12"/>
  <c r="S138" i="12"/>
  <c r="S140" i="12"/>
  <c r="Q142" i="12"/>
  <c r="Q144" i="12"/>
  <c r="S146" i="12"/>
  <c r="U146" i="12" s="1"/>
  <c r="V146" i="12" s="1"/>
  <c r="S148" i="12"/>
  <c r="S150" i="12"/>
  <c r="S152" i="12"/>
  <c r="S154" i="12"/>
  <c r="S156" i="12"/>
  <c r="S158" i="12"/>
  <c r="S160" i="12"/>
  <c r="Q162" i="12"/>
  <c r="R162" i="12" s="1"/>
  <c r="S164" i="12"/>
  <c r="S166" i="12"/>
  <c r="S168" i="12"/>
  <c r="S170" i="12"/>
  <c r="S172" i="12"/>
  <c r="S174" i="12"/>
  <c r="S176" i="12"/>
  <c r="S178" i="12"/>
  <c r="S180" i="12"/>
  <c r="R49" i="12"/>
  <c r="R33" i="12"/>
  <c r="R71" i="12"/>
  <c r="S6" i="12"/>
  <c r="S8" i="12"/>
  <c r="Q13" i="12"/>
  <c r="U13" i="12" s="1"/>
  <c r="S22" i="12"/>
  <c r="S24" i="12"/>
  <c r="Q29" i="12"/>
  <c r="U29" i="12" s="1"/>
  <c r="S38" i="12"/>
  <c r="S40" i="12"/>
  <c r="Q45" i="12"/>
  <c r="U45" i="12" s="1"/>
  <c r="Q52" i="12"/>
  <c r="U52" i="12" s="1"/>
  <c r="S58" i="12"/>
  <c r="Q62" i="12"/>
  <c r="Q64" i="12"/>
  <c r="Q73" i="12"/>
  <c r="S78" i="12"/>
  <c r="S80" i="12"/>
  <c r="S89" i="12"/>
  <c r="Q95" i="12"/>
  <c r="Q99" i="12"/>
  <c r="R99" i="12" s="1"/>
  <c r="Q106" i="12"/>
  <c r="R106" i="12" s="1"/>
  <c r="Q109" i="12"/>
  <c r="U109" i="12" s="1"/>
  <c r="Q116" i="12"/>
  <c r="R116" i="12" s="1"/>
  <c r="S122" i="12"/>
  <c r="Q126" i="12"/>
  <c r="Q128" i="12"/>
  <c r="Q137" i="12"/>
  <c r="S142" i="12"/>
  <c r="S144" i="12"/>
  <c r="S153" i="12"/>
  <c r="Q159" i="12"/>
  <c r="Q163" i="12"/>
  <c r="R163" i="12" s="1"/>
  <c r="Q170" i="12"/>
  <c r="R170" i="12" s="1"/>
  <c r="Q173" i="12"/>
  <c r="U173" i="12" s="1"/>
  <c r="S177" i="12"/>
  <c r="Q4" i="12"/>
  <c r="U4" i="12" s="1"/>
  <c r="Q20" i="12"/>
  <c r="U20" i="12" s="1"/>
  <c r="Q36" i="12"/>
  <c r="U36" i="12" s="1"/>
  <c r="Q55" i="12"/>
  <c r="Q59" i="12"/>
  <c r="R59" i="12" s="1"/>
  <c r="Q66" i="12"/>
  <c r="R66" i="12" s="1"/>
  <c r="Q69" i="12"/>
  <c r="U69" i="12" s="1"/>
  <c r="Q76" i="12"/>
  <c r="U76" i="12" s="1"/>
  <c r="Q86" i="12"/>
  <c r="Q88" i="12"/>
  <c r="Q97" i="12"/>
  <c r="Q119" i="12"/>
  <c r="Q123" i="12"/>
  <c r="R123" i="12" s="1"/>
  <c r="Q130" i="12"/>
  <c r="R130" i="12" s="1"/>
  <c r="Q133" i="12"/>
  <c r="U133" i="12" s="1"/>
  <c r="Q140" i="12"/>
  <c r="U140" i="12" s="1"/>
  <c r="Q150" i="12"/>
  <c r="Q152" i="12"/>
  <c r="Q161" i="12"/>
  <c r="Q176" i="12"/>
  <c r="Q2" i="12"/>
  <c r="Q7" i="12"/>
  <c r="Q14" i="12"/>
  <c r="Q16" i="12"/>
  <c r="Q23" i="12"/>
  <c r="Q30" i="12"/>
  <c r="Q32" i="12"/>
  <c r="Q39" i="12"/>
  <c r="Q46" i="12"/>
  <c r="Q48" i="12"/>
  <c r="Q57" i="12"/>
  <c r="Q79" i="12"/>
  <c r="Q83" i="12"/>
  <c r="R83" i="12" s="1"/>
  <c r="Q90" i="12"/>
  <c r="R90" i="12" s="1"/>
  <c r="Q93" i="12"/>
  <c r="U93" i="12" s="1"/>
  <c r="Q100" i="12"/>
  <c r="Q110" i="12"/>
  <c r="Q112" i="12"/>
  <c r="Q121" i="12"/>
  <c r="Q143" i="12"/>
  <c r="Q147" i="12"/>
  <c r="R147" i="12" s="1"/>
  <c r="Q154" i="12"/>
  <c r="R154" i="12" s="1"/>
  <c r="Q157" i="12"/>
  <c r="U157" i="12" s="1"/>
  <c r="Q164" i="12"/>
  <c r="U164" i="12" s="1"/>
  <c r="Q174" i="12"/>
  <c r="Q178" i="12"/>
  <c r="Q9" i="12"/>
  <c r="Q11" i="12"/>
  <c r="R11" i="12" s="1"/>
  <c r="Q18" i="12"/>
  <c r="Q25" i="12"/>
  <c r="Q27" i="12"/>
  <c r="R27" i="12" s="1"/>
  <c r="Q34" i="12"/>
  <c r="Q41" i="12"/>
  <c r="Q43" i="12"/>
  <c r="R43" i="12" s="1"/>
  <c r="Q50" i="12"/>
  <c r="R50" i="12" s="1"/>
  <c r="Q53" i="12"/>
  <c r="U53" i="12" s="1"/>
  <c r="Q60" i="12"/>
  <c r="U60" i="12" s="1"/>
  <c r="Q70" i="12"/>
  <c r="Q72" i="12"/>
  <c r="Q81" i="12"/>
  <c r="Q103" i="12"/>
  <c r="Q107" i="12"/>
  <c r="R107" i="12" s="1"/>
  <c r="Q114" i="12"/>
  <c r="R114" i="12" s="1"/>
  <c r="Q117" i="12"/>
  <c r="U117" i="12" s="1"/>
  <c r="Q124" i="12"/>
  <c r="U124" i="12" s="1"/>
  <c r="Q134" i="12"/>
  <c r="Q136" i="12"/>
  <c r="Q145" i="12"/>
  <c r="Q167" i="12"/>
  <c r="Q171" i="12"/>
  <c r="R171" i="12" s="1"/>
  <c r="Q5" i="12"/>
  <c r="Q21" i="12"/>
  <c r="U21" i="12" s="1"/>
  <c r="Q37" i="12"/>
  <c r="U37" i="12" s="1"/>
  <c r="Q63" i="12"/>
  <c r="Q67" i="12"/>
  <c r="R67" i="12" s="1"/>
  <c r="Q74" i="12"/>
  <c r="R74" i="12" s="1"/>
  <c r="Q77" i="12"/>
  <c r="U77" i="12" s="1"/>
  <c r="Q84" i="12"/>
  <c r="U84" i="12" s="1"/>
  <c r="Q94" i="12"/>
  <c r="Q96" i="12"/>
  <c r="Q105" i="12"/>
  <c r="Q127" i="12"/>
  <c r="Q131" i="12"/>
  <c r="R131" i="12" s="1"/>
  <c r="Q138" i="12"/>
  <c r="R138" i="12" s="1"/>
  <c r="Q141" i="12"/>
  <c r="U141" i="12" s="1"/>
  <c r="Q148" i="12"/>
  <c r="U148" i="12" s="1"/>
  <c r="Q158" i="12"/>
  <c r="Q160" i="12"/>
  <c r="Q169" i="12"/>
  <c r="Q12" i="12"/>
  <c r="U12" i="12" s="1"/>
  <c r="Q28" i="12"/>
  <c r="U28" i="12" s="1"/>
  <c r="Q44" i="12"/>
  <c r="U44" i="12" s="1"/>
  <c r="Q87" i="12"/>
  <c r="Q91" i="12"/>
  <c r="R91" i="12" s="1"/>
  <c r="Q101" i="12"/>
  <c r="U101" i="12" s="1"/>
  <c r="Q108" i="12"/>
  <c r="U108" i="12" s="1"/>
  <c r="Q151" i="12"/>
  <c r="Q155" i="12"/>
  <c r="R155" i="12" s="1"/>
  <c r="Q165" i="12"/>
  <c r="U165" i="12" s="1"/>
  <c r="Q172" i="12"/>
  <c r="U172" i="12" s="1"/>
  <c r="Q179" i="12"/>
  <c r="R179" i="12" s="1"/>
  <c r="AB147" i="13"/>
  <c r="AD2" i="13"/>
  <c r="AE2" i="13" s="1"/>
  <c r="AD4" i="13"/>
  <c r="AE4" i="13" s="1"/>
  <c r="AD6" i="13"/>
  <c r="AE6" i="13" s="1"/>
  <c r="AD10" i="13"/>
  <c r="AE10" i="13" s="1"/>
  <c r="AD14" i="13"/>
  <c r="AE14" i="13" s="1"/>
  <c r="AD16" i="13"/>
  <c r="AE16" i="13" s="1"/>
  <c r="AD18" i="13"/>
  <c r="AE18" i="13" s="1"/>
  <c r="AD20" i="13"/>
  <c r="AE20" i="13" s="1"/>
  <c r="AD24" i="13"/>
  <c r="AE24" i="13" s="1"/>
  <c r="AD26" i="13"/>
  <c r="AE26" i="13" s="1"/>
  <c r="AD30" i="13"/>
  <c r="AE30" i="13" s="1"/>
  <c r="AD32" i="13"/>
  <c r="AE32" i="13" s="1"/>
  <c r="AD34" i="13"/>
  <c r="AE34" i="13" s="1"/>
  <c r="AD36" i="13"/>
  <c r="AE36" i="13" s="1"/>
  <c r="AD40" i="13"/>
  <c r="AE40" i="13" s="1"/>
  <c r="AD42" i="13"/>
  <c r="AE42" i="13" s="1"/>
  <c r="AD46" i="13"/>
  <c r="AE46" i="13" s="1"/>
  <c r="AD48" i="13"/>
  <c r="AE48" i="13" s="1"/>
  <c r="AD50" i="13"/>
  <c r="AE50" i="13" s="1"/>
  <c r="AD52" i="13"/>
  <c r="AE52" i="13" s="1"/>
  <c r="AB58" i="13"/>
  <c r="AC58" i="13" s="1"/>
  <c r="AD60" i="13"/>
  <c r="AB68" i="13"/>
  <c r="AC68" i="13" s="1"/>
  <c r="AB76" i="13"/>
  <c r="AC76" i="13" s="1"/>
  <c r="AB82" i="13"/>
  <c r="AC82" i="13" s="1"/>
  <c r="AD84" i="13"/>
  <c r="AE84" i="13" s="1"/>
  <c r="AD88" i="13"/>
  <c r="AE88" i="13" s="1"/>
  <c r="AB90" i="13"/>
  <c r="AC90" i="13" s="1"/>
  <c r="AD106" i="13"/>
  <c r="AE106" i="13" s="1"/>
  <c r="AD112" i="13"/>
  <c r="AE112" i="13" s="1"/>
  <c r="AB124" i="13"/>
  <c r="AC124" i="13" s="1"/>
  <c r="AB128" i="13"/>
  <c r="AD136" i="13"/>
  <c r="AE136" i="13" s="1"/>
  <c r="AD75" i="13"/>
  <c r="AE75" i="13" s="1"/>
  <c r="AB91" i="13"/>
  <c r="AB109" i="13"/>
  <c r="AC109" i="13" s="1"/>
  <c r="AD115" i="13"/>
  <c r="AE115" i="13" s="1"/>
  <c r="AB133" i="13"/>
  <c r="AC133" i="13" s="1"/>
  <c r="AD161" i="13"/>
  <c r="AE161" i="13" s="1"/>
  <c r="AB79" i="13"/>
  <c r="AC79" i="13" s="1"/>
  <c r="AD150" i="13"/>
  <c r="AE150" i="13" s="1"/>
  <c r="AB154" i="13"/>
  <c r="AB6" i="13"/>
  <c r="AF6" i="13" s="1"/>
  <c r="AD8" i="13"/>
  <c r="AE8" i="13" s="1"/>
  <c r="AD12" i="13"/>
  <c r="AE12" i="13" s="1"/>
  <c r="AD22" i="13"/>
  <c r="AE22" i="13" s="1"/>
  <c r="AD28" i="13"/>
  <c r="AE28" i="13" s="1"/>
  <c r="AD38" i="13"/>
  <c r="AE38" i="13" s="1"/>
  <c r="AD44" i="13"/>
  <c r="AE44" i="13" s="1"/>
  <c r="AD64" i="13"/>
  <c r="AE64" i="13" s="1"/>
  <c r="AB98" i="13"/>
  <c r="AC98" i="13" s="1"/>
  <c r="AB118" i="13"/>
  <c r="AC118" i="13" s="1"/>
  <c r="AB5" i="13"/>
  <c r="AD9" i="13"/>
  <c r="AE9" i="13" s="1"/>
  <c r="AD57" i="13"/>
  <c r="AE57" i="13" s="1"/>
  <c r="AB65" i="13"/>
  <c r="AC65" i="13" s="1"/>
  <c r="AC128" i="13"/>
  <c r="AE3" i="13"/>
  <c r="AB3" i="13"/>
  <c r="AC3" i="13" s="1"/>
  <c r="AB7" i="13"/>
  <c r="AC7" i="13" s="1"/>
  <c r="AB11" i="13"/>
  <c r="AC11" i="13" s="1"/>
  <c r="AD11" i="13"/>
  <c r="AD13" i="13"/>
  <c r="AE13" i="13" s="1"/>
  <c r="AB13" i="13"/>
  <c r="AF13" i="13" s="1"/>
  <c r="AB15" i="13"/>
  <c r="AC15" i="13" s="1"/>
  <c r="AD15" i="13"/>
  <c r="AD17" i="13"/>
  <c r="AE17" i="13" s="1"/>
  <c r="AB17" i="13"/>
  <c r="AC17" i="13" s="1"/>
  <c r="AB19" i="13"/>
  <c r="AC19" i="13" s="1"/>
  <c r="AD19" i="13"/>
  <c r="AD21" i="13"/>
  <c r="AE21" i="13" s="1"/>
  <c r="AB21" i="13"/>
  <c r="AF21" i="13" s="1"/>
  <c r="AB23" i="13"/>
  <c r="AC23" i="13" s="1"/>
  <c r="AD23" i="13"/>
  <c r="AD25" i="13"/>
  <c r="AE25" i="13" s="1"/>
  <c r="AB25" i="13"/>
  <c r="AC25" i="13" s="1"/>
  <c r="AB27" i="13"/>
  <c r="AC27" i="13" s="1"/>
  <c r="AD27" i="13"/>
  <c r="AD29" i="13"/>
  <c r="AE29" i="13" s="1"/>
  <c r="AB29" i="13"/>
  <c r="AF29" i="13" s="1"/>
  <c r="AB31" i="13"/>
  <c r="AC31" i="13" s="1"/>
  <c r="AD31" i="13"/>
  <c r="AD33" i="13"/>
  <c r="AE33" i="13" s="1"/>
  <c r="AB33" i="13"/>
  <c r="AC33" i="13" s="1"/>
  <c r="AB35" i="13"/>
  <c r="AC35" i="13" s="1"/>
  <c r="AD35" i="13"/>
  <c r="AD37" i="13"/>
  <c r="AE37" i="13" s="1"/>
  <c r="AB37" i="13"/>
  <c r="AF37" i="13" s="1"/>
  <c r="AB39" i="13"/>
  <c r="AC39" i="13" s="1"/>
  <c r="AD39" i="13"/>
  <c r="AD41" i="13"/>
  <c r="AE41" i="13" s="1"/>
  <c r="AB41" i="13"/>
  <c r="AC41" i="13" s="1"/>
  <c r="AB43" i="13"/>
  <c r="AC43" i="13" s="1"/>
  <c r="AD43" i="13"/>
  <c r="AD45" i="13"/>
  <c r="AE45" i="13" s="1"/>
  <c r="AB45" i="13"/>
  <c r="AF45" i="13" s="1"/>
  <c r="AB47" i="13"/>
  <c r="AC47" i="13" s="1"/>
  <c r="AD47" i="13"/>
  <c r="AD49" i="13"/>
  <c r="AE49" i="13" s="1"/>
  <c r="AB49" i="13"/>
  <c r="AC49" i="13" s="1"/>
  <c r="AB51" i="13"/>
  <c r="AC51" i="13" s="1"/>
  <c r="AD51" i="13"/>
  <c r="AD53" i="13"/>
  <c r="AE53" i="13" s="1"/>
  <c r="AB53" i="13"/>
  <c r="AF53" i="13" s="1"/>
  <c r="AD55" i="13"/>
  <c r="AE55" i="13" s="1"/>
  <c r="AB57" i="13"/>
  <c r="AD59" i="13"/>
  <c r="AE59" i="13" s="1"/>
  <c r="AB59" i="13"/>
  <c r="AC59" i="13" s="1"/>
  <c r="AD61" i="13"/>
  <c r="AE61" i="13" s="1"/>
  <c r="AD63" i="13"/>
  <c r="AE63" i="13" s="1"/>
  <c r="AB63" i="13"/>
  <c r="AC63" i="13" s="1"/>
  <c r="AD65" i="13"/>
  <c r="AE65" i="13" s="1"/>
  <c r="AD67" i="13"/>
  <c r="AE67" i="13" s="1"/>
  <c r="AB69" i="13"/>
  <c r="AC69" i="13" s="1"/>
  <c r="AD71" i="13"/>
  <c r="AE71" i="13" s="1"/>
  <c r="AB71" i="13"/>
  <c r="AC71" i="13" s="1"/>
  <c r="AB73" i="13"/>
  <c r="AC73" i="13" s="1"/>
  <c r="AB75" i="13"/>
  <c r="AD77" i="13"/>
  <c r="AE77" i="13" s="1"/>
  <c r="AB77" i="13"/>
  <c r="AC77" i="13" s="1"/>
  <c r="AD81" i="13"/>
  <c r="AE81" i="13" s="1"/>
  <c r="AB81" i="13"/>
  <c r="AD83" i="13"/>
  <c r="AE83" i="13" s="1"/>
  <c r="AD85" i="13"/>
  <c r="AE85" i="13" s="1"/>
  <c r="AB87" i="13"/>
  <c r="AD89" i="13"/>
  <c r="AE89" i="13" s="1"/>
  <c r="AB89" i="13"/>
  <c r="AD91" i="13"/>
  <c r="AE91" i="13" s="1"/>
  <c r="AB93" i="13"/>
  <c r="AC93" i="13" s="1"/>
  <c r="AD95" i="13"/>
  <c r="AE95" i="13" s="1"/>
  <c r="AD97" i="13"/>
  <c r="AE97" i="13" s="1"/>
  <c r="AB97" i="13"/>
  <c r="AC97" i="13" s="1"/>
  <c r="AD99" i="13"/>
  <c r="AE99" i="13" s="1"/>
  <c r="AB99" i="13"/>
  <c r="AD101" i="13"/>
  <c r="AE101" i="13" s="1"/>
  <c r="AB101" i="13"/>
  <c r="AC101" i="13" s="1"/>
  <c r="AB103" i="13"/>
  <c r="AD105" i="13"/>
  <c r="AE105" i="13" s="1"/>
  <c r="AB105" i="13"/>
  <c r="AC105" i="13" s="1"/>
  <c r="AD107" i="13"/>
  <c r="AE107" i="13" s="1"/>
  <c r="AB107" i="13"/>
  <c r="AD109" i="13"/>
  <c r="AE109" i="13" s="1"/>
  <c r="AD111" i="13"/>
  <c r="AE111" i="13" s="1"/>
  <c r="AB111" i="13"/>
  <c r="AC111" i="13" s="1"/>
  <c r="AD113" i="13"/>
  <c r="AE113" i="13" s="1"/>
  <c r="AB113" i="13"/>
  <c r="AB115" i="13"/>
  <c r="AD117" i="13"/>
  <c r="AE117" i="13" s="1"/>
  <c r="AB117" i="13"/>
  <c r="AD119" i="13"/>
  <c r="AE119" i="13" s="1"/>
  <c r="AB119" i="13"/>
  <c r="AD121" i="13"/>
  <c r="AE121" i="13" s="1"/>
  <c r="AD123" i="13"/>
  <c r="AE123" i="13" s="1"/>
  <c r="AB123" i="13"/>
  <c r="AC123" i="13" s="1"/>
  <c r="AD125" i="13"/>
  <c r="AE125" i="13" s="1"/>
  <c r="AB125" i="13"/>
  <c r="AC125" i="13" s="1"/>
  <c r="AD127" i="13"/>
  <c r="AE127" i="13" s="1"/>
  <c r="AB127" i="13"/>
  <c r="AD129" i="13"/>
  <c r="AE129" i="13" s="1"/>
  <c r="AB129" i="13"/>
  <c r="AC129" i="13" s="1"/>
  <c r="AD131" i="13"/>
  <c r="AE131" i="13" s="1"/>
  <c r="AB131" i="13"/>
  <c r="AD133" i="13"/>
  <c r="AE133" i="13" s="1"/>
  <c r="AD135" i="13"/>
  <c r="AE135" i="13" s="1"/>
  <c r="AB135" i="13"/>
  <c r="AD137" i="13"/>
  <c r="AE137" i="13" s="1"/>
  <c r="AB137" i="13"/>
  <c r="AD139" i="13"/>
  <c r="AE139" i="13" s="1"/>
  <c r="AB139" i="13"/>
  <c r="AD141" i="13"/>
  <c r="AE141" i="13" s="1"/>
  <c r="AB141" i="13"/>
  <c r="AB143" i="13"/>
  <c r="AD145" i="13"/>
  <c r="AE145" i="13" s="1"/>
  <c r="AB145" i="13"/>
  <c r="AD147" i="13"/>
  <c r="AE147" i="13" s="1"/>
  <c r="AD149" i="13"/>
  <c r="AE149" i="13" s="1"/>
  <c r="AB149" i="13"/>
  <c r="AD151" i="13"/>
  <c r="AE151" i="13" s="1"/>
  <c r="AB151" i="13"/>
  <c r="AD153" i="13"/>
  <c r="AE153" i="13" s="1"/>
  <c r="AB153" i="13"/>
  <c r="AD155" i="13"/>
  <c r="AE155" i="13" s="1"/>
  <c r="AB155" i="13"/>
  <c r="AD157" i="13"/>
  <c r="AE157" i="13" s="1"/>
  <c r="AB157" i="13"/>
  <c r="AD159" i="13"/>
  <c r="AE159" i="13" s="1"/>
  <c r="AB159" i="13"/>
  <c r="AB161" i="13"/>
  <c r="AD163" i="13"/>
  <c r="AE163" i="13" s="1"/>
  <c r="AB163" i="13"/>
  <c r="AD165" i="13"/>
  <c r="AE165" i="13" s="1"/>
  <c r="AB2" i="13"/>
  <c r="AB9" i="13"/>
  <c r="AF9" i="13" s="1"/>
  <c r="AB67" i="13"/>
  <c r="AD73" i="13"/>
  <c r="AE73" i="13" s="1"/>
  <c r="AD103" i="13"/>
  <c r="AE103" i="13" s="1"/>
  <c r="AC121" i="13"/>
  <c r="AB83" i="13"/>
  <c r="AD7" i="13"/>
  <c r="AB61" i="13"/>
  <c r="AC61" i="13" s="1"/>
  <c r="AD69" i="13"/>
  <c r="AE69" i="13" s="1"/>
  <c r="AB85" i="13"/>
  <c r="AD93" i="13"/>
  <c r="AE93" i="13" s="1"/>
  <c r="AB165" i="13"/>
  <c r="AB4" i="13"/>
  <c r="AB8" i="13"/>
  <c r="AB10" i="13"/>
  <c r="AB12" i="13"/>
  <c r="AB14" i="13"/>
  <c r="AB16" i="13"/>
  <c r="AB18" i="13"/>
  <c r="AB20" i="13"/>
  <c r="AB22" i="13"/>
  <c r="AB24" i="13"/>
  <c r="AB26" i="13"/>
  <c r="AB28" i="13"/>
  <c r="AB30" i="13"/>
  <c r="AB32" i="13"/>
  <c r="AB34" i="13"/>
  <c r="AB36" i="13"/>
  <c r="AB38" i="13"/>
  <c r="AB40" i="13"/>
  <c r="AB42" i="13"/>
  <c r="AB44" i="13"/>
  <c r="AB46" i="13"/>
  <c r="AB48" i="13"/>
  <c r="AB50" i="13"/>
  <c r="AB52" i="13"/>
  <c r="AB54" i="13"/>
  <c r="AC54" i="13" s="1"/>
  <c r="AD56" i="13"/>
  <c r="AE56" i="13" s="1"/>
  <c r="AB56" i="13"/>
  <c r="AC56" i="13" s="1"/>
  <c r="AD58" i="13"/>
  <c r="AE58" i="13" s="1"/>
  <c r="AB60" i="13"/>
  <c r="AC60" i="13" s="1"/>
  <c r="AD62" i="13"/>
  <c r="AE62" i="13" s="1"/>
  <c r="AB64" i="13"/>
  <c r="AD66" i="13"/>
  <c r="AE66" i="13" s="1"/>
  <c r="AB66" i="13"/>
  <c r="AD68" i="13"/>
  <c r="AE68" i="13" s="1"/>
  <c r="AD70" i="13"/>
  <c r="AE70" i="13" s="1"/>
  <c r="AD72" i="13"/>
  <c r="AE72" i="13" s="1"/>
  <c r="AB72" i="13"/>
  <c r="AD74" i="13"/>
  <c r="AE74" i="13" s="1"/>
  <c r="AB74" i="13"/>
  <c r="AD76" i="13"/>
  <c r="AE76" i="13" s="1"/>
  <c r="AB78" i="13"/>
  <c r="AC78" i="13" s="1"/>
  <c r="AD80" i="13"/>
  <c r="AE80" i="13" s="1"/>
  <c r="AB80" i="13"/>
  <c r="AC80" i="13" s="1"/>
  <c r="AD82" i="13"/>
  <c r="AE82" i="13" s="1"/>
  <c r="AB84" i="13"/>
  <c r="AC84" i="13" s="1"/>
  <c r="AD86" i="13"/>
  <c r="AE86" i="13" s="1"/>
  <c r="AB86" i="13"/>
  <c r="AC86" i="13" s="1"/>
  <c r="AB88" i="13"/>
  <c r="AC88" i="13" s="1"/>
  <c r="AD90" i="13"/>
  <c r="AE90" i="13" s="1"/>
  <c r="AD92" i="13"/>
  <c r="AB92" i="13"/>
  <c r="AC92" i="13" s="1"/>
  <c r="AD94" i="13"/>
  <c r="AE94" i="13" s="1"/>
  <c r="AD96" i="13"/>
  <c r="AE96" i="13" s="1"/>
  <c r="AB96" i="13"/>
  <c r="AD98" i="13"/>
  <c r="AE98" i="13" s="1"/>
  <c r="AD100" i="13"/>
  <c r="AE100" i="13" s="1"/>
  <c r="AB100" i="13"/>
  <c r="AD102" i="13"/>
  <c r="AE102" i="13" s="1"/>
  <c r="AB102" i="13"/>
  <c r="AD104" i="13"/>
  <c r="AE104" i="13" s="1"/>
  <c r="AB104" i="13"/>
  <c r="AB106" i="13"/>
  <c r="AD108" i="13"/>
  <c r="AE108" i="13" s="1"/>
  <c r="AB108" i="13"/>
  <c r="AC108" i="13" s="1"/>
  <c r="AD110" i="13"/>
  <c r="AE110" i="13" s="1"/>
  <c r="AB110" i="13"/>
  <c r="AC110" i="13" s="1"/>
  <c r="AB112" i="13"/>
  <c r="AC112" i="13" s="1"/>
  <c r="AD114" i="13"/>
  <c r="AE114" i="13" s="1"/>
  <c r="AB114" i="13"/>
  <c r="AC114" i="13" s="1"/>
  <c r="AD116" i="13"/>
  <c r="AE116" i="13" s="1"/>
  <c r="AB116" i="13"/>
  <c r="AC116" i="13" s="1"/>
  <c r="AD118" i="13"/>
  <c r="AE118" i="13" s="1"/>
  <c r="AD120" i="13"/>
  <c r="AE120" i="13" s="1"/>
  <c r="AB120" i="13"/>
  <c r="AC120" i="13" s="1"/>
  <c r="AD122" i="13"/>
  <c r="AE122" i="13" s="1"/>
  <c r="AB122" i="13"/>
  <c r="AC122" i="13" s="1"/>
  <c r="AD124" i="13"/>
  <c r="AD126" i="13"/>
  <c r="AE126" i="13" s="1"/>
  <c r="AB126" i="13"/>
  <c r="AC126" i="13" s="1"/>
  <c r="AD128" i="13"/>
  <c r="AE128" i="13" s="1"/>
  <c r="AD130" i="13"/>
  <c r="AE130" i="13" s="1"/>
  <c r="AB130" i="13"/>
  <c r="AD132" i="13"/>
  <c r="AE132" i="13" s="1"/>
  <c r="AB132" i="13"/>
  <c r="AD134" i="13"/>
  <c r="AE134" i="13" s="1"/>
  <c r="AB134" i="13"/>
  <c r="AB136" i="13"/>
  <c r="AF136" i="13" s="1"/>
  <c r="AD138" i="13"/>
  <c r="AE138" i="13" s="1"/>
  <c r="AB138" i="13"/>
  <c r="AD140" i="13"/>
  <c r="AE140" i="13" s="1"/>
  <c r="AD142" i="13"/>
  <c r="AE142" i="13" s="1"/>
  <c r="AB142" i="13"/>
  <c r="AF142" i="13" s="1"/>
  <c r="AD144" i="13"/>
  <c r="AE144" i="13" s="1"/>
  <c r="AB144" i="13"/>
  <c r="AC144" i="13" s="1"/>
  <c r="AD146" i="13"/>
  <c r="AE146" i="13" s="1"/>
  <c r="AB146" i="13"/>
  <c r="AD148" i="13"/>
  <c r="AE148" i="13" s="1"/>
  <c r="AB148" i="13"/>
  <c r="AC148" i="13" s="1"/>
  <c r="AB150" i="13"/>
  <c r="AD152" i="13"/>
  <c r="AE152" i="13" s="1"/>
  <c r="AB152" i="13"/>
  <c r="AC152" i="13" s="1"/>
  <c r="AD154" i="13"/>
  <c r="AE154" i="13" s="1"/>
  <c r="AD156" i="13"/>
  <c r="AE156" i="13" s="1"/>
  <c r="AB156" i="13"/>
  <c r="AC156" i="13" s="1"/>
  <c r="AD158" i="13"/>
  <c r="AE158" i="13" s="1"/>
  <c r="AB158" i="13"/>
  <c r="AD160" i="13"/>
  <c r="AE160" i="13" s="1"/>
  <c r="AB160" i="13"/>
  <c r="AC160" i="13" s="1"/>
  <c r="AD162" i="13"/>
  <c r="AE162" i="13" s="1"/>
  <c r="AB162" i="13"/>
  <c r="AC162" i="13" s="1"/>
  <c r="AD164" i="13"/>
  <c r="AE164" i="13" s="1"/>
  <c r="AB164" i="13"/>
  <c r="AC164" i="13" s="1"/>
  <c r="AD166" i="13"/>
  <c r="AE166" i="13" s="1"/>
  <c r="AB166" i="13"/>
  <c r="AD54" i="13"/>
  <c r="AE54" i="13" s="1"/>
  <c r="AB62" i="13"/>
  <c r="AC62" i="13" s="1"/>
  <c r="AB70" i="13"/>
  <c r="AD78" i="13"/>
  <c r="AE78" i="13" s="1"/>
  <c r="AB94" i="13"/>
  <c r="AC94" i="13" s="1"/>
  <c r="AB140" i="13"/>
  <c r="AC140" i="13" s="1"/>
  <c r="J7" i="5"/>
  <c r="J15" i="5"/>
  <c r="M15" i="5"/>
  <c r="N15" i="5" s="1"/>
  <c r="J23" i="5"/>
  <c r="J31" i="5"/>
  <c r="J39" i="5"/>
  <c r="J47" i="5"/>
  <c r="J55" i="5"/>
  <c r="J143" i="5"/>
  <c r="J154" i="5"/>
  <c r="J170" i="5"/>
  <c r="J202" i="5"/>
  <c r="J210" i="5"/>
  <c r="J234" i="5"/>
  <c r="L5" i="5"/>
  <c r="L37" i="5"/>
  <c r="L45" i="5"/>
  <c r="J200" i="5"/>
  <c r="J232" i="5"/>
  <c r="L256" i="5"/>
  <c r="L280" i="5"/>
  <c r="J33" i="5"/>
  <c r="L304" i="5"/>
  <c r="K142" i="5"/>
  <c r="L142" i="5" s="1"/>
  <c r="I142" i="5"/>
  <c r="J142" i="5" s="1"/>
  <c r="K206" i="5"/>
  <c r="L206" i="5" s="1"/>
  <c r="I206" i="5"/>
  <c r="J106" i="5"/>
  <c r="L77" i="5"/>
  <c r="I59" i="5"/>
  <c r="I67" i="5"/>
  <c r="I75" i="5"/>
  <c r="I83" i="5"/>
  <c r="I91" i="5"/>
  <c r="I99" i="5"/>
  <c r="I107" i="5"/>
  <c r="J107" i="5" s="1"/>
  <c r="I115" i="5"/>
  <c r="J115" i="5" s="1"/>
  <c r="I123" i="5"/>
  <c r="K131" i="5"/>
  <c r="I139" i="5"/>
  <c r="J139" i="5" s="1"/>
  <c r="I147" i="5"/>
  <c r="K155" i="5"/>
  <c r="L155" i="5" s="1"/>
  <c r="K163" i="5"/>
  <c r="L163" i="5" s="1"/>
  <c r="I163" i="5"/>
  <c r="K171" i="5"/>
  <c r="L171" i="5" s="1"/>
  <c r="I171" i="5"/>
  <c r="J171" i="5" s="1"/>
  <c r="I179" i="5"/>
  <c r="I187" i="5"/>
  <c r="J187" i="5" s="1"/>
  <c r="K195" i="5"/>
  <c r="L195" i="5" s="1"/>
  <c r="K203" i="5"/>
  <c r="L203" i="5" s="1"/>
  <c r="I203" i="5"/>
  <c r="J203" i="5" s="1"/>
  <c r="I211" i="5"/>
  <c r="J211" i="5" s="1"/>
  <c r="K219" i="5"/>
  <c r="L219" i="5" s="1"/>
  <c r="I219" i="5"/>
  <c r="J219" i="5" s="1"/>
  <c r="I227" i="5"/>
  <c r="J227" i="5" s="1"/>
  <c r="I235" i="5"/>
  <c r="J235" i="5" s="1"/>
  <c r="K243" i="5"/>
  <c r="L243" i="5" s="1"/>
  <c r="I243" i="5"/>
  <c r="J243" i="5" s="1"/>
  <c r="K251" i="5"/>
  <c r="L251" i="5" s="1"/>
  <c r="I251" i="5"/>
  <c r="J251" i="5" s="1"/>
  <c r="K259" i="5"/>
  <c r="L259" i="5" s="1"/>
  <c r="I259" i="5"/>
  <c r="J259" i="5" s="1"/>
  <c r="K267" i="5"/>
  <c r="L267" i="5" s="1"/>
  <c r="I267" i="5"/>
  <c r="J267" i="5" s="1"/>
  <c r="K283" i="5"/>
  <c r="L283" i="5" s="1"/>
  <c r="I283" i="5"/>
  <c r="K291" i="5"/>
  <c r="L291" i="5" s="1"/>
  <c r="I291" i="5"/>
  <c r="K307" i="5"/>
  <c r="L307" i="5" s="1"/>
  <c r="I307" i="5"/>
  <c r="K315" i="5"/>
  <c r="L315" i="5" s="1"/>
  <c r="I315" i="5"/>
  <c r="M323" i="5"/>
  <c r="K326" i="5"/>
  <c r="L326" i="5" s="1"/>
  <c r="I326" i="5"/>
  <c r="M326" i="5" s="1"/>
  <c r="I5" i="5"/>
  <c r="J5" i="5" s="1"/>
  <c r="K7" i="5"/>
  <c r="L7" i="5" s="1"/>
  <c r="K9" i="5"/>
  <c r="M9" i="5" s="1"/>
  <c r="N9" i="5" s="1"/>
  <c r="I13" i="5"/>
  <c r="K15" i="5"/>
  <c r="L15" i="5" s="1"/>
  <c r="K17" i="5"/>
  <c r="M17" i="5" s="1"/>
  <c r="N17" i="5" s="1"/>
  <c r="I21" i="5"/>
  <c r="K23" i="5"/>
  <c r="L23" i="5" s="1"/>
  <c r="K25" i="5"/>
  <c r="M25" i="5" s="1"/>
  <c r="N25" i="5" s="1"/>
  <c r="I29" i="5"/>
  <c r="K31" i="5"/>
  <c r="L31" i="5" s="1"/>
  <c r="K33" i="5"/>
  <c r="L33" i="5" s="1"/>
  <c r="I37" i="5"/>
  <c r="J37" i="5" s="1"/>
  <c r="K39" i="5"/>
  <c r="L39" i="5" s="1"/>
  <c r="K41" i="5"/>
  <c r="M41" i="5" s="1"/>
  <c r="N41" i="5" s="1"/>
  <c r="I45" i="5"/>
  <c r="J45" i="5" s="1"/>
  <c r="K47" i="5"/>
  <c r="L47" i="5" s="1"/>
  <c r="K49" i="5"/>
  <c r="M49" i="5" s="1"/>
  <c r="N49" i="5" s="1"/>
  <c r="I53" i="5"/>
  <c r="K55" i="5"/>
  <c r="L55" i="5" s="1"/>
  <c r="K57" i="5"/>
  <c r="M57" i="5" s="1"/>
  <c r="N57" i="5" s="1"/>
  <c r="I63" i="5"/>
  <c r="I69" i="5"/>
  <c r="K83" i="5"/>
  <c r="L83" i="5" s="1"/>
  <c r="K89" i="5"/>
  <c r="M89" i="5" s="1"/>
  <c r="N89" i="5" s="1"/>
  <c r="K105" i="5"/>
  <c r="L105" i="5" s="1"/>
  <c r="K118" i="5"/>
  <c r="L118" i="5" s="1"/>
  <c r="I126" i="5"/>
  <c r="J126" i="5" s="1"/>
  <c r="K147" i="5"/>
  <c r="L147" i="5" s="1"/>
  <c r="I167" i="5"/>
  <c r="K173" i="5"/>
  <c r="L173" i="5" s="1"/>
  <c r="K179" i="5"/>
  <c r="L179" i="5" s="1"/>
  <c r="K193" i="5"/>
  <c r="L193" i="5" s="1"/>
  <c r="I207" i="5"/>
  <c r="I213" i="5"/>
  <c r="J213" i="5" s="1"/>
  <c r="I220" i="5"/>
  <c r="J220" i="5" s="1"/>
  <c r="K229" i="5"/>
  <c r="L229" i="5" s="1"/>
  <c r="K262" i="5"/>
  <c r="L262" i="5" s="1"/>
  <c r="I262" i="5"/>
  <c r="K270" i="5"/>
  <c r="L270" i="5" s="1"/>
  <c r="I270" i="5"/>
  <c r="M270" i="5" s="1"/>
  <c r="K278" i="5"/>
  <c r="L278" i="5" s="1"/>
  <c r="I278" i="5"/>
  <c r="K286" i="5"/>
  <c r="L286" i="5" s="1"/>
  <c r="I286" i="5"/>
  <c r="I294" i="5"/>
  <c r="K302" i="5"/>
  <c r="L302" i="5" s="1"/>
  <c r="I302" i="5"/>
  <c r="K310" i="5"/>
  <c r="L310" i="5" s="1"/>
  <c r="I310" i="5"/>
  <c r="K318" i="5"/>
  <c r="L318" i="5" s="1"/>
  <c r="I318" i="5"/>
  <c r="I10" i="5"/>
  <c r="J10" i="5" s="1"/>
  <c r="I18" i="5"/>
  <c r="J18" i="5" s="1"/>
  <c r="I26" i="5"/>
  <c r="J26" i="5" s="1"/>
  <c r="I34" i="5"/>
  <c r="J34" i="5" s="1"/>
  <c r="I42" i="5"/>
  <c r="J42" i="5" s="1"/>
  <c r="I50" i="5"/>
  <c r="J50" i="5" s="1"/>
  <c r="K58" i="5"/>
  <c r="M58" i="5" s="1"/>
  <c r="N58" i="5" s="1"/>
  <c r="I70" i="5"/>
  <c r="M70" i="5" s="1"/>
  <c r="I77" i="5"/>
  <c r="J77" i="5" s="1"/>
  <c r="K91" i="5"/>
  <c r="L91" i="5" s="1"/>
  <c r="K97" i="5"/>
  <c r="M97" i="5" s="1"/>
  <c r="N97" i="5" s="1"/>
  <c r="K113" i="5"/>
  <c r="L113" i="5" s="1"/>
  <c r="J133" i="5"/>
  <c r="I141" i="5"/>
  <c r="J141" i="5" s="1"/>
  <c r="K161" i="5"/>
  <c r="L161" i="5" s="1"/>
  <c r="K221" i="5"/>
  <c r="L221" i="5" s="1"/>
  <c r="K230" i="5"/>
  <c r="L230" i="5" s="1"/>
  <c r="K246" i="5"/>
  <c r="L246" i="5" s="1"/>
  <c r="J323" i="5"/>
  <c r="K174" i="5"/>
  <c r="L174" i="5" s="1"/>
  <c r="I174" i="5"/>
  <c r="M174" i="5" s="1"/>
  <c r="K222" i="5"/>
  <c r="L222" i="5" s="1"/>
  <c r="I222" i="5"/>
  <c r="J113" i="5"/>
  <c r="J161" i="5"/>
  <c r="K169" i="5"/>
  <c r="L169" i="5" s="1"/>
  <c r="I169" i="5"/>
  <c r="J177" i="5"/>
  <c r="J193" i="5"/>
  <c r="K201" i="5"/>
  <c r="L201" i="5" s="1"/>
  <c r="I201" i="5"/>
  <c r="M201" i="5" s="1"/>
  <c r="K209" i="5"/>
  <c r="L209" i="5" s="1"/>
  <c r="I209" i="5"/>
  <c r="J217" i="5"/>
  <c r="I233" i="5"/>
  <c r="K233" i="5"/>
  <c r="L233" i="5" s="1"/>
  <c r="I241" i="5"/>
  <c r="K241" i="5"/>
  <c r="L241" i="5" s="1"/>
  <c r="K249" i="5"/>
  <c r="L249" i="5" s="1"/>
  <c r="I249" i="5"/>
  <c r="K257" i="5"/>
  <c r="L257" i="5" s="1"/>
  <c r="I257" i="5"/>
  <c r="K265" i="5"/>
  <c r="L265" i="5" s="1"/>
  <c r="I265" i="5"/>
  <c r="I273" i="5"/>
  <c r="M273" i="5" s="1"/>
  <c r="K273" i="5"/>
  <c r="L273" i="5" s="1"/>
  <c r="K281" i="5"/>
  <c r="L281" i="5" s="1"/>
  <c r="I281" i="5"/>
  <c r="K289" i="5"/>
  <c r="L289" i="5" s="1"/>
  <c r="I289" i="5"/>
  <c r="K297" i="5"/>
  <c r="L297" i="5" s="1"/>
  <c r="I297" i="5"/>
  <c r="K305" i="5"/>
  <c r="L305" i="5" s="1"/>
  <c r="I305" i="5"/>
  <c r="K313" i="5"/>
  <c r="L313" i="5" s="1"/>
  <c r="I313" i="5"/>
  <c r="I321" i="5"/>
  <c r="K321" i="5"/>
  <c r="L321" i="5" s="1"/>
  <c r="K59" i="5"/>
  <c r="L59" i="5" s="1"/>
  <c r="I78" i="5"/>
  <c r="M78" i="5" s="1"/>
  <c r="I85" i="5"/>
  <c r="K99" i="5"/>
  <c r="L99" i="5" s="1"/>
  <c r="K106" i="5"/>
  <c r="L106" i="5" s="1"/>
  <c r="I121" i="5"/>
  <c r="K133" i="5"/>
  <c r="L133" i="5" s="1"/>
  <c r="K148" i="5"/>
  <c r="L148" i="5" s="1"/>
  <c r="I155" i="5"/>
  <c r="J155" i="5" s="1"/>
  <c r="K181" i="5"/>
  <c r="L181" i="5" s="1"/>
  <c r="K187" i="5"/>
  <c r="L187" i="5" s="1"/>
  <c r="J275" i="5"/>
  <c r="I299" i="5"/>
  <c r="K110" i="5"/>
  <c r="M110" i="5" s="1"/>
  <c r="N110" i="5" s="1"/>
  <c r="I110" i="5"/>
  <c r="J110" i="5" s="1"/>
  <c r="K166" i="5"/>
  <c r="L166" i="5" s="1"/>
  <c r="I166" i="5"/>
  <c r="M230" i="5"/>
  <c r="K238" i="5"/>
  <c r="L238" i="5" s="1"/>
  <c r="I238" i="5"/>
  <c r="M246" i="5"/>
  <c r="K68" i="5"/>
  <c r="L68" i="5" s="1"/>
  <c r="I68" i="5"/>
  <c r="K76" i="5"/>
  <c r="L76" i="5" s="1"/>
  <c r="I76" i="5"/>
  <c r="K84" i="5"/>
  <c r="L84" i="5" s="1"/>
  <c r="I84" i="5"/>
  <c r="J84" i="5" s="1"/>
  <c r="K92" i="5"/>
  <c r="L92" i="5" s="1"/>
  <c r="I92" i="5"/>
  <c r="M92" i="5" s="1"/>
  <c r="K140" i="5"/>
  <c r="L140" i="5" s="1"/>
  <c r="I140" i="5"/>
  <c r="K180" i="5"/>
  <c r="L180" i="5" s="1"/>
  <c r="I180" i="5"/>
  <c r="K188" i="5"/>
  <c r="I188" i="5"/>
  <c r="J188" i="5" s="1"/>
  <c r="M220" i="5"/>
  <c r="N220" i="5" s="1"/>
  <c r="I228" i="5"/>
  <c r="J228" i="5" s="1"/>
  <c r="K228" i="5"/>
  <c r="K236" i="5"/>
  <c r="I236" i="5"/>
  <c r="J236" i="5" s="1"/>
  <c r="K244" i="5"/>
  <c r="M244" i="5" s="1"/>
  <c r="N244" i="5" s="1"/>
  <c r="I244" i="5"/>
  <c r="J244" i="5" s="1"/>
  <c r="K252" i="5"/>
  <c r="L252" i="5" s="1"/>
  <c r="I252" i="5"/>
  <c r="J260" i="5"/>
  <c r="K268" i="5"/>
  <c r="L268" i="5" s="1"/>
  <c r="I268" i="5"/>
  <c r="K276" i="5"/>
  <c r="L276" i="5" s="1"/>
  <c r="I276" i="5"/>
  <c r="J284" i="5"/>
  <c r="K292" i="5"/>
  <c r="L292" i="5" s="1"/>
  <c r="I292" i="5"/>
  <c r="K300" i="5"/>
  <c r="L300" i="5" s="1"/>
  <c r="I300" i="5"/>
  <c r="J308" i="5"/>
  <c r="K316" i="5"/>
  <c r="L316" i="5" s="1"/>
  <c r="I316" i="5"/>
  <c r="K324" i="5"/>
  <c r="L324" i="5" s="1"/>
  <c r="I324" i="5"/>
  <c r="I4" i="5"/>
  <c r="I8" i="5"/>
  <c r="I11" i="5"/>
  <c r="M11" i="5" s="1"/>
  <c r="I16" i="5"/>
  <c r="I19" i="5"/>
  <c r="M19" i="5" s="1"/>
  <c r="I24" i="5"/>
  <c r="I27" i="5"/>
  <c r="M27" i="5" s="1"/>
  <c r="I32" i="5"/>
  <c r="I35" i="5"/>
  <c r="M35" i="5" s="1"/>
  <c r="I40" i="5"/>
  <c r="I43" i="5"/>
  <c r="M43" i="5" s="1"/>
  <c r="I48" i="5"/>
  <c r="I51" i="5"/>
  <c r="I56" i="5"/>
  <c r="I86" i="5"/>
  <c r="M86" i="5" s="1"/>
  <c r="I93" i="5"/>
  <c r="K107" i="5"/>
  <c r="I156" i="5"/>
  <c r="J156" i="5" s="1"/>
  <c r="I182" i="5"/>
  <c r="I189" i="5"/>
  <c r="J189" i="5" s="1"/>
  <c r="I195" i="5"/>
  <c r="J195" i="5" s="1"/>
  <c r="K275" i="5"/>
  <c r="L275" i="5" s="1"/>
  <c r="K158" i="5"/>
  <c r="L158" i="5" s="1"/>
  <c r="I158" i="5"/>
  <c r="K214" i="5"/>
  <c r="L214" i="5" s="1"/>
  <c r="I214" i="5"/>
  <c r="K254" i="5"/>
  <c r="L254" i="5" s="1"/>
  <c r="I254" i="5"/>
  <c r="J105" i="5"/>
  <c r="M105" i="5"/>
  <c r="N105" i="5" s="1"/>
  <c r="K100" i="5"/>
  <c r="L100" i="5" s="1"/>
  <c r="I100" i="5"/>
  <c r="K132" i="5"/>
  <c r="L132" i="5" s="1"/>
  <c r="I132" i="5"/>
  <c r="M148" i="5"/>
  <c r="N148" i="5" s="1"/>
  <c r="J148" i="5"/>
  <c r="I71" i="5"/>
  <c r="I79" i="5"/>
  <c r="I87" i="5"/>
  <c r="I95" i="5"/>
  <c r="K103" i="5"/>
  <c r="L103" i="5" s="1"/>
  <c r="I103" i="5"/>
  <c r="I111" i="5"/>
  <c r="I119" i="5"/>
  <c r="M119" i="5" s="1"/>
  <c r="I127" i="5"/>
  <c r="J127" i="5" s="1"/>
  <c r="K135" i="5"/>
  <c r="L135" i="5" s="1"/>
  <c r="I135" i="5"/>
  <c r="K143" i="5"/>
  <c r="L143" i="5" s="1"/>
  <c r="K151" i="5"/>
  <c r="L151" i="5" s="1"/>
  <c r="K159" i="5"/>
  <c r="L159" i="5" s="1"/>
  <c r="I175" i="5"/>
  <c r="K183" i="5"/>
  <c r="L183" i="5" s="1"/>
  <c r="K191" i="5"/>
  <c r="L191" i="5" s="1"/>
  <c r="I191" i="5"/>
  <c r="J191" i="5" s="1"/>
  <c r="I199" i="5"/>
  <c r="K215" i="5"/>
  <c r="L215" i="5" s="1"/>
  <c r="I223" i="5"/>
  <c r="I231" i="5"/>
  <c r="K231" i="5"/>
  <c r="L231" i="5" s="1"/>
  <c r="K247" i="5"/>
  <c r="L247" i="5" s="1"/>
  <c r="I247" i="5"/>
  <c r="K255" i="5"/>
  <c r="L255" i="5" s="1"/>
  <c r="I255" i="5"/>
  <c r="K263" i="5"/>
  <c r="L263" i="5" s="1"/>
  <c r="I263" i="5"/>
  <c r="K271" i="5"/>
  <c r="L271" i="5" s="1"/>
  <c r="I271" i="5"/>
  <c r="K279" i="5"/>
  <c r="L279" i="5" s="1"/>
  <c r="I279" i="5"/>
  <c r="J279" i="5" s="1"/>
  <c r="I287" i="5"/>
  <c r="M287" i="5" s="1"/>
  <c r="K287" i="5"/>
  <c r="L287" i="5" s="1"/>
  <c r="K295" i="5"/>
  <c r="L295" i="5" s="1"/>
  <c r="I295" i="5"/>
  <c r="K303" i="5"/>
  <c r="L303" i="5" s="1"/>
  <c r="I303" i="5"/>
  <c r="I311" i="5"/>
  <c r="K311" i="5"/>
  <c r="L311" i="5" s="1"/>
  <c r="K319" i="5"/>
  <c r="L319" i="5" s="1"/>
  <c r="I319" i="5"/>
  <c r="I6" i="5"/>
  <c r="M6" i="5" s="1"/>
  <c r="I14" i="5"/>
  <c r="M14" i="5" s="1"/>
  <c r="I22" i="5"/>
  <c r="M22" i="5" s="1"/>
  <c r="I30" i="5"/>
  <c r="M30" i="5" s="1"/>
  <c r="I38" i="5"/>
  <c r="I46" i="5"/>
  <c r="M46" i="5" s="1"/>
  <c r="I54" i="5"/>
  <c r="M54" i="5" s="1"/>
  <c r="I60" i="5"/>
  <c r="I65" i="5"/>
  <c r="J65" i="5" s="1"/>
  <c r="K79" i="5"/>
  <c r="L79" i="5" s="1"/>
  <c r="I94" i="5"/>
  <c r="M94" i="5" s="1"/>
  <c r="I101" i="5"/>
  <c r="I108" i="5"/>
  <c r="J108" i="5" s="1"/>
  <c r="K115" i="5"/>
  <c r="M115" i="5" s="1"/>
  <c r="N115" i="5" s="1"/>
  <c r="I122" i="5"/>
  <c r="J122" i="5" s="1"/>
  <c r="I129" i="5"/>
  <c r="I150" i="5"/>
  <c r="K157" i="5"/>
  <c r="L157" i="5" s="1"/>
  <c r="K177" i="5"/>
  <c r="L177" i="5" s="1"/>
  <c r="I183" i="5"/>
  <c r="K217" i="5"/>
  <c r="L217" i="5" s="1"/>
  <c r="I225" i="5"/>
  <c r="K98" i="5"/>
  <c r="M98" i="5" s="1"/>
  <c r="N98" i="5" s="1"/>
  <c r="I98" i="5"/>
  <c r="J98" i="5" s="1"/>
  <c r="K114" i="5"/>
  <c r="I114" i="5"/>
  <c r="J114" i="5" s="1"/>
  <c r="K130" i="5"/>
  <c r="L130" i="5" s="1"/>
  <c r="I130" i="5"/>
  <c r="K138" i="5"/>
  <c r="L138" i="5" s="1"/>
  <c r="I146" i="5"/>
  <c r="K154" i="5"/>
  <c r="L154" i="5" s="1"/>
  <c r="I162" i="5"/>
  <c r="K170" i="5"/>
  <c r="L170" i="5" s="1"/>
  <c r="I178" i="5"/>
  <c r="K186" i="5"/>
  <c r="L186" i="5" s="1"/>
  <c r="I186" i="5"/>
  <c r="I194" i="5"/>
  <c r="K202" i="5"/>
  <c r="L202" i="5" s="1"/>
  <c r="K210" i="5"/>
  <c r="L210" i="5" s="1"/>
  <c r="K218" i="5"/>
  <c r="L218" i="5" s="1"/>
  <c r="I218" i="5"/>
  <c r="I226" i="5"/>
  <c r="K234" i="5"/>
  <c r="L234" i="5" s="1"/>
  <c r="K242" i="5"/>
  <c r="L242" i="5" s="1"/>
  <c r="I242" i="5"/>
  <c r="K250" i="5"/>
  <c r="L250" i="5" s="1"/>
  <c r="I250" i="5"/>
  <c r="I258" i="5"/>
  <c r="K258" i="5"/>
  <c r="L258" i="5" s="1"/>
  <c r="K266" i="5"/>
  <c r="L266" i="5" s="1"/>
  <c r="K274" i="5"/>
  <c r="L274" i="5" s="1"/>
  <c r="I274" i="5"/>
  <c r="K282" i="5"/>
  <c r="L282" i="5" s="1"/>
  <c r="I282" i="5"/>
  <c r="K290" i="5"/>
  <c r="L290" i="5" s="1"/>
  <c r="K298" i="5"/>
  <c r="L298" i="5" s="1"/>
  <c r="I298" i="5"/>
  <c r="K306" i="5"/>
  <c r="L306" i="5" s="1"/>
  <c r="I306" i="5"/>
  <c r="K314" i="5"/>
  <c r="L314" i="5" s="1"/>
  <c r="K322" i="5"/>
  <c r="L322" i="5" s="1"/>
  <c r="I322" i="5"/>
  <c r="I61" i="5"/>
  <c r="K87" i="5"/>
  <c r="L87" i="5" s="1"/>
  <c r="I102" i="5"/>
  <c r="J102" i="5" s="1"/>
  <c r="K109" i="5"/>
  <c r="L109" i="5" s="1"/>
  <c r="I116" i="5"/>
  <c r="M116" i="5" s="1"/>
  <c r="K123" i="5"/>
  <c r="L123" i="5" s="1"/>
  <c r="I137" i="5"/>
  <c r="M137" i="5" s="1"/>
  <c r="K145" i="5"/>
  <c r="L145" i="5" s="1"/>
  <c r="I151" i="5"/>
  <c r="M157" i="5"/>
  <c r="N157" i="5" s="1"/>
  <c r="J164" i="5"/>
  <c r="K196" i="5"/>
  <c r="I204" i="5"/>
  <c r="J204" i="5" s="1"/>
  <c r="K226" i="5"/>
  <c r="L226" i="5" s="1"/>
  <c r="K235" i="5"/>
  <c r="L235" i="5" s="1"/>
  <c r="K284" i="5"/>
  <c r="L284" i="5" s="1"/>
  <c r="K308" i="5"/>
  <c r="L308" i="5" s="1"/>
  <c r="K134" i="5"/>
  <c r="L134" i="5" s="1"/>
  <c r="I134" i="5"/>
  <c r="J134" i="5" s="1"/>
  <c r="K66" i="5"/>
  <c r="I66" i="5"/>
  <c r="J66" i="5" s="1"/>
  <c r="K125" i="5"/>
  <c r="L125" i="5" s="1"/>
  <c r="I125" i="5"/>
  <c r="K149" i="5"/>
  <c r="L149" i="5" s="1"/>
  <c r="I149" i="5"/>
  <c r="K197" i="5"/>
  <c r="L197" i="5" s="1"/>
  <c r="I197" i="5"/>
  <c r="J197" i="5" s="1"/>
  <c r="K261" i="5"/>
  <c r="L261" i="5" s="1"/>
  <c r="I261" i="5"/>
  <c r="J261" i="5" s="1"/>
  <c r="K269" i="5"/>
  <c r="L269" i="5" s="1"/>
  <c r="I269" i="5"/>
  <c r="K277" i="5"/>
  <c r="L277" i="5" s="1"/>
  <c r="I277" i="5"/>
  <c r="K293" i="5"/>
  <c r="L293" i="5" s="1"/>
  <c r="I293" i="5"/>
  <c r="I301" i="5"/>
  <c r="J301" i="5" s="1"/>
  <c r="K301" i="5"/>
  <c r="L301" i="5" s="1"/>
  <c r="K309" i="5"/>
  <c r="L309" i="5" s="1"/>
  <c r="I309" i="5"/>
  <c r="K317" i="5"/>
  <c r="L317" i="5" s="1"/>
  <c r="I317" i="5"/>
  <c r="J317" i="5" s="1"/>
  <c r="K325" i="5"/>
  <c r="L325" i="5" s="1"/>
  <c r="I325" i="5"/>
  <c r="J325" i="5" s="1"/>
  <c r="I12" i="5"/>
  <c r="M12" i="5" s="1"/>
  <c r="I20" i="5"/>
  <c r="M20" i="5" s="1"/>
  <c r="I28" i="5"/>
  <c r="M28" i="5" s="1"/>
  <c r="I36" i="5"/>
  <c r="M36" i="5" s="1"/>
  <c r="I44" i="5"/>
  <c r="M44" i="5" s="1"/>
  <c r="I52" i="5"/>
  <c r="M52" i="5" s="1"/>
  <c r="I62" i="5"/>
  <c r="M62" i="5" s="1"/>
  <c r="K67" i="5"/>
  <c r="L67" i="5" s="1"/>
  <c r="K73" i="5"/>
  <c r="M73" i="5" s="1"/>
  <c r="N73" i="5" s="1"/>
  <c r="K95" i="5"/>
  <c r="L95" i="5" s="1"/>
  <c r="K111" i="5"/>
  <c r="L111" i="5" s="1"/>
  <c r="I131" i="5"/>
  <c r="J131" i="5" s="1"/>
  <c r="I138" i="5"/>
  <c r="J138" i="5" s="1"/>
  <c r="I159" i="5"/>
  <c r="K164" i="5"/>
  <c r="L164" i="5" s="1"/>
  <c r="I172" i="5"/>
  <c r="J172" i="5" s="1"/>
  <c r="K178" i="5"/>
  <c r="L178" i="5" s="1"/>
  <c r="I185" i="5"/>
  <c r="I198" i="5"/>
  <c r="K211" i="5"/>
  <c r="L211" i="5" s="1"/>
  <c r="I239" i="5"/>
  <c r="J239" i="5" s="1"/>
  <c r="K260" i="5"/>
  <c r="L260" i="5" s="1"/>
  <c r="I285" i="5"/>
  <c r="I314" i="5"/>
  <c r="K190" i="5"/>
  <c r="L190" i="5" s="1"/>
  <c r="I190" i="5"/>
  <c r="K74" i="5"/>
  <c r="I74" i="5"/>
  <c r="J74" i="5" s="1"/>
  <c r="K82" i="5"/>
  <c r="M82" i="5" s="1"/>
  <c r="N82" i="5" s="1"/>
  <c r="I82" i="5"/>
  <c r="J82" i="5" s="1"/>
  <c r="K90" i="5"/>
  <c r="M90" i="5" s="1"/>
  <c r="N90" i="5" s="1"/>
  <c r="I90" i="5"/>
  <c r="J90" i="5" s="1"/>
  <c r="K117" i="5"/>
  <c r="L117" i="5" s="1"/>
  <c r="I117" i="5"/>
  <c r="K237" i="5"/>
  <c r="L237" i="5" s="1"/>
  <c r="I237" i="5"/>
  <c r="J237" i="5" s="1"/>
  <c r="K245" i="5"/>
  <c r="L245" i="5" s="1"/>
  <c r="I245" i="5"/>
  <c r="J245" i="5" s="1"/>
  <c r="I253" i="5"/>
  <c r="J253" i="5" s="1"/>
  <c r="K253" i="5"/>
  <c r="L253" i="5" s="1"/>
  <c r="I64" i="5"/>
  <c r="I72" i="5"/>
  <c r="I80" i="5"/>
  <c r="I88" i="5"/>
  <c r="I96" i="5"/>
  <c r="K104" i="5"/>
  <c r="L104" i="5" s="1"/>
  <c r="I112" i="5"/>
  <c r="K120" i="5"/>
  <c r="L120" i="5" s="1"/>
  <c r="I120" i="5"/>
  <c r="I128" i="5"/>
  <c r="I136" i="5"/>
  <c r="J136" i="5" s="1"/>
  <c r="K144" i="5"/>
  <c r="L144" i="5" s="1"/>
  <c r="K152" i="5"/>
  <c r="L152" i="5" s="1"/>
  <c r="I152" i="5"/>
  <c r="M152" i="5" s="1"/>
  <c r="I160" i="5"/>
  <c r="K168" i="5"/>
  <c r="L168" i="5" s="1"/>
  <c r="I168" i="5"/>
  <c r="I176" i="5"/>
  <c r="K184" i="5"/>
  <c r="L184" i="5" s="1"/>
  <c r="I184" i="5"/>
  <c r="J184" i="5" s="1"/>
  <c r="I192" i="5"/>
  <c r="K200" i="5"/>
  <c r="L200" i="5" s="1"/>
  <c r="I208" i="5"/>
  <c r="K216" i="5"/>
  <c r="L216" i="5" s="1"/>
  <c r="I216" i="5"/>
  <c r="I224" i="5"/>
  <c r="K224" i="5"/>
  <c r="L224" i="5" s="1"/>
  <c r="K232" i="5"/>
  <c r="L232" i="5" s="1"/>
  <c r="K240" i="5"/>
  <c r="L240" i="5" s="1"/>
  <c r="I240" i="5"/>
  <c r="K248" i="5"/>
  <c r="L248" i="5" s="1"/>
  <c r="I248" i="5"/>
  <c r="I256" i="5"/>
  <c r="J256" i="5" s="1"/>
  <c r="K264" i="5"/>
  <c r="I264" i="5"/>
  <c r="J264" i="5" s="1"/>
  <c r="K272" i="5"/>
  <c r="I272" i="5"/>
  <c r="J272" i="5" s="1"/>
  <c r="I280" i="5"/>
  <c r="J280" i="5" s="1"/>
  <c r="K288" i="5"/>
  <c r="I288" i="5"/>
  <c r="J288" i="5" s="1"/>
  <c r="K296" i="5"/>
  <c r="I296" i="5"/>
  <c r="J296" i="5" s="1"/>
  <c r="I304" i="5"/>
  <c r="J304" i="5" s="1"/>
  <c r="K312" i="5"/>
  <c r="I312" i="5"/>
  <c r="J312" i="5" s="1"/>
  <c r="K320" i="5"/>
  <c r="I320" i="5"/>
  <c r="J320" i="5" s="1"/>
  <c r="K75" i="5"/>
  <c r="L75" i="5" s="1"/>
  <c r="K81" i="5"/>
  <c r="M81" i="5" s="1"/>
  <c r="N81" i="5" s="1"/>
  <c r="K96" i="5"/>
  <c r="L96" i="5" s="1"/>
  <c r="I104" i="5"/>
  <c r="K124" i="5"/>
  <c r="L124" i="5" s="1"/>
  <c r="K139" i="5"/>
  <c r="K146" i="5"/>
  <c r="L146" i="5" s="1"/>
  <c r="I153" i="5"/>
  <c r="M153" i="5" s="1"/>
  <c r="K160" i="5"/>
  <c r="L160" i="5" s="1"/>
  <c r="K165" i="5"/>
  <c r="L165" i="5" s="1"/>
  <c r="K192" i="5"/>
  <c r="L192" i="5" s="1"/>
  <c r="K199" i="5"/>
  <c r="L199" i="5" s="1"/>
  <c r="K205" i="5"/>
  <c r="L205" i="5" s="1"/>
  <c r="I212" i="5"/>
  <c r="J212" i="5" s="1"/>
  <c r="K227" i="5"/>
  <c r="L227" i="5" s="1"/>
  <c r="I266" i="5"/>
  <c r="I290" i="5"/>
  <c r="M12" i="4"/>
  <c r="N12" i="4" s="1"/>
  <c r="M36" i="4"/>
  <c r="N36" i="4" s="1"/>
  <c r="M60" i="4"/>
  <c r="N60" i="4" s="1"/>
  <c r="M100" i="4"/>
  <c r="N100" i="4" s="1"/>
  <c r="M124" i="4"/>
  <c r="N124" i="4" s="1"/>
  <c r="M164" i="4"/>
  <c r="N164" i="4" s="1"/>
  <c r="M188" i="4"/>
  <c r="N188" i="4" s="1"/>
  <c r="M294" i="4"/>
  <c r="N294" i="4" s="1"/>
  <c r="M48" i="4"/>
  <c r="N48" i="4" s="1"/>
  <c r="M112" i="4"/>
  <c r="N112" i="4" s="1"/>
  <c r="M176" i="4"/>
  <c r="N176" i="4" s="1"/>
  <c r="M224" i="4"/>
  <c r="N224" i="4" s="1"/>
  <c r="M232" i="4"/>
  <c r="N232" i="4" s="1"/>
  <c r="M240" i="4"/>
  <c r="N240" i="4" s="1"/>
  <c r="M248" i="4"/>
  <c r="N248" i="4" s="1"/>
  <c r="M256" i="4"/>
  <c r="N256" i="4" s="1"/>
  <c r="M264" i="4"/>
  <c r="N264" i="4" s="1"/>
  <c r="M272" i="4"/>
  <c r="N272" i="4" s="1"/>
  <c r="M18" i="4"/>
  <c r="N18" i="4" s="1"/>
  <c r="M66" i="4"/>
  <c r="N66" i="4" s="1"/>
  <c r="M130" i="4"/>
  <c r="N130" i="4" s="1"/>
  <c r="M194" i="4"/>
  <c r="N194" i="4" s="1"/>
  <c r="M5" i="4"/>
  <c r="N5" i="4" s="1"/>
  <c r="R29" i="12"/>
  <c r="V29" i="12" s="1"/>
  <c r="R37" i="12"/>
  <c r="V37" i="12" s="1"/>
  <c r="R45" i="12"/>
  <c r="V45" i="12" s="1"/>
  <c r="R61" i="12"/>
  <c r="V61" i="12" s="1"/>
  <c r="R69" i="12"/>
  <c r="V69" i="12" s="1"/>
  <c r="R77" i="12"/>
  <c r="V77" i="12" s="1"/>
  <c r="R85" i="12"/>
  <c r="V85" i="12" s="1"/>
  <c r="R93" i="12"/>
  <c r="V93" i="12" s="1"/>
  <c r="R109" i="12"/>
  <c r="V109" i="12" s="1"/>
  <c r="R125" i="12"/>
  <c r="V125" i="12" s="1"/>
  <c r="R133" i="12"/>
  <c r="V133" i="12" s="1"/>
  <c r="R141" i="12"/>
  <c r="V141" i="12" s="1"/>
  <c r="R173" i="12"/>
  <c r="V173" i="12" s="1"/>
  <c r="U3" i="12"/>
  <c r="V3" i="12" s="1"/>
  <c r="U19" i="12"/>
  <c r="V19" i="12" s="1"/>
  <c r="U43" i="12"/>
  <c r="U51" i="12"/>
  <c r="V51" i="12" s="1"/>
  <c r="U59" i="12"/>
  <c r="U75" i="12"/>
  <c r="V75" i="12" s="1"/>
  <c r="U107" i="12"/>
  <c r="U115" i="12"/>
  <c r="V115" i="12" s="1"/>
  <c r="U123" i="12"/>
  <c r="U163" i="12"/>
  <c r="U171" i="12"/>
  <c r="U179" i="12"/>
  <c r="R36" i="12"/>
  <c r="V36" i="12" s="1"/>
  <c r="R44" i="12"/>
  <c r="V44" i="12" s="1"/>
  <c r="R68" i="12"/>
  <c r="V68" i="12" s="1"/>
  <c r="R84" i="12"/>
  <c r="V84" i="12" s="1"/>
  <c r="R100" i="12"/>
  <c r="R132" i="12"/>
  <c r="V132" i="12" s="1"/>
  <c r="R164" i="12"/>
  <c r="V164" i="12" s="1"/>
  <c r="R172" i="12"/>
  <c r="V172" i="12" s="1"/>
  <c r="R180" i="12"/>
  <c r="AE60" i="13"/>
  <c r="AF79" i="13"/>
  <c r="AG79" i="13" s="1"/>
  <c r="AE92" i="13"/>
  <c r="AF109" i="13"/>
  <c r="AG109" i="13" s="1"/>
  <c r="AE124" i="13"/>
  <c r="AC135" i="13"/>
  <c r="AC151" i="13"/>
  <c r="AC159" i="13"/>
  <c r="AF54" i="13"/>
  <c r="AG54" i="13" s="1"/>
  <c r="AF120" i="13"/>
  <c r="AG120" i="13" s="1"/>
  <c r="AC127" i="13"/>
  <c r="AC5" i="13"/>
  <c r="AC21" i="13"/>
  <c r="AG21" i="13" s="1"/>
  <c r="AF84" i="13"/>
  <c r="AG84" i="13" s="1"/>
  <c r="AC91" i="13"/>
  <c r="AF129" i="13"/>
  <c r="AG129" i="13" s="1"/>
  <c r="AF73" i="13"/>
  <c r="AG73" i="13" s="1"/>
  <c r="AF105" i="13"/>
  <c r="AG105" i="13" s="1"/>
  <c r="AF63" i="13"/>
  <c r="AG63" i="13" s="1"/>
  <c r="AF80" i="13"/>
  <c r="AG80" i="13" s="1"/>
  <c r="AF110" i="13"/>
  <c r="AG110" i="13" s="1"/>
  <c r="AF112" i="13"/>
  <c r="AC147" i="13"/>
  <c r="AC155" i="13"/>
  <c r="AC163" i="13"/>
  <c r="AF56" i="13"/>
  <c r="AG56" i="13" s="1"/>
  <c r="AF133" i="13"/>
  <c r="AG133" i="13" s="1"/>
  <c r="AF90" i="13"/>
  <c r="AG90" i="13" s="1"/>
  <c r="AF86" i="13"/>
  <c r="AG86" i="13" s="1"/>
  <c r="AC136" i="13"/>
  <c r="AF148" i="13"/>
  <c r="AG148" i="13" s="1"/>
  <c r="AC138" i="13"/>
  <c r="AC150" i="13"/>
  <c r="AC154" i="13"/>
  <c r="AC158" i="13"/>
  <c r="AC166" i="13"/>
  <c r="Y140" i="14"/>
  <c r="Z140" i="14" s="1"/>
  <c r="V164" i="14"/>
  <c r="X164" i="14" s="1"/>
  <c r="Y5" i="14"/>
  <c r="Z5" i="14" s="1"/>
  <c r="V8" i="14"/>
  <c r="X8" i="14" s="1"/>
  <c r="V13" i="14"/>
  <c r="X13" i="14" s="1"/>
  <c r="Y21" i="14"/>
  <c r="Z21" i="14" s="1"/>
  <c r="Y29" i="14"/>
  <c r="Z29" i="14" s="1"/>
  <c r="Y32" i="14"/>
  <c r="Z32" i="14" s="1"/>
  <c r="Y37" i="14"/>
  <c r="Z37" i="14" s="1"/>
  <c r="V40" i="14"/>
  <c r="V45" i="14"/>
  <c r="Y53" i="14"/>
  <c r="Z53" i="14" s="1"/>
  <c r="V69" i="14"/>
  <c r="X69" i="14" s="1"/>
  <c r="Y77" i="14"/>
  <c r="Z77" i="14" s="1"/>
  <c r="V80" i="14"/>
  <c r="X80" i="14" s="1"/>
  <c r="Y85" i="14"/>
  <c r="Z85" i="14" s="1"/>
  <c r="V93" i="14"/>
  <c r="X93" i="14" s="1"/>
  <c r="Y96" i="14"/>
  <c r="Z96" i="14" s="1"/>
  <c r="Y101" i="14"/>
  <c r="Z101" i="14" s="1"/>
  <c r="V109" i="14"/>
  <c r="X109" i="14" s="1"/>
  <c r="Y117" i="14"/>
  <c r="Z117" i="14" s="1"/>
  <c r="Y125" i="14"/>
  <c r="Z125" i="14" s="1"/>
  <c r="Y133" i="14"/>
  <c r="Z133" i="14" s="1"/>
  <c r="Y136" i="14"/>
  <c r="Z136" i="14" s="1"/>
  <c r="Y58" i="14"/>
  <c r="Z58" i="14" s="1"/>
  <c r="Y76" i="14"/>
  <c r="Z76" i="14" s="1"/>
  <c r="Y25" i="14"/>
  <c r="Z25" i="14" s="1"/>
  <c r="Y62" i="14"/>
  <c r="Z62" i="14" s="1"/>
  <c r="V73" i="14"/>
  <c r="X73" i="14" s="1"/>
  <c r="V113" i="14"/>
  <c r="V126" i="14"/>
  <c r="X126" i="14" s="1"/>
  <c r="Y141" i="14"/>
  <c r="Z141" i="14" s="1"/>
  <c r="V144" i="14"/>
  <c r="Y149" i="14"/>
  <c r="Z149" i="14" s="1"/>
  <c r="V150" i="14"/>
  <c r="V157" i="14"/>
  <c r="X157" i="14" s="1"/>
  <c r="Y165" i="14"/>
  <c r="Z165" i="14" s="1"/>
  <c r="V2" i="14"/>
  <c r="X2" i="14" s="1"/>
  <c r="V10" i="14"/>
  <c r="X10" i="14" s="1"/>
  <c r="Y18" i="14"/>
  <c r="Z18" i="14" s="1"/>
  <c r="Y26" i="14"/>
  <c r="Z26" i="14" s="1"/>
  <c r="Y34" i="14"/>
  <c r="V42" i="14"/>
  <c r="X42" i="14" s="1"/>
  <c r="Y50" i="14"/>
  <c r="V58" i="14"/>
  <c r="X58" i="14" s="1"/>
  <c r="Y66" i="14"/>
  <c r="Z66" i="14" s="1"/>
  <c r="Y74" i="14"/>
  <c r="Z74" i="14" s="1"/>
  <c r="Y82" i="14"/>
  <c r="Z82" i="14" s="1"/>
  <c r="Y90" i="14"/>
  <c r="Z90" i="14" s="1"/>
  <c r="Y98" i="14"/>
  <c r="Z98" i="14" s="1"/>
  <c r="Y106" i="14"/>
  <c r="Z106" i="14" s="1"/>
  <c r="Y114" i="14"/>
  <c r="Z114" i="14" s="1"/>
  <c r="Y122" i="14"/>
  <c r="Z122" i="14" s="1"/>
  <c r="Y130" i="14"/>
  <c r="Z130" i="14" s="1"/>
  <c r="Y138" i="14"/>
  <c r="Z138" i="14" s="1"/>
  <c r="Y146" i="14"/>
  <c r="Z146" i="14" s="1"/>
  <c r="Y154" i="14"/>
  <c r="Z154" i="14" s="1"/>
  <c r="Y162" i="14"/>
  <c r="Z162" i="14" s="1"/>
  <c r="Y7" i="14"/>
  <c r="Z7" i="14" s="1"/>
  <c r="Y15" i="14"/>
  <c r="Z15" i="14" s="1"/>
  <c r="Y23" i="14"/>
  <c r="Z23" i="14" s="1"/>
  <c r="Y31" i="14"/>
  <c r="Z31" i="14" s="1"/>
  <c r="Y39" i="14"/>
  <c r="Z39" i="14" s="1"/>
  <c r="Y47" i="14"/>
  <c r="Z47" i="14" s="1"/>
  <c r="Y55" i="14"/>
  <c r="Z55" i="14" s="1"/>
  <c r="Y63" i="14"/>
  <c r="Z63" i="14" s="1"/>
  <c r="Y71" i="14"/>
  <c r="Z71" i="14" s="1"/>
  <c r="Y79" i="14"/>
  <c r="Z79" i="14" s="1"/>
  <c r="Y87" i="14"/>
  <c r="Z87" i="14" s="1"/>
  <c r="Y95" i="14"/>
  <c r="Z95" i="14" s="1"/>
  <c r="Y103" i="14"/>
  <c r="Z103" i="14" s="1"/>
  <c r="Y111" i="14"/>
  <c r="Z111" i="14" s="1"/>
  <c r="V119" i="14"/>
  <c r="X119" i="14" s="1"/>
  <c r="Y127" i="14"/>
  <c r="Z127" i="14" s="1"/>
  <c r="Y135" i="14"/>
  <c r="Z135" i="14" s="1"/>
  <c r="Y143" i="14"/>
  <c r="Z143" i="14" s="1"/>
  <c r="Y151" i="14"/>
  <c r="Z151" i="14" s="1"/>
  <c r="Y159" i="14"/>
  <c r="Z159" i="14" s="1"/>
  <c r="Y10" i="14"/>
  <c r="Z10" i="14" s="1"/>
  <c r="V90" i="14"/>
  <c r="X90" i="14" s="1"/>
  <c r="Y4" i="14"/>
  <c r="Z4" i="14" s="1"/>
  <c r="Y12" i="14"/>
  <c r="Z12" i="14" s="1"/>
  <c r="V20" i="14"/>
  <c r="Y28" i="14"/>
  <c r="Z28" i="14" s="1"/>
  <c r="Y36" i="14"/>
  <c r="Z36" i="14" s="1"/>
  <c r="Y44" i="14"/>
  <c r="Z44" i="14" s="1"/>
  <c r="V52" i="14"/>
  <c r="X52" i="14" s="1"/>
  <c r="Y60" i="14"/>
  <c r="Z60" i="14" s="1"/>
  <c r="Y68" i="14"/>
  <c r="Z68" i="14" s="1"/>
  <c r="V76" i="14"/>
  <c r="X76" i="14" s="1"/>
  <c r="Y84" i="14"/>
  <c r="Z84" i="14" s="1"/>
  <c r="Y92" i="14"/>
  <c r="Z92" i="14" s="1"/>
  <c r="Y100" i="14"/>
  <c r="Z100" i="14" s="1"/>
  <c r="Y116" i="14"/>
  <c r="Z116" i="14" s="1"/>
  <c r="Y124" i="14"/>
  <c r="Z124" i="14" s="1"/>
  <c r="Y132" i="14"/>
  <c r="Z132" i="14" s="1"/>
  <c r="V140" i="14"/>
  <c r="X140" i="14" s="1"/>
  <c r="Y148" i="14"/>
  <c r="Z148" i="14" s="1"/>
  <c r="Y156" i="14"/>
  <c r="Z156" i="14" s="1"/>
  <c r="Y164" i="14"/>
  <c r="Z164" i="14" s="1"/>
  <c r="V18" i="14"/>
  <c r="X18" i="14" s="1"/>
  <c r="V106" i="14"/>
  <c r="X106" i="14" s="1"/>
  <c r="Y9" i="14"/>
  <c r="Z9" i="14" s="1"/>
  <c r="Y17" i="14"/>
  <c r="Z17" i="14" s="1"/>
  <c r="V25" i="14"/>
  <c r="AA25" i="14" s="1"/>
  <c r="Y33" i="14"/>
  <c r="Z33" i="14" s="1"/>
  <c r="Y41" i="14"/>
  <c r="Z41" i="14" s="1"/>
  <c r="Y49" i="14"/>
  <c r="Z49" i="14" s="1"/>
  <c r="Y65" i="14"/>
  <c r="Z65" i="14" s="1"/>
  <c r="Y73" i="14"/>
  <c r="Z73" i="14" s="1"/>
  <c r="Y81" i="14"/>
  <c r="Z81" i="14" s="1"/>
  <c r="Y89" i="14"/>
  <c r="Z89" i="14" s="1"/>
  <c r="Y97" i="14"/>
  <c r="Z97" i="14" s="1"/>
  <c r="Y105" i="14"/>
  <c r="Z105" i="14" s="1"/>
  <c r="Y113" i="14"/>
  <c r="Z113" i="14" s="1"/>
  <c r="Y121" i="14"/>
  <c r="Z121" i="14" s="1"/>
  <c r="Y129" i="14"/>
  <c r="Z129" i="14" s="1"/>
  <c r="Y137" i="14"/>
  <c r="Z137" i="14" s="1"/>
  <c r="Y145" i="14"/>
  <c r="Z145" i="14" s="1"/>
  <c r="Y153" i="14"/>
  <c r="Z153" i="14" s="1"/>
  <c r="Y161" i="14"/>
  <c r="Z161" i="14" s="1"/>
  <c r="V23" i="14"/>
  <c r="X23" i="14" s="1"/>
  <c r="V116" i="14"/>
  <c r="X116" i="14" s="1"/>
  <c r="Y6" i="14"/>
  <c r="Z6" i="14" s="1"/>
  <c r="Y14" i="14"/>
  <c r="Z14" i="14" s="1"/>
  <c r="Y22" i="14"/>
  <c r="Z22" i="14" s="1"/>
  <c r="V30" i="14"/>
  <c r="X30" i="14" s="1"/>
  <c r="Y38" i="14"/>
  <c r="Z38" i="14" s="1"/>
  <c r="Y46" i="14"/>
  <c r="Z46" i="14" s="1"/>
  <c r="Y54" i="14"/>
  <c r="Z54" i="14" s="1"/>
  <c r="V62" i="14"/>
  <c r="X62" i="14" s="1"/>
  <c r="Y70" i="14"/>
  <c r="Z70" i="14" s="1"/>
  <c r="Y78" i="14"/>
  <c r="Z78" i="14" s="1"/>
  <c r="Y86" i="14"/>
  <c r="Z86" i="14" s="1"/>
  <c r="Y94" i="14"/>
  <c r="Z94" i="14" s="1"/>
  <c r="Y102" i="14"/>
  <c r="Z102" i="14" s="1"/>
  <c r="Y110" i="14"/>
  <c r="Z110" i="14" s="1"/>
  <c r="Y118" i="14"/>
  <c r="Z118" i="14" s="1"/>
  <c r="Y126" i="14"/>
  <c r="Z126" i="14" s="1"/>
  <c r="Y134" i="14"/>
  <c r="Z134" i="14" s="1"/>
  <c r="Y142" i="14"/>
  <c r="Z142" i="14" s="1"/>
  <c r="Y150" i="14"/>
  <c r="Z150" i="14" s="1"/>
  <c r="Y158" i="14"/>
  <c r="Z158" i="14" s="1"/>
  <c r="Y166" i="14"/>
  <c r="Z166" i="14" s="1"/>
  <c r="Y42" i="14"/>
  <c r="Z42" i="14" s="1"/>
  <c r="Y119" i="14"/>
  <c r="Z119" i="14" s="1"/>
  <c r="V3" i="14"/>
  <c r="X3" i="14" s="1"/>
  <c r="Y11" i="14"/>
  <c r="Z11" i="14" s="1"/>
  <c r="Y19" i="14"/>
  <c r="Z19" i="14" s="1"/>
  <c r="Y27" i="14"/>
  <c r="Z27" i="14" s="1"/>
  <c r="V35" i="14"/>
  <c r="X35" i="14" s="1"/>
  <c r="Y43" i="14"/>
  <c r="Z43" i="14" s="1"/>
  <c r="Y51" i="14"/>
  <c r="Z51" i="14" s="1"/>
  <c r="Y59" i="14"/>
  <c r="Z59" i="14" s="1"/>
  <c r="Y67" i="14"/>
  <c r="Z67" i="14" s="1"/>
  <c r="Y75" i="14"/>
  <c r="Z75" i="14" s="1"/>
  <c r="V83" i="14"/>
  <c r="X83" i="14" s="1"/>
  <c r="Y91" i="14"/>
  <c r="Z91" i="14" s="1"/>
  <c r="V99" i="14"/>
  <c r="X99" i="14" s="1"/>
  <c r="Y107" i="14"/>
  <c r="Z107" i="14" s="1"/>
  <c r="Y115" i="14"/>
  <c r="Z115" i="14" s="1"/>
  <c r="Y123" i="14"/>
  <c r="Z123" i="14" s="1"/>
  <c r="Y131" i="14"/>
  <c r="Z131" i="14" s="1"/>
  <c r="Y139" i="14"/>
  <c r="Z139" i="14" s="1"/>
  <c r="Y147" i="14"/>
  <c r="Z147" i="14" s="1"/>
  <c r="Y155" i="14"/>
  <c r="Z155" i="14" s="1"/>
  <c r="Y163" i="14"/>
  <c r="Z163" i="14" s="1"/>
  <c r="V50" i="14"/>
  <c r="X50" i="14" s="1"/>
  <c r="Y8" i="14"/>
  <c r="Z8" i="14" s="1"/>
  <c r="Y16" i="14"/>
  <c r="Z16" i="14" s="1"/>
  <c r="Y24" i="14"/>
  <c r="Z24" i="14" s="1"/>
  <c r="V32" i="14"/>
  <c r="X32" i="14" s="1"/>
  <c r="Y40" i="14"/>
  <c r="Z40" i="14" s="1"/>
  <c r="Y48" i="14"/>
  <c r="Z48" i="14" s="1"/>
  <c r="Y56" i="14"/>
  <c r="Z56" i="14" s="1"/>
  <c r="Y64" i="14"/>
  <c r="Z64" i="14" s="1"/>
  <c r="Y72" i="14"/>
  <c r="Z72" i="14" s="1"/>
  <c r="Y80" i="14"/>
  <c r="Z80" i="14" s="1"/>
  <c r="Y88" i="14"/>
  <c r="Z88" i="14" s="1"/>
  <c r="V96" i="14"/>
  <c r="X96" i="14" s="1"/>
  <c r="Y104" i="14"/>
  <c r="Z104" i="14" s="1"/>
  <c r="Y112" i="14"/>
  <c r="Z112" i="14" s="1"/>
  <c r="Y120" i="14"/>
  <c r="Z120" i="14" s="1"/>
  <c r="Y128" i="14"/>
  <c r="Z128" i="14" s="1"/>
  <c r="V136" i="14"/>
  <c r="X136" i="14" s="1"/>
  <c r="Y144" i="14"/>
  <c r="Z144" i="14" s="1"/>
  <c r="Y152" i="14"/>
  <c r="Z152" i="14" s="1"/>
  <c r="Y160" i="14"/>
  <c r="Z160" i="14" s="1"/>
  <c r="V55" i="14"/>
  <c r="X55" i="14" s="1"/>
  <c r="X113" i="14"/>
  <c r="X20" i="14"/>
  <c r="X40" i="14"/>
  <c r="V6" i="14"/>
  <c r="X6" i="14" s="1"/>
  <c r="V11" i="14"/>
  <c r="Y13" i="14"/>
  <c r="Z13" i="14" s="1"/>
  <c r="Y20" i="14"/>
  <c r="Z20" i="14" s="1"/>
  <c r="V28" i="14"/>
  <c r="Y30" i="14"/>
  <c r="Z30" i="14" s="1"/>
  <c r="V33" i="14"/>
  <c r="AA33" i="14" s="1"/>
  <c r="V38" i="14"/>
  <c r="X38" i="14" s="1"/>
  <c r="V43" i="14"/>
  <c r="Y45" i="14"/>
  <c r="Z45" i="14" s="1"/>
  <c r="Y52" i="14"/>
  <c r="Z52" i="14" s="1"/>
  <c r="V59" i="14"/>
  <c r="X59" i="14" s="1"/>
  <c r="V66" i="14"/>
  <c r="X66" i="14" s="1"/>
  <c r="V70" i="14"/>
  <c r="V77" i="14"/>
  <c r="X77" i="14" s="1"/>
  <c r="V84" i="14"/>
  <c r="V87" i="14"/>
  <c r="X87" i="14" s="1"/>
  <c r="Y93" i="14"/>
  <c r="Z93" i="14" s="1"/>
  <c r="V97" i="14"/>
  <c r="V100" i="14"/>
  <c r="V103" i="14"/>
  <c r="X103" i="14" s="1"/>
  <c r="Y109" i="14"/>
  <c r="Z109" i="14" s="1"/>
  <c r="V120" i="14"/>
  <c r="X120" i="14" s="1"/>
  <c r="V123" i="14"/>
  <c r="X123" i="14" s="1"/>
  <c r="V130" i="14"/>
  <c r="V133" i="14"/>
  <c r="X133" i="14" s="1"/>
  <c r="V137" i="14"/>
  <c r="X137" i="14" s="1"/>
  <c r="V141" i="14"/>
  <c r="V154" i="14"/>
  <c r="V161" i="14"/>
  <c r="Y69" i="14"/>
  <c r="Z69" i="14" s="1"/>
  <c r="V16" i="14"/>
  <c r="V21" i="14"/>
  <c r="V26" i="14"/>
  <c r="X26" i="14" s="1"/>
  <c r="V31" i="14"/>
  <c r="V48" i="14"/>
  <c r="V53" i="14"/>
  <c r="V56" i="14"/>
  <c r="X56" i="14" s="1"/>
  <c r="V63" i="14"/>
  <c r="X63" i="14" s="1"/>
  <c r="V81" i="14"/>
  <c r="V94" i="14"/>
  <c r="V110" i="14"/>
  <c r="X110" i="14" s="1"/>
  <c r="V127" i="14"/>
  <c r="X127" i="14" s="1"/>
  <c r="V148" i="14"/>
  <c r="V151" i="14"/>
  <c r="X151" i="14" s="1"/>
  <c r="V158" i="14"/>
  <c r="Y2" i="14"/>
  <c r="Z2" i="14" s="1"/>
  <c r="V4" i="14"/>
  <c r="V9" i="14"/>
  <c r="X9" i="14" s="1"/>
  <c r="V14" i="14"/>
  <c r="X14" i="14" s="1"/>
  <c r="V19" i="14"/>
  <c r="V36" i="14"/>
  <c r="V41" i="14"/>
  <c r="V46" i="14"/>
  <c r="X46" i="14" s="1"/>
  <c r="V51" i="14"/>
  <c r="V60" i="14"/>
  <c r="X60" i="14" s="1"/>
  <c r="V67" i="14"/>
  <c r="X67" i="14" s="1"/>
  <c r="V74" i="14"/>
  <c r="X74" i="14" s="1"/>
  <c r="V78" i="14"/>
  <c r="V88" i="14"/>
  <c r="X88" i="14" s="1"/>
  <c r="V91" i="14"/>
  <c r="X91" i="14" s="1"/>
  <c r="V104" i="14"/>
  <c r="X104" i="14" s="1"/>
  <c r="V107" i="14"/>
  <c r="X107" i="14" s="1"/>
  <c r="V114" i="14"/>
  <c r="V117" i="14"/>
  <c r="X117" i="14" s="1"/>
  <c r="V121" i="14"/>
  <c r="V124" i="14"/>
  <c r="V134" i="14"/>
  <c r="X134" i="14" s="1"/>
  <c r="V138" i="14"/>
  <c r="X138" i="14" s="1"/>
  <c r="V145" i="14"/>
  <c r="V155" i="14"/>
  <c r="X155" i="14" s="1"/>
  <c r="V165" i="14"/>
  <c r="V7" i="14"/>
  <c r="V24" i="14"/>
  <c r="V29" i="14"/>
  <c r="AA29" i="14" s="1"/>
  <c r="V34" i="14"/>
  <c r="X34" i="14" s="1"/>
  <c r="V39" i="14"/>
  <c r="V57" i="14"/>
  <c r="V64" i="14"/>
  <c r="X64" i="14" s="1"/>
  <c r="V71" i="14"/>
  <c r="X71" i="14" s="1"/>
  <c r="V85" i="14"/>
  <c r="X85" i="14" s="1"/>
  <c r="V98" i="14"/>
  <c r="V101" i="14"/>
  <c r="X101" i="14" s="1"/>
  <c r="V111" i="14"/>
  <c r="X111" i="14" s="1"/>
  <c r="V128" i="14"/>
  <c r="X128" i="14" s="1"/>
  <c r="V131" i="14"/>
  <c r="X131" i="14" s="1"/>
  <c r="V142" i="14"/>
  <c r="V152" i="14"/>
  <c r="X152" i="14" s="1"/>
  <c r="V159" i="14"/>
  <c r="X159" i="14" s="1"/>
  <c r="V162" i="14"/>
  <c r="AA162" i="14" s="1"/>
  <c r="Y157" i="14"/>
  <c r="Z157" i="14" s="1"/>
  <c r="V12" i="14"/>
  <c r="V17" i="14"/>
  <c r="V22" i="14"/>
  <c r="X22" i="14" s="1"/>
  <c r="V27" i="14"/>
  <c r="V44" i="14"/>
  <c r="V49" i="14"/>
  <c r="V54" i="14"/>
  <c r="V61" i="14"/>
  <c r="X61" i="14" s="1"/>
  <c r="V68" i="14"/>
  <c r="X68" i="14" s="1"/>
  <c r="V75" i="14"/>
  <c r="X75" i="14" s="1"/>
  <c r="V82" i="14"/>
  <c r="X82" i="14" s="1"/>
  <c r="V89" i="14"/>
  <c r="V92" i="14"/>
  <c r="V95" i="14"/>
  <c r="X95" i="14" s="1"/>
  <c r="V105" i="14"/>
  <c r="V108" i="14"/>
  <c r="V118" i="14"/>
  <c r="X118" i="14" s="1"/>
  <c r="V135" i="14"/>
  <c r="AA135" i="14" s="1"/>
  <c r="V139" i="14"/>
  <c r="V149" i="14"/>
  <c r="V156" i="14"/>
  <c r="X156" i="14" s="1"/>
  <c r="V5" i="14"/>
  <c r="AA5" i="14" s="1"/>
  <c r="V15" i="14"/>
  <c r="V37" i="14"/>
  <c r="V47" i="14"/>
  <c r="V65" i="14"/>
  <c r="V72" i="14"/>
  <c r="X72" i="14" s="1"/>
  <c r="V79" i="14"/>
  <c r="X79" i="14" s="1"/>
  <c r="V86" i="14"/>
  <c r="V102" i="14"/>
  <c r="V112" i="14"/>
  <c r="X112" i="14" s="1"/>
  <c r="V115" i="14"/>
  <c r="X115" i="14" s="1"/>
  <c r="V122" i="14"/>
  <c r="V125" i="14"/>
  <c r="X125" i="14" s="1"/>
  <c r="V129" i="14"/>
  <c r="V132" i="14"/>
  <c r="V143" i="14"/>
  <c r="V146" i="14"/>
  <c r="V153" i="14"/>
  <c r="V160" i="14"/>
  <c r="V163" i="14"/>
  <c r="X163" i="14" s="1"/>
  <c r="V166" i="14"/>
  <c r="X166" i="14" s="1"/>
  <c r="Z34" i="14"/>
  <c r="X41" i="14"/>
  <c r="X45" i="14"/>
  <c r="Z50" i="14"/>
  <c r="AA76" i="14"/>
  <c r="AB76" i="14" s="1"/>
  <c r="X158" i="14"/>
  <c r="AA150" i="14"/>
  <c r="X150" i="14"/>
  <c r="K19" i="2"/>
  <c r="K67" i="2"/>
  <c r="N131" i="2"/>
  <c r="K131" i="2"/>
  <c r="N147" i="2"/>
  <c r="K147" i="2"/>
  <c r="K134" i="2"/>
  <c r="J31" i="2"/>
  <c r="J79" i="2"/>
  <c r="J95" i="2"/>
  <c r="K122" i="2"/>
  <c r="J143" i="2"/>
  <c r="J175" i="2"/>
  <c r="K156" i="2"/>
  <c r="K83" i="2"/>
  <c r="N252" i="2"/>
  <c r="K252" i="2"/>
  <c r="K268" i="2"/>
  <c r="K271" i="2"/>
  <c r="K70" i="2"/>
  <c r="L24" i="2"/>
  <c r="M24" i="2" s="1"/>
  <c r="J24" i="2"/>
  <c r="L5" i="2"/>
  <c r="M5" i="2" s="1"/>
  <c r="J5" i="2"/>
  <c r="L53" i="2"/>
  <c r="M53" i="2" s="1"/>
  <c r="J53" i="2"/>
  <c r="L77" i="2"/>
  <c r="M77" i="2" s="1"/>
  <c r="J77" i="2"/>
  <c r="L85" i="2"/>
  <c r="M85" i="2" s="1"/>
  <c r="J85" i="2"/>
  <c r="L117" i="2"/>
  <c r="M117" i="2" s="1"/>
  <c r="J117" i="2"/>
  <c r="L125" i="2"/>
  <c r="M125" i="2" s="1"/>
  <c r="J125" i="2"/>
  <c r="L133" i="2"/>
  <c r="M133" i="2" s="1"/>
  <c r="J133" i="2"/>
  <c r="L141" i="2"/>
  <c r="M141" i="2" s="1"/>
  <c r="J141" i="2"/>
  <c r="L149" i="2"/>
  <c r="M149" i="2" s="1"/>
  <c r="J149" i="2"/>
  <c r="L157" i="2"/>
  <c r="M157" i="2" s="1"/>
  <c r="J157" i="2"/>
  <c r="L165" i="2"/>
  <c r="M165" i="2" s="1"/>
  <c r="J165" i="2"/>
  <c r="L173" i="2"/>
  <c r="M173" i="2" s="1"/>
  <c r="J173" i="2"/>
  <c r="L181" i="2"/>
  <c r="M181" i="2" s="1"/>
  <c r="J181" i="2"/>
  <c r="L189" i="2"/>
  <c r="M189" i="2" s="1"/>
  <c r="J189" i="2"/>
  <c r="L197" i="2"/>
  <c r="M197" i="2" s="1"/>
  <c r="J197" i="2"/>
  <c r="L205" i="2"/>
  <c r="M205" i="2" s="1"/>
  <c r="J205" i="2"/>
  <c r="L213" i="2"/>
  <c r="M213" i="2" s="1"/>
  <c r="J213" i="2"/>
  <c r="L221" i="2"/>
  <c r="M221" i="2" s="1"/>
  <c r="J221" i="2"/>
  <c r="K239" i="2"/>
  <c r="L10" i="2"/>
  <c r="M10" i="2" s="1"/>
  <c r="J10" i="2"/>
  <c r="L18" i="2"/>
  <c r="M18" i="2" s="1"/>
  <c r="J18" i="2"/>
  <c r="L26" i="2"/>
  <c r="M26" i="2" s="1"/>
  <c r="J26" i="2"/>
  <c r="J34" i="2"/>
  <c r="L34" i="2"/>
  <c r="M34" i="2" s="1"/>
  <c r="L42" i="2"/>
  <c r="M42" i="2" s="1"/>
  <c r="L50" i="2"/>
  <c r="M50" i="2" s="1"/>
  <c r="J50" i="2"/>
  <c r="L58" i="2"/>
  <c r="M58" i="2" s="1"/>
  <c r="J66" i="2"/>
  <c r="L66" i="2"/>
  <c r="M66" i="2" s="1"/>
  <c r="L74" i="2"/>
  <c r="M74" i="2" s="1"/>
  <c r="J74" i="2"/>
  <c r="L82" i="2"/>
  <c r="M82" i="2" s="1"/>
  <c r="J82" i="2"/>
  <c r="L90" i="2"/>
  <c r="M90" i="2" s="1"/>
  <c r="J90" i="2"/>
  <c r="J98" i="2"/>
  <c r="L98" i="2"/>
  <c r="M98" i="2" s="1"/>
  <c r="L106" i="2"/>
  <c r="M106" i="2" s="1"/>
  <c r="L114" i="2"/>
  <c r="M114" i="2" s="1"/>
  <c r="J114" i="2"/>
  <c r="L122" i="2"/>
  <c r="M122" i="2" s="1"/>
  <c r="J130" i="2"/>
  <c r="L130" i="2"/>
  <c r="M130" i="2" s="1"/>
  <c r="L138" i="2"/>
  <c r="M138" i="2" s="1"/>
  <c r="J138" i="2"/>
  <c r="L146" i="2"/>
  <c r="M146" i="2" s="1"/>
  <c r="J146" i="2"/>
  <c r="L154" i="2"/>
  <c r="M154" i="2" s="1"/>
  <c r="J154" i="2"/>
  <c r="J162" i="2"/>
  <c r="L162" i="2"/>
  <c r="M162" i="2" s="1"/>
  <c r="L170" i="2"/>
  <c r="M170" i="2" s="1"/>
  <c r="J170" i="2"/>
  <c r="J178" i="2"/>
  <c r="L178" i="2"/>
  <c r="M178" i="2" s="1"/>
  <c r="L186" i="2"/>
  <c r="M186" i="2" s="1"/>
  <c r="J186" i="2"/>
  <c r="J194" i="2"/>
  <c r="L194" i="2"/>
  <c r="M194" i="2" s="1"/>
  <c r="L202" i="2"/>
  <c r="M202" i="2" s="1"/>
  <c r="J202" i="2"/>
  <c r="J210" i="2"/>
  <c r="L210" i="2"/>
  <c r="M210" i="2" s="1"/>
  <c r="L218" i="2"/>
  <c r="M218" i="2" s="1"/>
  <c r="J218" i="2"/>
  <c r="J28" i="2"/>
  <c r="J188" i="2"/>
  <c r="L156" i="2"/>
  <c r="M156" i="2" s="1"/>
  <c r="L13" i="2"/>
  <c r="M13" i="2" s="1"/>
  <c r="J13" i="2"/>
  <c r="L29" i="2"/>
  <c r="M29" i="2" s="1"/>
  <c r="J29" i="2"/>
  <c r="L39" i="2"/>
  <c r="M39" i="2" s="1"/>
  <c r="J39" i="2"/>
  <c r="L159" i="2"/>
  <c r="M159" i="2" s="1"/>
  <c r="L175" i="2"/>
  <c r="M175" i="2" s="1"/>
  <c r="L199" i="2"/>
  <c r="M199" i="2" s="1"/>
  <c r="J199" i="2"/>
  <c r="L37" i="2"/>
  <c r="M37" i="2" s="1"/>
  <c r="J37" i="2"/>
  <c r="L7" i="2"/>
  <c r="M7" i="2" s="1"/>
  <c r="J7" i="2"/>
  <c r="L47" i="2"/>
  <c r="M47" i="2" s="1"/>
  <c r="J47" i="2"/>
  <c r="L79" i="2"/>
  <c r="M79" i="2" s="1"/>
  <c r="L87" i="2"/>
  <c r="M87" i="2" s="1"/>
  <c r="J87" i="2"/>
  <c r="L127" i="2"/>
  <c r="M127" i="2" s="1"/>
  <c r="J127" i="2"/>
  <c r="L151" i="2"/>
  <c r="M151" i="2" s="1"/>
  <c r="J151" i="2"/>
  <c r="L167" i="2"/>
  <c r="M167" i="2" s="1"/>
  <c r="J167" i="2"/>
  <c r="L183" i="2"/>
  <c r="M183" i="2" s="1"/>
  <c r="J183" i="2"/>
  <c r="L191" i="2"/>
  <c r="M191" i="2" s="1"/>
  <c r="L207" i="2"/>
  <c r="M207" i="2" s="1"/>
  <c r="L215" i="2"/>
  <c r="M215" i="2" s="1"/>
  <c r="J215" i="2"/>
  <c r="L223" i="2"/>
  <c r="M223" i="2" s="1"/>
  <c r="L231" i="2"/>
  <c r="M231" i="2" s="1"/>
  <c r="J231" i="2"/>
  <c r="J191" i="2"/>
  <c r="N255" i="2"/>
  <c r="K255" i="2"/>
  <c r="J12" i="2"/>
  <c r="L12" i="2"/>
  <c r="M12" i="2" s="1"/>
  <c r="L20" i="2"/>
  <c r="M20" i="2" s="1"/>
  <c r="J20" i="2"/>
  <c r="L36" i="2"/>
  <c r="M36" i="2" s="1"/>
  <c r="J36" i="2"/>
  <c r="L44" i="2"/>
  <c r="M44" i="2" s="1"/>
  <c r="L52" i="2"/>
  <c r="M52" i="2" s="1"/>
  <c r="J52" i="2"/>
  <c r="J60" i="2"/>
  <c r="L68" i="2"/>
  <c r="M68" i="2" s="1"/>
  <c r="J68" i="2"/>
  <c r="J76" i="2"/>
  <c r="L76" i="2"/>
  <c r="M76" i="2" s="1"/>
  <c r="L84" i="2"/>
  <c r="M84" i="2" s="1"/>
  <c r="J84" i="2"/>
  <c r="L100" i="2"/>
  <c r="M100" i="2" s="1"/>
  <c r="J100" i="2"/>
  <c r="L108" i="2"/>
  <c r="M108" i="2" s="1"/>
  <c r="L116" i="2"/>
  <c r="M116" i="2" s="1"/>
  <c r="J116" i="2"/>
  <c r="J124" i="2"/>
  <c r="L132" i="2"/>
  <c r="M132" i="2" s="1"/>
  <c r="J132" i="2"/>
  <c r="J140" i="2"/>
  <c r="L140" i="2"/>
  <c r="M140" i="2" s="1"/>
  <c r="L148" i="2"/>
  <c r="M148" i="2" s="1"/>
  <c r="J148" i="2"/>
  <c r="L164" i="2"/>
  <c r="M164" i="2" s="1"/>
  <c r="J164" i="2"/>
  <c r="L172" i="2"/>
  <c r="M172" i="2" s="1"/>
  <c r="L180" i="2"/>
  <c r="M180" i="2" s="1"/>
  <c r="J180" i="2"/>
  <c r="L196" i="2"/>
  <c r="M196" i="2" s="1"/>
  <c r="J196" i="2"/>
  <c r="L204" i="2"/>
  <c r="M204" i="2" s="1"/>
  <c r="L212" i="2"/>
  <c r="M212" i="2" s="1"/>
  <c r="J212" i="2"/>
  <c r="J228" i="2"/>
  <c r="L228" i="2"/>
  <c r="M228" i="2" s="1"/>
  <c r="L236" i="2"/>
  <c r="M236" i="2" s="1"/>
  <c r="L244" i="2"/>
  <c r="M244" i="2" s="1"/>
  <c r="J244" i="2"/>
  <c r="L252" i="2"/>
  <c r="M252" i="2" s="1"/>
  <c r="L260" i="2"/>
  <c r="M260" i="2" s="1"/>
  <c r="J276" i="2"/>
  <c r="J42" i="2"/>
  <c r="J92" i="2"/>
  <c r="J204" i="2"/>
  <c r="L60" i="2"/>
  <c r="M60" i="2" s="1"/>
  <c r="L61" i="2"/>
  <c r="M61" i="2" s="1"/>
  <c r="J61" i="2"/>
  <c r="L101" i="2"/>
  <c r="M101" i="2" s="1"/>
  <c r="J101" i="2"/>
  <c r="L109" i="2"/>
  <c r="M109" i="2" s="1"/>
  <c r="J109" i="2"/>
  <c r="L31" i="2"/>
  <c r="M31" i="2" s="1"/>
  <c r="L71" i="2"/>
  <c r="M71" i="2" s="1"/>
  <c r="J71" i="2"/>
  <c r="L57" i="2"/>
  <c r="M57" i="2" s="1"/>
  <c r="J57" i="2"/>
  <c r="L89" i="2"/>
  <c r="M89" i="2" s="1"/>
  <c r="J89" i="2"/>
  <c r="L113" i="2"/>
  <c r="M113" i="2" s="1"/>
  <c r="J113" i="2"/>
  <c r="L137" i="2"/>
  <c r="M137" i="2" s="1"/>
  <c r="J137" i="2"/>
  <c r="L153" i="2"/>
  <c r="M153" i="2" s="1"/>
  <c r="J153" i="2"/>
  <c r="L185" i="2"/>
  <c r="M185" i="2" s="1"/>
  <c r="J185" i="2"/>
  <c r="L193" i="2"/>
  <c r="M193" i="2" s="1"/>
  <c r="J193" i="2"/>
  <c r="L201" i="2"/>
  <c r="M201" i="2" s="1"/>
  <c r="J201" i="2"/>
  <c r="L209" i="2"/>
  <c r="M209" i="2" s="1"/>
  <c r="J209" i="2"/>
  <c r="L217" i="2"/>
  <c r="M217" i="2" s="1"/>
  <c r="J217" i="2"/>
  <c r="L225" i="2"/>
  <c r="M225" i="2" s="1"/>
  <c r="J225" i="2"/>
  <c r="L233" i="2"/>
  <c r="M233" i="2" s="1"/>
  <c r="J233" i="2"/>
  <c r="L241" i="2"/>
  <c r="M241" i="2" s="1"/>
  <c r="J241" i="2"/>
  <c r="L249" i="2"/>
  <c r="M249" i="2" s="1"/>
  <c r="J249" i="2"/>
  <c r="L257" i="2"/>
  <c r="M257" i="2" s="1"/>
  <c r="J257" i="2"/>
  <c r="L265" i="2"/>
  <c r="M265" i="2" s="1"/>
  <c r="J265" i="2"/>
  <c r="L273" i="2"/>
  <c r="M273" i="2" s="1"/>
  <c r="J273" i="2"/>
  <c r="J44" i="2"/>
  <c r="J207" i="2"/>
  <c r="L67" i="2"/>
  <c r="M67" i="2" s="1"/>
  <c r="L21" i="2"/>
  <c r="M21" i="2" s="1"/>
  <c r="J21" i="2"/>
  <c r="L69" i="2"/>
  <c r="M69" i="2" s="1"/>
  <c r="J69" i="2"/>
  <c r="L63" i="2"/>
  <c r="M63" i="2" s="1"/>
  <c r="J63" i="2"/>
  <c r="L103" i="2"/>
  <c r="M103" i="2" s="1"/>
  <c r="J103" i="2"/>
  <c r="L111" i="2"/>
  <c r="M111" i="2" s="1"/>
  <c r="J111" i="2"/>
  <c r="L135" i="2"/>
  <c r="M135" i="2" s="1"/>
  <c r="J135" i="2"/>
  <c r="L143" i="2"/>
  <c r="M143" i="2" s="1"/>
  <c r="L25" i="2"/>
  <c r="M25" i="2" s="1"/>
  <c r="J25" i="2"/>
  <c r="L33" i="2"/>
  <c r="M33" i="2" s="1"/>
  <c r="J33" i="2"/>
  <c r="L41" i="2"/>
  <c r="M41" i="2" s="1"/>
  <c r="J41" i="2"/>
  <c r="L73" i="2"/>
  <c r="M73" i="2" s="1"/>
  <c r="J73" i="2"/>
  <c r="L97" i="2"/>
  <c r="M97" i="2" s="1"/>
  <c r="J97" i="2"/>
  <c r="L121" i="2"/>
  <c r="M121" i="2" s="1"/>
  <c r="J121" i="2"/>
  <c r="L161" i="2"/>
  <c r="M161" i="2" s="1"/>
  <c r="J161" i="2"/>
  <c r="L177" i="2"/>
  <c r="M177" i="2" s="1"/>
  <c r="J177" i="2"/>
  <c r="L6" i="2"/>
  <c r="M6" i="2" s="1"/>
  <c r="L14" i="2"/>
  <c r="M14" i="2" s="1"/>
  <c r="J14" i="2"/>
  <c r="L22" i="2"/>
  <c r="M22" i="2" s="1"/>
  <c r="J22" i="2"/>
  <c r="L30" i="2"/>
  <c r="M30" i="2" s="1"/>
  <c r="J30" i="2"/>
  <c r="L38" i="2"/>
  <c r="M38" i="2" s="1"/>
  <c r="J38" i="2"/>
  <c r="L46" i="2"/>
  <c r="M46" i="2" s="1"/>
  <c r="J46" i="2"/>
  <c r="L54" i="2"/>
  <c r="M54" i="2" s="1"/>
  <c r="L62" i="2"/>
  <c r="M62" i="2" s="1"/>
  <c r="J62" i="2"/>
  <c r="L70" i="2"/>
  <c r="M70" i="2" s="1"/>
  <c r="L78" i="2"/>
  <c r="M78" i="2" s="1"/>
  <c r="J78" i="2"/>
  <c r="L86" i="2"/>
  <c r="M86" i="2" s="1"/>
  <c r="J86" i="2"/>
  <c r="L94" i="2"/>
  <c r="M94" i="2" s="1"/>
  <c r="J94" i="2"/>
  <c r="L102" i="2"/>
  <c r="M102" i="2" s="1"/>
  <c r="J102" i="2"/>
  <c r="L110" i="2"/>
  <c r="M110" i="2" s="1"/>
  <c r="J110" i="2"/>
  <c r="L118" i="2"/>
  <c r="M118" i="2" s="1"/>
  <c r="L126" i="2"/>
  <c r="M126" i="2" s="1"/>
  <c r="J126" i="2"/>
  <c r="L134" i="2"/>
  <c r="M134" i="2" s="1"/>
  <c r="L142" i="2"/>
  <c r="M142" i="2" s="1"/>
  <c r="J142" i="2"/>
  <c r="L150" i="2"/>
  <c r="M150" i="2" s="1"/>
  <c r="J150" i="2"/>
  <c r="L158" i="2"/>
  <c r="M158" i="2" s="1"/>
  <c r="J158" i="2"/>
  <c r="L166" i="2"/>
  <c r="M166" i="2" s="1"/>
  <c r="J166" i="2"/>
  <c r="L174" i="2"/>
  <c r="M174" i="2" s="1"/>
  <c r="J174" i="2"/>
  <c r="L182" i="2"/>
  <c r="M182" i="2" s="1"/>
  <c r="J182" i="2"/>
  <c r="L190" i="2"/>
  <c r="M190" i="2" s="1"/>
  <c r="J190" i="2"/>
  <c r="L198" i="2"/>
  <c r="M198" i="2" s="1"/>
  <c r="J198" i="2"/>
  <c r="L206" i="2"/>
  <c r="M206" i="2" s="1"/>
  <c r="J206" i="2"/>
  <c r="L214" i="2"/>
  <c r="M214" i="2" s="1"/>
  <c r="J214" i="2"/>
  <c r="L222" i="2"/>
  <c r="M222" i="2" s="1"/>
  <c r="J222" i="2"/>
  <c r="L230" i="2"/>
  <c r="M230" i="2" s="1"/>
  <c r="J230" i="2"/>
  <c r="J6" i="2"/>
  <c r="J54" i="2"/>
  <c r="J106" i="2"/>
  <c r="J220" i="2"/>
  <c r="J32" i="2"/>
  <c r="L32" i="2"/>
  <c r="M32" i="2" s="1"/>
  <c r="L40" i="2"/>
  <c r="M40" i="2" s="1"/>
  <c r="J40" i="2"/>
  <c r="L45" i="2"/>
  <c r="M45" i="2" s="1"/>
  <c r="J45" i="2"/>
  <c r="L93" i="2"/>
  <c r="M93" i="2" s="1"/>
  <c r="J93" i="2"/>
  <c r="L15" i="2"/>
  <c r="M15" i="2" s="1"/>
  <c r="J15" i="2"/>
  <c r="L23" i="2"/>
  <c r="M23" i="2" s="1"/>
  <c r="J23" i="2"/>
  <c r="L55" i="2"/>
  <c r="M55" i="2" s="1"/>
  <c r="J55" i="2"/>
  <c r="L95" i="2"/>
  <c r="M95" i="2" s="1"/>
  <c r="L119" i="2"/>
  <c r="M119" i="2" s="1"/>
  <c r="J119" i="2"/>
  <c r="L9" i="2"/>
  <c r="M9" i="2" s="1"/>
  <c r="J9" i="2"/>
  <c r="L17" i="2"/>
  <c r="M17" i="2" s="1"/>
  <c r="J17" i="2"/>
  <c r="L49" i="2"/>
  <c r="M49" i="2" s="1"/>
  <c r="J49" i="2"/>
  <c r="L65" i="2"/>
  <c r="M65" i="2" s="1"/>
  <c r="J65" i="2"/>
  <c r="L81" i="2"/>
  <c r="M81" i="2" s="1"/>
  <c r="J81" i="2"/>
  <c r="L105" i="2"/>
  <c r="M105" i="2" s="1"/>
  <c r="J105" i="2"/>
  <c r="L129" i="2"/>
  <c r="M129" i="2" s="1"/>
  <c r="J129" i="2"/>
  <c r="L145" i="2"/>
  <c r="M145" i="2" s="1"/>
  <c r="J145" i="2"/>
  <c r="L169" i="2"/>
  <c r="M169" i="2" s="1"/>
  <c r="J169" i="2"/>
  <c r="J11" i="2"/>
  <c r="L11" i="2"/>
  <c r="M11" i="2" s="1"/>
  <c r="L19" i="2"/>
  <c r="M19" i="2" s="1"/>
  <c r="L27" i="2"/>
  <c r="M27" i="2" s="1"/>
  <c r="J27" i="2"/>
  <c r="J35" i="2"/>
  <c r="L43" i="2"/>
  <c r="M43" i="2" s="1"/>
  <c r="J43" i="2"/>
  <c r="L51" i="2"/>
  <c r="M51" i="2" s="1"/>
  <c r="J51" i="2"/>
  <c r="L59" i="2"/>
  <c r="M59" i="2" s="1"/>
  <c r="J59" i="2"/>
  <c r="J75" i="2"/>
  <c r="L75" i="2"/>
  <c r="M75" i="2" s="1"/>
  <c r="L83" i="2"/>
  <c r="M83" i="2" s="1"/>
  <c r="L91" i="2"/>
  <c r="M91" i="2" s="1"/>
  <c r="J91" i="2"/>
  <c r="J99" i="2"/>
  <c r="L107" i="2"/>
  <c r="M107" i="2" s="1"/>
  <c r="J107" i="2"/>
  <c r="L115" i="2"/>
  <c r="M115" i="2" s="1"/>
  <c r="J115" i="2"/>
  <c r="L123" i="2"/>
  <c r="M123" i="2" s="1"/>
  <c r="J123" i="2"/>
  <c r="J139" i="2"/>
  <c r="L139" i="2"/>
  <c r="M139" i="2" s="1"/>
  <c r="L147" i="2"/>
  <c r="M147" i="2" s="1"/>
  <c r="L155" i="2"/>
  <c r="M155" i="2" s="1"/>
  <c r="J155" i="2"/>
  <c r="J163" i="2"/>
  <c r="J171" i="2"/>
  <c r="L171" i="2"/>
  <c r="M171" i="2" s="1"/>
  <c r="L179" i="2"/>
  <c r="M179" i="2" s="1"/>
  <c r="J179" i="2"/>
  <c r="L187" i="2"/>
  <c r="M187" i="2" s="1"/>
  <c r="J187" i="2"/>
  <c r="J195" i="2"/>
  <c r="J203" i="2"/>
  <c r="L203" i="2"/>
  <c r="M203" i="2" s="1"/>
  <c r="L211" i="2"/>
  <c r="M211" i="2" s="1"/>
  <c r="J211" i="2"/>
  <c r="L219" i="2"/>
  <c r="M219" i="2" s="1"/>
  <c r="J219" i="2"/>
  <c r="L227" i="2"/>
  <c r="M227" i="2" s="1"/>
  <c r="J227" i="2"/>
  <c r="N235" i="2"/>
  <c r="O235" i="2" s="1"/>
  <c r="K235" i="2"/>
  <c r="L243" i="2"/>
  <c r="M243" i="2" s="1"/>
  <c r="J243" i="2"/>
  <c r="J251" i="2"/>
  <c r="L251" i="2"/>
  <c r="M251" i="2" s="1"/>
  <c r="L259" i="2"/>
  <c r="M259" i="2" s="1"/>
  <c r="J259" i="2"/>
  <c r="J267" i="2"/>
  <c r="L267" i="2"/>
  <c r="M267" i="2" s="1"/>
  <c r="L275" i="2"/>
  <c r="M275" i="2" s="1"/>
  <c r="J275" i="2"/>
  <c r="J8" i="2"/>
  <c r="J58" i="2"/>
  <c r="J108" i="2"/>
  <c r="J159" i="2"/>
  <c r="J223" i="2"/>
  <c r="L99" i="2"/>
  <c r="M99" i="2" s="1"/>
  <c r="L235" i="2"/>
  <c r="M235" i="2" s="1"/>
  <c r="J48" i="2"/>
  <c r="L48" i="2"/>
  <c r="M48" i="2" s="1"/>
  <c r="L56" i="2"/>
  <c r="M56" i="2" s="1"/>
  <c r="J56" i="2"/>
  <c r="J64" i="2"/>
  <c r="L64" i="2"/>
  <c r="M64" i="2" s="1"/>
  <c r="L72" i="2"/>
  <c r="M72" i="2" s="1"/>
  <c r="J72" i="2"/>
  <c r="J80" i="2"/>
  <c r="L80" i="2"/>
  <c r="M80" i="2" s="1"/>
  <c r="L88" i="2"/>
  <c r="M88" i="2" s="1"/>
  <c r="J88" i="2"/>
  <c r="J96" i="2"/>
  <c r="L96" i="2"/>
  <c r="M96" i="2" s="1"/>
  <c r="L104" i="2"/>
  <c r="M104" i="2" s="1"/>
  <c r="J104" i="2"/>
  <c r="J112" i="2"/>
  <c r="L112" i="2"/>
  <c r="M112" i="2" s="1"/>
  <c r="L120" i="2"/>
  <c r="M120" i="2" s="1"/>
  <c r="J120" i="2"/>
  <c r="J128" i="2"/>
  <c r="L128" i="2"/>
  <c r="M128" i="2" s="1"/>
  <c r="L136" i="2"/>
  <c r="M136" i="2" s="1"/>
  <c r="J136" i="2"/>
  <c r="J144" i="2"/>
  <c r="L144" i="2"/>
  <c r="M144" i="2" s="1"/>
  <c r="L152" i="2"/>
  <c r="M152" i="2" s="1"/>
  <c r="J152" i="2"/>
  <c r="J160" i="2"/>
  <c r="L160" i="2"/>
  <c r="M160" i="2" s="1"/>
  <c r="L168" i="2"/>
  <c r="M168" i="2" s="1"/>
  <c r="J168" i="2"/>
  <c r="J176" i="2"/>
  <c r="L176" i="2"/>
  <c r="M176" i="2" s="1"/>
  <c r="L184" i="2"/>
  <c r="M184" i="2" s="1"/>
  <c r="J184" i="2"/>
  <c r="J192" i="2"/>
  <c r="L192" i="2"/>
  <c r="M192" i="2" s="1"/>
  <c r="L200" i="2"/>
  <c r="M200" i="2" s="1"/>
  <c r="J200" i="2"/>
  <c r="J208" i="2"/>
  <c r="L208" i="2"/>
  <c r="M208" i="2" s="1"/>
  <c r="L216" i="2"/>
  <c r="M216" i="2" s="1"/>
  <c r="J216" i="2"/>
  <c r="L224" i="2"/>
  <c r="M224" i="2" s="1"/>
  <c r="J224" i="2"/>
  <c r="L232" i="2"/>
  <c r="M232" i="2" s="1"/>
  <c r="J232" i="2"/>
  <c r="L240" i="2"/>
  <c r="M240" i="2" s="1"/>
  <c r="J240" i="2"/>
  <c r="J16" i="2"/>
  <c r="J118" i="2"/>
  <c r="J172" i="2"/>
  <c r="J236" i="2"/>
  <c r="L124" i="2"/>
  <c r="M124" i="2" s="1"/>
  <c r="L238" i="2"/>
  <c r="M238" i="2" s="1"/>
  <c r="L246" i="2"/>
  <c r="M246" i="2" s="1"/>
  <c r="L254" i="2"/>
  <c r="M254" i="2" s="1"/>
  <c r="L270" i="2"/>
  <c r="M270" i="2" s="1"/>
  <c r="J238" i="2"/>
  <c r="J254" i="2"/>
  <c r="J270" i="2"/>
  <c r="L248" i="2"/>
  <c r="M248" i="2" s="1"/>
  <c r="J248" i="2"/>
  <c r="L256" i="2"/>
  <c r="M256" i="2" s="1"/>
  <c r="J256" i="2"/>
  <c r="L264" i="2"/>
  <c r="M264" i="2" s="1"/>
  <c r="J264" i="2"/>
  <c r="L272" i="2"/>
  <c r="M272" i="2" s="1"/>
  <c r="J272" i="2"/>
  <c r="L229" i="2"/>
  <c r="M229" i="2" s="1"/>
  <c r="J229" i="2"/>
  <c r="L237" i="2"/>
  <c r="M237" i="2" s="1"/>
  <c r="J237" i="2"/>
  <c r="L245" i="2"/>
  <c r="M245" i="2" s="1"/>
  <c r="J245" i="2"/>
  <c r="L253" i="2"/>
  <c r="M253" i="2" s="1"/>
  <c r="J253" i="2"/>
  <c r="L261" i="2"/>
  <c r="M261" i="2" s="1"/>
  <c r="J261" i="2"/>
  <c r="L269" i="2"/>
  <c r="M269" i="2" s="1"/>
  <c r="J269" i="2"/>
  <c r="J260" i="2"/>
  <c r="L226" i="2"/>
  <c r="M226" i="2" s="1"/>
  <c r="J226" i="2"/>
  <c r="L234" i="2"/>
  <c r="M234" i="2" s="1"/>
  <c r="J234" i="2"/>
  <c r="L242" i="2"/>
  <c r="M242" i="2" s="1"/>
  <c r="J242" i="2"/>
  <c r="L250" i="2"/>
  <c r="M250" i="2" s="1"/>
  <c r="J250" i="2"/>
  <c r="L258" i="2"/>
  <c r="M258" i="2" s="1"/>
  <c r="J258" i="2"/>
  <c r="L266" i="2"/>
  <c r="M266" i="2" s="1"/>
  <c r="J266" i="2"/>
  <c r="L274" i="2"/>
  <c r="M274" i="2" s="1"/>
  <c r="J274" i="2"/>
  <c r="J246" i="2"/>
  <c r="J262" i="2"/>
  <c r="L239" i="2"/>
  <c r="M239" i="2" s="1"/>
  <c r="L247" i="2"/>
  <c r="M247" i="2" s="1"/>
  <c r="L255" i="2"/>
  <c r="M255" i="2" s="1"/>
  <c r="L263" i="2"/>
  <c r="M263" i="2" s="1"/>
  <c r="L271" i="2"/>
  <c r="M271" i="2" s="1"/>
  <c r="I277" i="2"/>
  <c r="L277" i="2" s="1"/>
  <c r="M277" i="2" s="1"/>
  <c r="J247" i="2"/>
  <c r="J263" i="2"/>
  <c r="L268" i="2"/>
  <c r="M268" i="2" s="1"/>
  <c r="L276" i="2"/>
  <c r="M276" i="2" s="1"/>
  <c r="M150" i="5"/>
  <c r="J150" i="5"/>
  <c r="M175" i="5"/>
  <c r="J175" i="5"/>
  <c r="M198" i="5"/>
  <c r="J198" i="5"/>
  <c r="M212" i="5"/>
  <c r="N212" i="5" s="1"/>
  <c r="L212" i="5"/>
  <c r="J313" i="5"/>
  <c r="L10" i="5"/>
  <c r="J12" i="5"/>
  <c r="L18" i="5"/>
  <c r="J20" i="5"/>
  <c r="L26" i="5"/>
  <c r="J28" i="5"/>
  <c r="L34" i="5"/>
  <c r="L42" i="5"/>
  <c r="L50" i="5"/>
  <c r="J52" i="5"/>
  <c r="L58" i="5"/>
  <c r="J60" i="5"/>
  <c r="J68" i="5"/>
  <c r="L74" i="5"/>
  <c r="J76" i="5"/>
  <c r="L90" i="5"/>
  <c r="J100" i="5"/>
  <c r="M108" i="5"/>
  <c r="N108" i="5" s="1"/>
  <c r="L110" i="5"/>
  <c r="J119" i="5"/>
  <c r="L122" i="5"/>
  <c r="J124" i="5"/>
  <c r="L136" i="5"/>
  <c r="J145" i="5"/>
  <c r="M167" i="5"/>
  <c r="J167" i="5"/>
  <c r="J169" i="5"/>
  <c r="M172" i="5"/>
  <c r="N172" i="5" s="1"/>
  <c r="M189" i="5"/>
  <c r="N189" i="5" s="1"/>
  <c r="M195" i="5"/>
  <c r="N195" i="5" s="1"/>
  <c r="M207" i="5"/>
  <c r="N207" i="5" s="1"/>
  <c r="J207" i="5"/>
  <c r="J209" i="5"/>
  <c r="M219" i="5"/>
  <c r="N219" i="5" s="1"/>
  <c r="M267" i="5"/>
  <c r="N267" i="5" s="1"/>
  <c r="M159" i="5"/>
  <c r="N159" i="5" s="1"/>
  <c r="J159" i="5"/>
  <c r="J190" i="5"/>
  <c r="M204" i="5"/>
  <c r="N204" i="5" s="1"/>
  <c r="L204" i="5"/>
  <c r="M297" i="5"/>
  <c r="J297" i="5"/>
  <c r="M311" i="5"/>
  <c r="J311" i="5"/>
  <c r="J6" i="5"/>
  <c r="J14" i="5"/>
  <c r="J22" i="5"/>
  <c r="J30" i="5"/>
  <c r="J38" i="5"/>
  <c r="J46" i="5"/>
  <c r="J70" i="5"/>
  <c r="J78" i="5"/>
  <c r="J86" i="5"/>
  <c r="J109" i="5"/>
  <c r="L126" i="5"/>
  <c r="L131" i="5"/>
  <c r="J135" i="5"/>
  <c r="J140" i="5"/>
  <c r="M151" i="5"/>
  <c r="N151" i="5" s="1"/>
  <c r="J151" i="5"/>
  <c r="J153" i="5"/>
  <c r="M156" i="5"/>
  <c r="N156" i="5" s="1"/>
  <c r="M181" i="5"/>
  <c r="N181" i="5" s="1"/>
  <c r="J199" i="5"/>
  <c r="J201" i="5"/>
  <c r="M213" i="5"/>
  <c r="N213" i="5" s="1"/>
  <c r="M223" i="5"/>
  <c r="J223" i="5"/>
  <c r="M229" i="5"/>
  <c r="N229" i="5" s="1"/>
  <c r="M245" i="5"/>
  <c r="N245" i="5" s="1"/>
  <c r="J255" i="5"/>
  <c r="M261" i="5"/>
  <c r="N261" i="5" s="1"/>
  <c r="M271" i="5"/>
  <c r="J271" i="5"/>
  <c r="M301" i="5"/>
  <c r="N301" i="5" s="1"/>
  <c r="M321" i="5"/>
  <c r="J321" i="5"/>
  <c r="L9" i="5"/>
  <c r="J11" i="5"/>
  <c r="L17" i="5"/>
  <c r="J19" i="5"/>
  <c r="J27" i="5"/>
  <c r="J35" i="5"/>
  <c r="L41" i="5"/>
  <c r="J43" i="5"/>
  <c r="L49" i="5"/>
  <c r="J51" i="5"/>
  <c r="L57" i="5"/>
  <c r="J59" i="5"/>
  <c r="L65" i="5"/>
  <c r="J67" i="5"/>
  <c r="L73" i="5"/>
  <c r="J75" i="5"/>
  <c r="L81" i="5"/>
  <c r="J83" i="5"/>
  <c r="L89" i="5"/>
  <c r="J91" i="5"/>
  <c r="L97" i="5"/>
  <c r="J99" i="5"/>
  <c r="L107" i="5"/>
  <c r="J111" i="5"/>
  <c r="L114" i="5"/>
  <c r="J116" i="5"/>
  <c r="J130" i="5"/>
  <c r="J144" i="5"/>
  <c r="J149" i="5"/>
  <c r="M173" i="5"/>
  <c r="N173" i="5" s="1"/>
  <c r="M182" i="5"/>
  <c r="J182" i="5"/>
  <c r="L196" i="5"/>
  <c r="J281" i="5"/>
  <c r="M295" i="5"/>
  <c r="J295" i="5"/>
  <c r="M325" i="5"/>
  <c r="N325" i="5" s="1"/>
  <c r="M127" i="5"/>
  <c r="N127" i="5" s="1"/>
  <c r="M165" i="5"/>
  <c r="N165" i="5" s="1"/>
  <c r="J168" i="5"/>
  <c r="M171" i="5"/>
  <c r="N171" i="5" s="1"/>
  <c r="M243" i="5"/>
  <c r="N243" i="5" s="1"/>
  <c r="J305" i="5"/>
  <c r="M319" i="5"/>
  <c r="J319" i="5"/>
  <c r="M103" i="5"/>
  <c r="M166" i="5"/>
  <c r="N166" i="5" s="1"/>
  <c r="J166" i="5"/>
  <c r="L188" i="5"/>
  <c r="M206" i="5"/>
  <c r="J206" i="5"/>
  <c r="M279" i="5"/>
  <c r="J103" i="5"/>
  <c r="M118" i="5"/>
  <c r="N118" i="5" s="1"/>
  <c r="J152" i="5"/>
  <c r="M155" i="5"/>
  <c r="N155" i="5" s="1"/>
  <c r="M158" i="5"/>
  <c r="J158" i="5"/>
  <c r="M183" i="5"/>
  <c r="N183" i="5" s="1"/>
  <c r="J183" i="5"/>
  <c r="M197" i="5"/>
  <c r="N197" i="5" s="1"/>
  <c r="M203" i="5"/>
  <c r="N203" i="5" s="1"/>
  <c r="M215" i="5"/>
  <c r="J215" i="5"/>
  <c r="M231" i="5"/>
  <c r="J231" i="5"/>
  <c r="M253" i="5"/>
  <c r="N253" i="5" s="1"/>
  <c r="M263" i="5"/>
  <c r="J263" i="5"/>
  <c r="M289" i="5"/>
  <c r="J289" i="5"/>
  <c r="J303" i="5"/>
  <c r="J214" i="5"/>
  <c r="L220" i="5"/>
  <c r="J222" i="5"/>
  <c r="L228" i="5"/>
  <c r="J230" i="5"/>
  <c r="L236" i="5"/>
  <c r="J238" i="5"/>
  <c r="L244" i="5"/>
  <c r="J246" i="5"/>
  <c r="J254" i="5"/>
  <c r="J262" i="5"/>
  <c r="J278" i="5"/>
  <c r="J286" i="5"/>
  <c r="J294" i="5"/>
  <c r="J302" i="5"/>
  <c r="J310" i="5"/>
  <c r="J318" i="5"/>
  <c r="J326" i="5"/>
  <c r="N287" i="5" l="1"/>
  <c r="J54" i="5"/>
  <c r="N311" i="5"/>
  <c r="M317" i="5"/>
  <c r="N317" i="5" s="1"/>
  <c r="M104" i="5"/>
  <c r="M247" i="5"/>
  <c r="M51" i="5"/>
  <c r="M302" i="5"/>
  <c r="N302" i="5" s="1"/>
  <c r="M77" i="5"/>
  <c r="N77" i="5" s="1"/>
  <c r="M143" i="5"/>
  <c r="N143" i="5" s="1"/>
  <c r="M221" i="5"/>
  <c r="N221" i="5" s="1"/>
  <c r="M305" i="5"/>
  <c r="N305" i="5" s="1"/>
  <c r="M196" i="5"/>
  <c r="N196" i="5" s="1"/>
  <c r="M255" i="5"/>
  <c r="N255" i="5" s="1"/>
  <c r="J287" i="5"/>
  <c r="N198" i="5"/>
  <c r="M141" i="5"/>
  <c r="N141" i="5" s="1"/>
  <c r="M130" i="5"/>
  <c r="M38" i="5"/>
  <c r="M234" i="5"/>
  <c r="N234" i="5" s="1"/>
  <c r="M188" i="5"/>
  <c r="N188" i="5" s="1"/>
  <c r="M187" i="5"/>
  <c r="N187" i="5" s="1"/>
  <c r="L98" i="5"/>
  <c r="M308" i="5"/>
  <c r="N308" i="5" s="1"/>
  <c r="M294" i="5"/>
  <c r="N323" i="5"/>
  <c r="M126" i="5"/>
  <c r="N126" i="5" s="1"/>
  <c r="N215" i="5"/>
  <c r="M211" i="5"/>
  <c r="N211" i="5" s="1"/>
  <c r="M102" i="5"/>
  <c r="N102" i="5" s="1"/>
  <c r="N182" i="5"/>
  <c r="M239" i="5"/>
  <c r="J273" i="5"/>
  <c r="N273" i="5" s="1"/>
  <c r="M66" i="5"/>
  <c r="N66" i="5" s="1"/>
  <c r="M122" i="5"/>
  <c r="N122" i="5" s="1"/>
  <c r="M236" i="5"/>
  <c r="N236" i="5" s="1"/>
  <c r="M140" i="5"/>
  <c r="M205" i="5"/>
  <c r="N205" i="5" s="1"/>
  <c r="J44" i="5"/>
  <c r="M107" i="5"/>
  <c r="N107" i="5" s="1"/>
  <c r="M318" i="5"/>
  <c r="M31" i="5"/>
  <c r="N103" i="5"/>
  <c r="M114" i="5"/>
  <c r="N114" i="5" s="1"/>
  <c r="M260" i="5"/>
  <c r="N260" i="5" s="1"/>
  <c r="N246" i="5"/>
  <c r="M59" i="5"/>
  <c r="N263" i="5"/>
  <c r="J174" i="5"/>
  <c r="N174" i="5" s="1"/>
  <c r="N271" i="5"/>
  <c r="M251" i="5"/>
  <c r="N251" i="5" s="1"/>
  <c r="M60" i="5"/>
  <c r="M238" i="5"/>
  <c r="M133" i="5"/>
  <c r="M37" i="5"/>
  <c r="N37" i="5" s="1"/>
  <c r="M34" i="5"/>
  <c r="N34" i="5" s="1"/>
  <c r="AA116" i="14"/>
  <c r="AA106" i="14"/>
  <c r="AB106" i="14" s="1"/>
  <c r="AA91" i="14"/>
  <c r="AA21" i="14"/>
  <c r="AA80" i="14"/>
  <c r="AB80" i="14" s="1"/>
  <c r="AA138" i="14"/>
  <c r="AB138" i="14" s="1"/>
  <c r="R12" i="12"/>
  <c r="V12" i="12" s="1"/>
  <c r="R157" i="12"/>
  <c r="V157" i="12" s="1"/>
  <c r="U5" i="12"/>
  <c r="U129" i="12"/>
  <c r="R149" i="12"/>
  <c r="U180" i="12"/>
  <c r="U155" i="12"/>
  <c r="U35" i="12"/>
  <c r="V35" i="12" s="1"/>
  <c r="U27" i="12"/>
  <c r="U71" i="12"/>
  <c r="AA139" i="14"/>
  <c r="AA164" i="14"/>
  <c r="AB164" i="14" s="1"/>
  <c r="AA53" i="14"/>
  <c r="AA49" i="14"/>
  <c r="AA62" i="14"/>
  <c r="AA143" i="14"/>
  <c r="AA96" i="14"/>
  <c r="AB96" i="14" s="1"/>
  <c r="AC13" i="13"/>
  <c r="AG13" i="13" s="1"/>
  <c r="AF150" i="13"/>
  <c r="AG150" i="13" s="1"/>
  <c r="AG5" i="13"/>
  <c r="AF65" i="13"/>
  <c r="AG65" i="13" s="1"/>
  <c r="AF111" i="13"/>
  <c r="AG111" i="13" s="1"/>
  <c r="AC53" i="13"/>
  <c r="AG53" i="13" s="1"/>
  <c r="AF146" i="13"/>
  <c r="AF143" i="13"/>
  <c r="AF5" i="13"/>
  <c r="AC45" i="13"/>
  <c r="AG45" i="13" s="1"/>
  <c r="AF101" i="13"/>
  <c r="AG101" i="13" s="1"/>
  <c r="AC37" i="13"/>
  <c r="AG37" i="13" s="1"/>
  <c r="AC29" i="13"/>
  <c r="AG29" i="13" s="1"/>
  <c r="AF77" i="13"/>
  <c r="AC6" i="13"/>
  <c r="AG6" i="13" s="1"/>
  <c r="R76" i="12"/>
  <c r="V76" i="12" s="1"/>
  <c r="U33" i="12"/>
  <c r="U17" i="12"/>
  <c r="V17" i="12" s="1"/>
  <c r="R129" i="12"/>
  <c r="V129" i="12" s="1"/>
  <c r="R4" i="12"/>
  <c r="V4" i="12" s="1"/>
  <c r="V149" i="12"/>
  <c r="R13" i="12"/>
  <c r="V13" i="12" s="1"/>
  <c r="U170" i="12"/>
  <c r="V170" i="12" s="1"/>
  <c r="U154" i="12"/>
  <c r="V154" i="12" s="1"/>
  <c r="U138" i="12"/>
  <c r="V138" i="12" s="1"/>
  <c r="U74" i="12"/>
  <c r="V74" i="12" s="1"/>
  <c r="U10" i="12"/>
  <c r="U139" i="12"/>
  <c r="V139" i="12" s="1"/>
  <c r="R101" i="12"/>
  <c r="V101" i="12" s="1"/>
  <c r="V33" i="12"/>
  <c r="R175" i="12"/>
  <c r="V175" i="12" s="1"/>
  <c r="R5" i="12"/>
  <c r="V5" i="12" s="1"/>
  <c r="U113" i="12"/>
  <c r="V113" i="12" s="1"/>
  <c r="U49" i="12"/>
  <c r="V49" i="12" s="1"/>
  <c r="U47" i="12"/>
  <c r="V47" i="12" s="1"/>
  <c r="R148" i="12"/>
  <c r="V148" i="12" s="1"/>
  <c r="U99" i="12"/>
  <c r="V99" i="12" s="1"/>
  <c r="U100" i="12"/>
  <c r="V100" i="12" s="1"/>
  <c r="U116" i="12"/>
  <c r="V116" i="12" s="1"/>
  <c r="U111" i="12"/>
  <c r="V111" i="12" s="1"/>
  <c r="U162" i="12"/>
  <c r="V162" i="12" s="1"/>
  <c r="R52" i="12"/>
  <c r="V52" i="12" s="1"/>
  <c r="U91" i="12"/>
  <c r="V91" i="12" s="1"/>
  <c r="R140" i="12"/>
  <c r="V140" i="12" s="1"/>
  <c r="U83" i="12"/>
  <c r="V83" i="12" s="1"/>
  <c r="U11" i="12"/>
  <c r="R117" i="12"/>
  <c r="V117" i="12" s="1"/>
  <c r="R53" i="12"/>
  <c r="V53" i="12" s="1"/>
  <c r="U104" i="12"/>
  <c r="AA37" i="14"/>
  <c r="AA42" i="14"/>
  <c r="AB42" i="14" s="1"/>
  <c r="AB150" i="14"/>
  <c r="AB91" i="14"/>
  <c r="AB116" i="14"/>
  <c r="AB62" i="14"/>
  <c r="U30" i="12"/>
  <c r="R30" i="12"/>
  <c r="U88" i="12"/>
  <c r="R88" i="12"/>
  <c r="U62" i="12"/>
  <c r="R62" i="12"/>
  <c r="U106" i="12"/>
  <c r="V106" i="12" s="1"/>
  <c r="V180" i="12"/>
  <c r="R165" i="12"/>
  <c r="V165" i="12" s="1"/>
  <c r="U158" i="12"/>
  <c r="R158" i="12"/>
  <c r="U94" i="12"/>
  <c r="R94" i="12"/>
  <c r="V94" i="12" s="1"/>
  <c r="V11" i="12"/>
  <c r="R143" i="12"/>
  <c r="U143" i="12"/>
  <c r="R23" i="12"/>
  <c r="U23" i="12"/>
  <c r="U150" i="12"/>
  <c r="R150" i="12"/>
  <c r="V150" i="12" s="1"/>
  <c r="U86" i="12"/>
  <c r="R86" i="12"/>
  <c r="U58" i="12"/>
  <c r="V58" i="12" s="1"/>
  <c r="R120" i="12"/>
  <c r="U120" i="12"/>
  <c r="R56" i="12"/>
  <c r="U56" i="12"/>
  <c r="U40" i="12"/>
  <c r="R40" i="12"/>
  <c r="U24" i="12"/>
  <c r="R24" i="12"/>
  <c r="V31" i="12"/>
  <c r="V168" i="12"/>
  <c r="R96" i="12"/>
  <c r="U96" i="12"/>
  <c r="U90" i="12"/>
  <c r="V90" i="12" s="1"/>
  <c r="R108" i="12"/>
  <c r="V108" i="12" s="1"/>
  <c r="U9" i="12"/>
  <c r="R9" i="12"/>
  <c r="R79" i="12"/>
  <c r="U79" i="12"/>
  <c r="U16" i="12"/>
  <c r="R16" i="12"/>
  <c r="U137" i="12"/>
  <c r="R137" i="12"/>
  <c r="R95" i="12"/>
  <c r="U95" i="12"/>
  <c r="U118" i="12"/>
  <c r="R118" i="12"/>
  <c r="U54" i="12"/>
  <c r="R54" i="12"/>
  <c r="U38" i="12"/>
  <c r="R38" i="12"/>
  <c r="U89" i="12"/>
  <c r="V89" i="12" s="1"/>
  <c r="U168" i="12"/>
  <c r="U102" i="12"/>
  <c r="V102" i="12" s="1"/>
  <c r="R160" i="12"/>
  <c r="U160" i="12"/>
  <c r="U152" i="12"/>
  <c r="R152" i="12"/>
  <c r="R21" i="12"/>
  <c r="V21" i="12" s="1"/>
  <c r="V179" i="12"/>
  <c r="R87" i="12"/>
  <c r="U87" i="12"/>
  <c r="V171" i="12"/>
  <c r="V107" i="12"/>
  <c r="V43" i="12"/>
  <c r="U178" i="12"/>
  <c r="R178" i="12"/>
  <c r="U121" i="12"/>
  <c r="R121" i="12"/>
  <c r="U57" i="12"/>
  <c r="R57" i="12"/>
  <c r="U14" i="12"/>
  <c r="R14" i="12"/>
  <c r="U128" i="12"/>
  <c r="R128" i="12"/>
  <c r="V71" i="12"/>
  <c r="U98" i="12"/>
  <c r="V98" i="12" s="1"/>
  <c r="R28" i="12"/>
  <c r="V28" i="12" s="1"/>
  <c r="R167" i="12"/>
  <c r="U167" i="12"/>
  <c r="R103" i="12"/>
  <c r="U103" i="12"/>
  <c r="U41" i="12"/>
  <c r="R41" i="12"/>
  <c r="U174" i="12"/>
  <c r="R174" i="12"/>
  <c r="U112" i="12"/>
  <c r="R112" i="12"/>
  <c r="U48" i="12"/>
  <c r="R48" i="12"/>
  <c r="V48" i="12" s="1"/>
  <c r="R7" i="12"/>
  <c r="U7" i="12"/>
  <c r="U126" i="12"/>
  <c r="R126" i="12"/>
  <c r="U130" i="12"/>
  <c r="V130" i="12" s="1"/>
  <c r="U114" i="12"/>
  <c r="V114" i="12" s="1"/>
  <c r="U66" i="12"/>
  <c r="V66" i="12" s="1"/>
  <c r="U50" i="12"/>
  <c r="V50" i="12" s="1"/>
  <c r="V65" i="12"/>
  <c r="U92" i="12"/>
  <c r="V92" i="12" s="1"/>
  <c r="U166" i="12"/>
  <c r="V166" i="12" s="1"/>
  <c r="U18" i="12"/>
  <c r="R18" i="12"/>
  <c r="R20" i="12"/>
  <c r="V20" i="12" s="1"/>
  <c r="U147" i="12"/>
  <c r="V147" i="12" s="1"/>
  <c r="U145" i="12"/>
  <c r="R145" i="12"/>
  <c r="U81" i="12"/>
  <c r="R81" i="12"/>
  <c r="V81" i="12" s="1"/>
  <c r="U34" i="12"/>
  <c r="V34" i="12" s="1"/>
  <c r="R34" i="12"/>
  <c r="U110" i="12"/>
  <c r="R110" i="12"/>
  <c r="U46" i="12"/>
  <c r="R46" i="12"/>
  <c r="U2" i="12"/>
  <c r="R2" i="12"/>
  <c r="V123" i="12"/>
  <c r="V59" i="12"/>
  <c r="V163" i="12"/>
  <c r="U122" i="12"/>
  <c r="V122" i="12" s="1"/>
  <c r="U144" i="12"/>
  <c r="R144" i="12"/>
  <c r="U80" i="12"/>
  <c r="R80" i="12"/>
  <c r="V80" i="12" s="1"/>
  <c r="U8" i="12"/>
  <c r="R8" i="12"/>
  <c r="U42" i="12"/>
  <c r="V42" i="12" s="1"/>
  <c r="R60" i="12"/>
  <c r="V60" i="12" s="1"/>
  <c r="V155" i="12"/>
  <c r="R127" i="12"/>
  <c r="U127" i="12"/>
  <c r="R63" i="12"/>
  <c r="U63" i="12"/>
  <c r="R136" i="12"/>
  <c r="U136" i="12"/>
  <c r="R72" i="12"/>
  <c r="U72" i="12"/>
  <c r="V27" i="12"/>
  <c r="R39" i="12"/>
  <c r="V39" i="12" s="1"/>
  <c r="U39" i="12"/>
  <c r="U176" i="12"/>
  <c r="R176" i="12"/>
  <c r="V176" i="12" s="1"/>
  <c r="R119" i="12"/>
  <c r="U119" i="12"/>
  <c r="R55" i="12"/>
  <c r="U55" i="12"/>
  <c r="R159" i="12"/>
  <c r="V159" i="12" s="1"/>
  <c r="U159" i="12"/>
  <c r="U73" i="12"/>
  <c r="R73" i="12"/>
  <c r="V73" i="12" s="1"/>
  <c r="U142" i="12"/>
  <c r="R142" i="12"/>
  <c r="U78" i="12"/>
  <c r="R78" i="12"/>
  <c r="U22" i="12"/>
  <c r="R22" i="12"/>
  <c r="U6" i="12"/>
  <c r="R6" i="12"/>
  <c r="V6" i="12" s="1"/>
  <c r="U153" i="12"/>
  <c r="V153" i="12" s="1"/>
  <c r="U26" i="12"/>
  <c r="V26" i="12" s="1"/>
  <c r="U156" i="12"/>
  <c r="V156" i="12" s="1"/>
  <c r="R124" i="12"/>
  <c r="V124" i="12" s="1"/>
  <c r="U131" i="12"/>
  <c r="V131" i="12" s="1"/>
  <c r="U67" i="12"/>
  <c r="V67" i="12" s="1"/>
  <c r="R151" i="12"/>
  <c r="U151" i="12"/>
  <c r="U169" i="12"/>
  <c r="R169" i="12"/>
  <c r="R105" i="12"/>
  <c r="U105" i="12"/>
  <c r="U134" i="12"/>
  <c r="R134" i="12"/>
  <c r="U70" i="12"/>
  <c r="R70" i="12"/>
  <c r="V70" i="12" s="1"/>
  <c r="U25" i="12"/>
  <c r="R25" i="12"/>
  <c r="U32" i="12"/>
  <c r="R32" i="12"/>
  <c r="U161" i="12"/>
  <c r="R161" i="12"/>
  <c r="U97" i="12"/>
  <c r="R97" i="12"/>
  <c r="V97" i="12" s="1"/>
  <c r="U64" i="12"/>
  <c r="R64" i="12"/>
  <c r="V15" i="12"/>
  <c r="U177" i="12"/>
  <c r="V177" i="12" s="1"/>
  <c r="V104" i="12"/>
  <c r="V10" i="12"/>
  <c r="AC146" i="13"/>
  <c r="AG146" i="13" s="1"/>
  <c r="AF88" i="13"/>
  <c r="AG88" i="13" s="1"/>
  <c r="AC143" i="13"/>
  <c r="AF164" i="13"/>
  <c r="AG164" i="13" s="1"/>
  <c r="AF125" i="13"/>
  <c r="AG125" i="13" s="1"/>
  <c r="AF97" i="13"/>
  <c r="AF156" i="13"/>
  <c r="AG156" i="13" s="1"/>
  <c r="AF108" i="13"/>
  <c r="AG108" i="13" s="1"/>
  <c r="AF76" i="13"/>
  <c r="AG76" i="13" s="1"/>
  <c r="AF140" i="13"/>
  <c r="AG140" i="13" s="1"/>
  <c r="AF135" i="13"/>
  <c r="AG135" i="13" s="1"/>
  <c r="AG77" i="13"/>
  <c r="AG112" i="13"/>
  <c r="AG97" i="13"/>
  <c r="AF118" i="13"/>
  <c r="AG118" i="13" s="1"/>
  <c r="AF126" i="13"/>
  <c r="AG126" i="13" s="1"/>
  <c r="AF124" i="13"/>
  <c r="AG124" i="13" s="1"/>
  <c r="AF139" i="13"/>
  <c r="AF103" i="13"/>
  <c r="AF147" i="13"/>
  <c r="AF144" i="13"/>
  <c r="AG144" i="13" s="1"/>
  <c r="AF69" i="13"/>
  <c r="AG69" i="13" s="1"/>
  <c r="AF95" i="13"/>
  <c r="AG95" i="13" s="1"/>
  <c r="AF163" i="13"/>
  <c r="AG163" i="13" s="1"/>
  <c r="AF127" i="13"/>
  <c r="AG127" i="13" s="1"/>
  <c r="AF116" i="13"/>
  <c r="AG116" i="13" s="1"/>
  <c r="AF78" i="13"/>
  <c r="AG78" i="13" s="1"/>
  <c r="AF159" i="13"/>
  <c r="AG159" i="13" s="1"/>
  <c r="AF151" i="13"/>
  <c r="AG151" i="13" s="1"/>
  <c r="AF62" i="13"/>
  <c r="AG62" i="13" s="1"/>
  <c r="AF162" i="13"/>
  <c r="AG162" i="13" s="1"/>
  <c r="AF138" i="13"/>
  <c r="AG138" i="13" s="1"/>
  <c r="AF121" i="13"/>
  <c r="AG121" i="13" s="1"/>
  <c r="AF122" i="13"/>
  <c r="AG122" i="13" s="1"/>
  <c r="AF128" i="13"/>
  <c r="AG128" i="13" s="1"/>
  <c r="AC139" i="13"/>
  <c r="AC134" i="13"/>
  <c r="AF134" i="13"/>
  <c r="AC106" i="13"/>
  <c r="AF106" i="13"/>
  <c r="AC96" i="13"/>
  <c r="AF96" i="13"/>
  <c r="AF48" i="13"/>
  <c r="AC48" i="13"/>
  <c r="AF32" i="13"/>
  <c r="AC32" i="13"/>
  <c r="AF16" i="13"/>
  <c r="AC16" i="13"/>
  <c r="AC85" i="13"/>
  <c r="AF85" i="13"/>
  <c r="AC141" i="13"/>
  <c r="AF141" i="13"/>
  <c r="AC115" i="13"/>
  <c r="AF115" i="13"/>
  <c r="AC142" i="13"/>
  <c r="AG142" i="13" s="1"/>
  <c r="AF61" i="13"/>
  <c r="AG61" i="13" s="1"/>
  <c r="AF114" i="13"/>
  <c r="AG114" i="13" s="1"/>
  <c r="AC70" i="13"/>
  <c r="AF70" i="13"/>
  <c r="AC104" i="13"/>
  <c r="AF104" i="13"/>
  <c r="AC72" i="13"/>
  <c r="AF72" i="13"/>
  <c r="AF46" i="13"/>
  <c r="AC46" i="13"/>
  <c r="AF30" i="13"/>
  <c r="AC30" i="13"/>
  <c r="AF14" i="13"/>
  <c r="AC14" i="13"/>
  <c r="AF67" i="13"/>
  <c r="AC67" i="13"/>
  <c r="AF131" i="13"/>
  <c r="AC131" i="13"/>
  <c r="AF123" i="13"/>
  <c r="AC113" i="13"/>
  <c r="AF113" i="13"/>
  <c r="AC81" i="13"/>
  <c r="AF81" i="13"/>
  <c r="AC57" i="13"/>
  <c r="AF57" i="13"/>
  <c r="AF47" i="13"/>
  <c r="AG47" i="13" s="1"/>
  <c r="AE47" i="13"/>
  <c r="AF39" i="13"/>
  <c r="AG39" i="13" s="1"/>
  <c r="AE39" i="13"/>
  <c r="AF31" i="13"/>
  <c r="AG31" i="13" s="1"/>
  <c r="AE31" i="13"/>
  <c r="AF23" i="13"/>
  <c r="AG23" i="13" s="1"/>
  <c r="AE23" i="13"/>
  <c r="AF15" i="13"/>
  <c r="AG15" i="13" s="1"/>
  <c r="AE15" i="13"/>
  <c r="AF154" i="13"/>
  <c r="AG154" i="13" s="1"/>
  <c r="AF44" i="13"/>
  <c r="AC44" i="13"/>
  <c r="AF12" i="13"/>
  <c r="AC12" i="13"/>
  <c r="AC157" i="13"/>
  <c r="AF157" i="13"/>
  <c r="AC9" i="13"/>
  <c r="AG9" i="13" s="1"/>
  <c r="AC102" i="13"/>
  <c r="AF102" i="13"/>
  <c r="AF42" i="13"/>
  <c r="AC42" i="13"/>
  <c r="AF26" i="13"/>
  <c r="AC26" i="13"/>
  <c r="AF10" i="13"/>
  <c r="AC10" i="13"/>
  <c r="AF7" i="13"/>
  <c r="AG7" i="13" s="1"/>
  <c r="AE7" i="13"/>
  <c r="AF2" i="13"/>
  <c r="AC2" i="13"/>
  <c r="AF55" i="13"/>
  <c r="AG55" i="13" s="1"/>
  <c r="AF160" i="13"/>
  <c r="AG160" i="13" s="1"/>
  <c r="AC103" i="13"/>
  <c r="AG103" i="13" s="1"/>
  <c r="AF166" i="13"/>
  <c r="AG166" i="13" s="1"/>
  <c r="AF158" i="13"/>
  <c r="AG158" i="13" s="1"/>
  <c r="AC130" i="13"/>
  <c r="AF130" i="13"/>
  <c r="AF92" i="13"/>
  <c r="AG92" i="13" s="1"/>
  <c r="AF40" i="13"/>
  <c r="AC40" i="13"/>
  <c r="AF24" i="13"/>
  <c r="AC24" i="13"/>
  <c r="AF8" i="13"/>
  <c r="AC8" i="13"/>
  <c r="AF83" i="13"/>
  <c r="AC83" i="13"/>
  <c r="AF155" i="13"/>
  <c r="AG155" i="13" s="1"/>
  <c r="AC137" i="13"/>
  <c r="AF137" i="13"/>
  <c r="AC119" i="13"/>
  <c r="AF119" i="13"/>
  <c r="AC89" i="13"/>
  <c r="AF89" i="13"/>
  <c r="AF3" i="13"/>
  <c r="AG3" i="13" s="1"/>
  <c r="AF68" i="13"/>
  <c r="AG68" i="13" s="1"/>
  <c r="AF93" i="13"/>
  <c r="AG93" i="13" s="1"/>
  <c r="AF82" i="13"/>
  <c r="AG82" i="13" s="1"/>
  <c r="AF94" i="13"/>
  <c r="AG94" i="13" s="1"/>
  <c r="AC100" i="13"/>
  <c r="AF100" i="13"/>
  <c r="AC66" i="13"/>
  <c r="AF66" i="13"/>
  <c r="AF38" i="13"/>
  <c r="AG38" i="13" s="1"/>
  <c r="AC38" i="13"/>
  <c r="AF22" i="13"/>
  <c r="AC22" i="13"/>
  <c r="AF4" i="13"/>
  <c r="AC4" i="13"/>
  <c r="AC145" i="13"/>
  <c r="AF145" i="13"/>
  <c r="AF99" i="13"/>
  <c r="AG99" i="13" s="1"/>
  <c r="AC99" i="13"/>
  <c r="AF75" i="13"/>
  <c r="AC75" i="13"/>
  <c r="AF51" i="13"/>
  <c r="AG51" i="13" s="1"/>
  <c r="AE51" i="13"/>
  <c r="AF43" i="13"/>
  <c r="AG43" i="13" s="1"/>
  <c r="AE43" i="13"/>
  <c r="AF35" i="13"/>
  <c r="AG35" i="13" s="1"/>
  <c r="AE35" i="13"/>
  <c r="AF27" i="13"/>
  <c r="AG27" i="13" s="1"/>
  <c r="AE27" i="13"/>
  <c r="AF19" i="13"/>
  <c r="AG19" i="13" s="1"/>
  <c r="AE19" i="13"/>
  <c r="AF11" i="13"/>
  <c r="AG11" i="13" s="1"/>
  <c r="AE11" i="13"/>
  <c r="AF98" i="13"/>
  <c r="AG98" i="13" s="1"/>
  <c r="AC132" i="13"/>
  <c r="AF132" i="13"/>
  <c r="AF28" i="13"/>
  <c r="AC28" i="13"/>
  <c r="AF152" i="13"/>
  <c r="AG152" i="13" s="1"/>
  <c r="AF58" i="13"/>
  <c r="AG58" i="13" s="1"/>
  <c r="AF52" i="13"/>
  <c r="AC52" i="13"/>
  <c r="AF36" i="13"/>
  <c r="AC36" i="13"/>
  <c r="AF20" i="13"/>
  <c r="AC20" i="13"/>
  <c r="AC165" i="13"/>
  <c r="AF165" i="13"/>
  <c r="AC153" i="13"/>
  <c r="AF153" i="13"/>
  <c r="AC117" i="13"/>
  <c r="AF117" i="13"/>
  <c r="AF107" i="13"/>
  <c r="AC107" i="13"/>
  <c r="AC87" i="13"/>
  <c r="AF87" i="13"/>
  <c r="AF60" i="13"/>
  <c r="AG60" i="13" s="1"/>
  <c r="AC149" i="13"/>
  <c r="AF149" i="13"/>
  <c r="AG147" i="13"/>
  <c r="AG123" i="13"/>
  <c r="AC74" i="13"/>
  <c r="AF74" i="13"/>
  <c r="AC64" i="13"/>
  <c r="AF64" i="13"/>
  <c r="AF50" i="13"/>
  <c r="AC50" i="13"/>
  <c r="AF34" i="13"/>
  <c r="AC34" i="13"/>
  <c r="AF18" i="13"/>
  <c r="AC18" i="13"/>
  <c r="AC161" i="13"/>
  <c r="AF161" i="13"/>
  <c r="AF71" i="13"/>
  <c r="AG71" i="13" s="1"/>
  <c r="AF59" i="13"/>
  <c r="AG59" i="13" s="1"/>
  <c r="AF49" i="13"/>
  <c r="AG49" i="13" s="1"/>
  <c r="AF41" i="13"/>
  <c r="AG41" i="13" s="1"/>
  <c r="AF33" i="13"/>
  <c r="AG33" i="13" s="1"/>
  <c r="AF25" i="13"/>
  <c r="AG25" i="13" s="1"/>
  <c r="AF17" i="13"/>
  <c r="AG17" i="13" s="1"/>
  <c r="AF91" i="13"/>
  <c r="AG91" i="13" s="1"/>
  <c r="J309" i="5"/>
  <c r="M309" i="5"/>
  <c r="M242" i="5"/>
  <c r="J242" i="5"/>
  <c r="M194" i="5"/>
  <c r="J194" i="5"/>
  <c r="J24" i="5"/>
  <c r="M24" i="5"/>
  <c r="M299" i="5"/>
  <c r="J299" i="5"/>
  <c r="J291" i="5"/>
  <c r="M291" i="5"/>
  <c r="N133" i="5"/>
  <c r="J270" i="5"/>
  <c r="N270" i="5" s="1"/>
  <c r="N158" i="5"/>
  <c r="N206" i="5"/>
  <c r="N319" i="5"/>
  <c r="J104" i="5"/>
  <c r="N297" i="5"/>
  <c r="N167" i="5"/>
  <c r="M264" i="5"/>
  <c r="N264" i="5" s="1"/>
  <c r="L264" i="5"/>
  <c r="M224" i="5"/>
  <c r="J224" i="5"/>
  <c r="M176" i="5"/>
  <c r="J176" i="5"/>
  <c r="M128" i="5"/>
  <c r="N128" i="5" s="1"/>
  <c r="J128" i="5"/>
  <c r="J72" i="5"/>
  <c r="M72" i="5"/>
  <c r="M74" i="5"/>
  <c r="N74" i="5" s="1"/>
  <c r="N28" i="5"/>
  <c r="M274" i="5"/>
  <c r="J274" i="5"/>
  <c r="J186" i="5"/>
  <c r="M186" i="5"/>
  <c r="N130" i="5"/>
  <c r="N38" i="5"/>
  <c r="N119" i="5"/>
  <c r="M164" i="5"/>
  <c r="N164" i="5" s="1"/>
  <c r="N51" i="5"/>
  <c r="N19" i="5"/>
  <c r="M284" i="5"/>
  <c r="N284" i="5" s="1"/>
  <c r="N238" i="5"/>
  <c r="N201" i="5"/>
  <c r="N326" i="5"/>
  <c r="M163" i="5"/>
  <c r="J163" i="5"/>
  <c r="M109" i="5"/>
  <c r="N109" i="5" s="1"/>
  <c r="M256" i="5"/>
  <c r="N256" i="5" s="1"/>
  <c r="M45" i="5"/>
  <c r="N45" i="5" s="1"/>
  <c r="M50" i="5"/>
  <c r="N50" i="5" s="1"/>
  <c r="M55" i="5"/>
  <c r="N55" i="5" s="1"/>
  <c r="M23" i="5"/>
  <c r="N23" i="5" s="1"/>
  <c r="N289" i="5"/>
  <c r="N223" i="5"/>
  <c r="N104" i="5"/>
  <c r="J80" i="5"/>
  <c r="M80" i="5"/>
  <c r="J269" i="5"/>
  <c r="M269" i="5"/>
  <c r="J125" i="5"/>
  <c r="M125" i="5"/>
  <c r="J225" i="5"/>
  <c r="M225" i="5"/>
  <c r="N46" i="5"/>
  <c r="M71" i="5"/>
  <c r="J71" i="5"/>
  <c r="J56" i="5"/>
  <c r="M56" i="5"/>
  <c r="M316" i="5"/>
  <c r="J316" i="5"/>
  <c r="M252" i="5"/>
  <c r="J252" i="5"/>
  <c r="M191" i="5"/>
  <c r="N191" i="5" s="1"/>
  <c r="J94" i="5"/>
  <c r="L115" i="5"/>
  <c r="L82" i="5"/>
  <c r="M296" i="5"/>
  <c r="N296" i="5" s="1"/>
  <c r="L296" i="5"/>
  <c r="M216" i="5"/>
  <c r="J216" i="5"/>
  <c r="M168" i="5"/>
  <c r="N168" i="5" s="1"/>
  <c r="J120" i="5"/>
  <c r="M120" i="5"/>
  <c r="J64" i="5"/>
  <c r="M64" i="5"/>
  <c r="N64" i="5" s="1"/>
  <c r="M117" i="5"/>
  <c r="N117" i="5" s="1"/>
  <c r="J117" i="5"/>
  <c r="J185" i="5"/>
  <c r="M185" i="5"/>
  <c r="N20" i="5"/>
  <c r="N116" i="5"/>
  <c r="J306" i="5"/>
  <c r="M306" i="5"/>
  <c r="N306" i="5" s="1"/>
  <c r="M101" i="5"/>
  <c r="N101" i="5" s="1"/>
  <c r="J101" i="5"/>
  <c r="N30" i="5"/>
  <c r="M111" i="5"/>
  <c r="N111" i="5" s="1"/>
  <c r="M254" i="5"/>
  <c r="N254" i="5" s="1"/>
  <c r="J48" i="5"/>
  <c r="M48" i="5"/>
  <c r="J16" i="5"/>
  <c r="M16" i="5"/>
  <c r="N16" i="5" s="1"/>
  <c r="M276" i="5"/>
  <c r="J276" i="5"/>
  <c r="M84" i="5"/>
  <c r="N84" i="5" s="1"/>
  <c r="M85" i="5"/>
  <c r="N85" i="5" s="1"/>
  <c r="J85" i="5"/>
  <c r="J241" i="5"/>
  <c r="M241" i="5"/>
  <c r="N241" i="5" s="1"/>
  <c r="M161" i="5"/>
  <c r="N161" i="5" s="1"/>
  <c r="M262" i="5"/>
  <c r="N262" i="5" s="1"/>
  <c r="M69" i="5"/>
  <c r="N69" i="5" s="1"/>
  <c r="J69" i="5"/>
  <c r="M21" i="5"/>
  <c r="N21" i="5" s="1"/>
  <c r="J21" i="5"/>
  <c r="M283" i="5"/>
  <c r="J283" i="5"/>
  <c r="M99" i="5"/>
  <c r="N99" i="5" s="1"/>
  <c r="M210" i="5"/>
  <c r="N210" i="5" s="1"/>
  <c r="M42" i="5"/>
  <c r="N42" i="5" s="1"/>
  <c r="N43" i="5"/>
  <c r="N11" i="5"/>
  <c r="M180" i="5"/>
  <c r="N180" i="5" s="1"/>
  <c r="J180" i="5"/>
  <c r="N230" i="5"/>
  <c r="N78" i="5"/>
  <c r="J265" i="5"/>
  <c r="M265" i="5"/>
  <c r="N265" i="5" s="1"/>
  <c r="M193" i="5"/>
  <c r="N193" i="5" s="1"/>
  <c r="M145" i="5"/>
  <c r="N145" i="5" s="1"/>
  <c r="N294" i="5"/>
  <c r="M63" i="5"/>
  <c r="J63" i="5"/>
  <c r="M91" i="5"/>
  <c r="N91" i="5" s="1"/>
  <c r="M304" i="5"/>
  <c r="N304" i="5" s="1"/>
  <c r="M232" i="5"/>
  <c r="N232" i="5" s="1"/>
  <c r="M47" i="5"/>
  <c r="N47" i="5" s="1"/>
  <c r="N279" i="5"/>
  <c r="M290" i="5"/>
  <c r="N290" i="5" s="1"/>
  <c r="J290" i="5"/>
  <c r="N12" i="5"/>
  <c r="J226" i="5"/>
  <c r="M226" i="5"/>
  <c r="M178" i="5"/>
  <c r="N178" i="5" s="1"/>
  <c r="J178" i="5"/>
  <c r="N94" i="5"/>
  <c r="N22" i="5"/>
  <c r="J247" i="5"/>
  <c r="N247" i="5" s="1"/>
  <c r="M259" i="5"/>
  <c r="N259" i="5" s="1"/>
  <c r="N295" i="5"/>
  <c r="N321" i="5"/>
  <c r="M199" i="5"/>
  <c r="N199" i="5" s="1"/>
  <c r="N175" i="5"/>
  <c r="M266" i="5"/>
  <c r="N266" i="5" s="1"/>
  <c r="J266" i="5"/>
  <c r="N153" i="5"/>
  <c r="M288" i="5"/>
  <c r="N288" i="5" s="1"/>
  <c r="L288" i="5"/>
  <c r="M208" i="5"/>
  <c r="N208" i="5" s="1"/>
  <c r="J208" i="5"/>
  <c r="M160" i="5"/>
  <c r="N160" i="5" s="1"/>
  <c r="J160" i="5"/>
  <c r="M112" i="5"/>
  <c r="J112" i="5"/>
  <c r="M314" i="5"/>
  <c r="N314" i="5" s="1"/>
  <c r="J314" i="5"/>
  <c r="J293" i="5"/>
  <c r="M293" i="5"/>
  <c r="M298" i="5"/>
  <c r="J298" i="5"/>
  <c r="M218" i="5"/>
  <c r="J218" i="5"/>
  <c r="N14" i="5"/>
  <c r="M132" i="5"/>
  <c r="J132" i="5"/>
  <c r="M214" i="5"/>
  <c r="N214" i="5" s="1"/>
  <c r="J40" i="5"/>
  <c r="M40" i="5"/>
  <c r="J8" i="5"/>
  <c r="M8" i="5"/>
  <c r="N8" i="5" s="1"/>
  <c r="M300" i="5"/>
  <c r="N300" i="5" s="1"/>
  <c r="J300" i="5"/>
  <c r="M268" i="5"/>
  <c r="N268" i="5" s="1"/>
  <c r="J268" i="5"/>
  <c r="M76" i="5"/>
  <c r="N76" i="5" s="1"/>
  <c r="J233" i="5"/>
  <c r="M233" i="5"/>
  <c r="M113" i="5"/>
  <c r="N113" i="5" s="1"/>
  <c r="M286" i="5"/>
  <c r="N286" i="5" s="1"/>
  <c r="J315" i="5"/>
  <c r="M315" i="5"/>
  <c r="N315" i="5" s="1"/>
  <c r="M275" i="5"/>
  <c r="N275" i="5" s="1"/>
  <c r="J147" i="5"/>
  <c r="M147" i="5"/>
  <c r="M83" i="5"/>
  <c r="N83" i="5" s="1"/>
  <c r="M106" i="5"/>
  <c r="N106" i="5" s="1"/>
  <c r="M202" i="5"/>
  <c r="N202" i="5" s="1"/>
  <c r="M26" i="5"/>
  <c r="N26" i="5" s="1"/>
  <c r="M190" i="5"/>
  <c r="N190" i="5" s="1"/>
  <c r="N152" i="5"/>
  <c r="J285" i="5"/>
  <c r="M285" i="5"/>
  <c r="J258" i="5"/>
  <c r="M258" i="5"/>
  <c r="N258" i="5" s="1"/>
  <c r="J162" i="5"/>
  <c r="M162" i="5"/>
  <c r="N6" i="5"/>
  <c r="M95" i="5"/>
  <c r="J95" i="5"/>
  <c r="N35" i="5"/>
  <c r="M4" i="5"/>
  <c r="J4" i="5"/>
  <c r="N4" i="5" s="1"/>
  <c r="N140" i="5"/>
  <c r="J257" i="5"/>
  <c r="M257" i="5"/>
  <c r="M217" i="5"/>
  <c r="N217" i="5" s="1"/>
  <c r="N70" i="5"/>
  <c r="N318" i="5"/>
  <c r="M13" i="5"/>
  <c r="J13" i="5"/>
  <c r="M75" i="5"/>
  <c r="N75" i="5" s="1"/>
  <c r="M33" i="5"/>
  <c r="N33" i="5" s="1"/>
  <c r="M200" i="5"/>
  <c r="N200" i="5" s="1"/>
  <c r="M5" i="5"/>
  <c r="N5" i="5" s="1"/>
  <c r="M10" i="5"/>
  <c r="N10" i="5" s="1"/>
  <c r="M39" i="5"/>
  <c r="N39" i="5" s="1"/>
  <c r="M7" i="5"/>
  <c r="N7" i="5" s="1"/>
  <c r="N231" i="5"/>
  <c r="M248" i="5"/>
  <c r="J248" i="5"/>
  <c r="N239" i="5"/>
  <c r="J36" i="5"/>
  <c r="N36" i="5" s="1"/>
  <c r="M320" i="5"/>
  <c r="N320" i="5" s="1"/>
  <c r="L320" i="5"/>
  <c r="M240" i="5"/>
  <c r="J240" i="5"/>
  <c r="M303" i="5"/>
  <c r="N303" i="5" s="1"/>
  <c r="M237" i="5"/>
  <c r="N237" i="5" s="1"/>
  <c r="M142" i="5"/>
  <c r="N142" i="5" s="1"/>
  <c r="M227" i="5"/>
  <c r="N227" i="5" s="1"/>
  <c r="M281" i="5"/>
  <c r="N281" i="5" s="1"/>
  <c r="J137" i="5"/>
  <c r="N137" i="5" s="1"/>
  <c r="L25" i="5"/>
  <c r="J62" i="5"/>
  <c r="N62" i="5" s="1"/>
  <c r="M134" i="5"/>
  <c r="N134" i="5" s="1"/>
  <c r="L66" i="5"/>
  <c r="M313" i="5"/>
  <c r="N313" i="5" s="1"/>
  <c r="N150" i="5"/>
  <c r="M139" i="5"/>
  <c r="N139" i="5" s="1"/>
  <c r="L139" i="5"/>
  <c r="M192" i="5"/>
  <c r="J192" i="5"/>
  <c r="J96" i="5"/>
  <c r="M96" i="5"/>
  <c r="N52" i="5"/>
  <c r="J277" i="5"/>
  <c r="M277" i="5"/>
  <c r="M149" i="5"/>
  <c r="N149" i="5" s="1"/>
  <c r="M61" i="5"/>
  <c r="J61" i="5"/>
  <c r="J250" i="5"/>
  <c r="M250" i="5"/>
  <c r="J129" i="5"/>
  <c r="M129" i="5"/>
  <c r="N60" i="5"/>
  <c r="M135" i="5"/>
  <c r="N135" i="5" s="1"/>
  <c r="M87" i="5"/>
  <c r="J87" i="5"/>
  <c r="M100" i="5"/>
  <c r="N100" i="5" s="1"/>
  <c r="M93" i="5"/>
  <c r="J93" i="5"/>
  <c r="J32" i="5"/>
  <c r="M32" i="5"/>
  <c r="M324" i="5"/>
  <c r="J324" i="5"/>
  <c r="M292" i="5"/>
  <c r="J292" i="5"/>
  <c r="M228" i="5"/>
  <c r="N228" i="5" s="1"/>
  <c r="M68" i="5"/>
  <c r="N68" i="5" s="1"/>
  <c r="M177" i="5"/>
  <c r="N177" i="5" s="1"/>
  <c r="M222" i="5"/>
  <c r="N222" i="5" s="1"/>
  <c r="M278" i="5"/>
  <c r="N278" i="5" s="1"/>
  <c r="M53" i="5"/>
  <c r="J53" i="5"/>
  <c r="M307" i="5"/>
  <c r="J307" i="5"/>
  <c r="M179" i="5"/>
  <c r="J179" i="5"/>
  <c r="M131" i="5"/>
  <c r="N131" i="5" s="1"/>
  <c r="M67" i="5"/>
  <c r="N67" i="5" s="1"/>
  <c r="M144" i="5"/>
  <c r="N144" i="5" s="1"/>
  <c r="M18" i="5"/>
  <c r="N18" i="5" s="1"/>
  <c r="M170" i="5"/>
  <c r="N170" i="5" s="1"/>
  <c r="M65" i="5"/>
  <c r="N65" i="5" s="1"/>
  <c r="M235" i="5"/>
  <c r="N235" i="5" s="1"/>
  <c r="J92" i="5"/>
  <c r="N92" i="5" s="1"/>
  <c r="M312" i="5"/>
  <c r="N312" i="5" s="1"/>
  <c r="L312" i="5"/>
  <c r="M272" i="5"/>
  <c r="N272" i="5" s="1"/>
  <c r="L272" i="5"/>
  <c r="M184" i="5"/>
  <c r="N184" i="5" s="1"/>
  <c r="J88" i="5"/>
  <c r="M88" i="5"/>
  <c r="M138" i="5"/>
  <c r="N138" i="5" s="1"/>
  <c r="N44" i="5"/>
  <c r="M322" i="5"/>
  <c r="J322" i="5"/>
  <c r="J282" i="5"/>
  <c r="M282" i="5"/>
  <c r="M146" i="5"/>
  <c r="J146" i="5"/>
  <c r="N54" i="5"/>
  <c r="M79" i="5"/>
  <c r="J79" i="5"/>
  <c r="N86" i="5"/>
  <c r="N27" i="5"/>
  <c r="M124" i="5"/>
  <c r="N124" i="5" s="1"/>
  <c r="M121" i="5"/>
  <c r="J121" i="5"/>
  <c r="J249" i="5"/>
  <c r="M249" i="5"/>
  <c r="M209" i="5"/>
  <c r="N209" i="5" s="1"/>
  <c r="M169" i="5"/>
  <c r="N169" i="5" s="1"/>
  <c r="M310" i="5"/>
  <c r="N310" i="5" s="1"/>
  <c r="M29" i="5"/>
  <c r="J29" i="5"/>
  <c r="J123" i="5"/>
  <c r="M123" i="5"/>
  <c r="N59" i="5"/>
  <c r="M280" i="5"/>
  <c r="N280" i="5" s="1"/>
  <c r="M136" i="5"/>
  <c r="N136" i="5" s="1"/>
  <c r="M154" i="5"/>
  <c r="N154" i="5" s="1"/>
  <c r="N31" i="5"/>
  <c r="AA163" i="14"/>
  <c r="AB163" i="14" s="1"/>
  <c r="AA133" i="14"/>
  <c r="AB133" i="14" s="1"/>
  <c r="AA93" i="14"/>
  <c r="AB93" i="14" s="1"/>
  <c r="X21" i="14"/>
  <c r="AB21" i="14" s="1"/>
  <c r="AA118" i="14"/>
  <c r="AB118" i="14" s="1"/>
  <c r="AA83" i="14"/>
  <c r="AB83" i="14" s="1"/>
  <c r="AA63" i="14"/>
  <c r="AB63" i="14" s="1"/>
  <c r="AA73" i="14"/>
  <c r="AB73" i="14" s="1"/>
  <c r="AA88" i="14"/>
  <c r="AB88" i="14" s="1"/>
  <c r="AA142" i="14"/>
  <c r="AA134" i="14"/>
  <c r="AB134" i="14" s="1"/>
  <c r="AA123" i="14"/>
  <c r="AB123" i="14" s="1"/>
  <c r="AA69" i="14"/>
  <c r="AB69" i="14" s="1"/>
  <c r="AG136" i="13"/>
  <c r="AA3" i="14"/>
  <c r="AB3" i="14" s="1"/>
  <c r="AA113" i="14"/>
  <c r="AB113" i="14" s="1"/>
  <c r="AA156" i="14"/>
  <c r="AB156" i="14" s="1"/>
  <c r="AA41" i="14"/>
  <c r="AB41" i="14" s="1"/>
  <c r="X29" i="14"/>
  <c r="AB29" i="14" s="1"/>
  <c r="AA32" i="14"/>
  <c r="AB32" i="14" s="1"/>
  <c r="AA146" i="14"/>
  <c r="AA45" i="14"/>
  <c r="AB45" i="14" s="1"/>
  <c r="AA144" i="14"/>
  <c r="AA110" i="14"/>
  <c r="AB110" i="14" s="1"/>
  <c r="X162" i="14"/>
  <c r="AB162" i="14" s="1"/>
  <c r="AA68" i="14"/>
  <c r="AB68" i="14" s="1"/>
  <c r="AA9" i="14"/>
  <c r="AB9" i="14" s="1"/>
  <c r="AA30" i="14"/>
  <c r="AB30" i="14" s="1"/>
  <c r="AA127" i="14"/>
  <c r="AB127" i="14" s="1"/>
  <c r="AA158" i="14"/>
  <c r="AB158" i="14" s="1"/>
  <c r="X144" i="14"/>
  <c r="AA56" i="14"/>
  <c r="AB56" i="14" s="1"/>
  <c r="AA159" i="14"/>
  <c r="AB159" i="14" s="1"/>
  <c r="AA111" i="14"/>
  <c r="AB111" i="14" s="1"/>
  <c r="X25" i="14"/>
  <c r="AB25" i="14" s="1"/>
  <c r="AA10" i="14"/>
  <c r="AB10" i="14" s="1"/>
  <c r="AA8" i="14"/>
  <c r="AB8" i="14" s="1"/>
  <c r="AA136" i="14"/>
  <c r="AB136" i="14" s="1"/>
  <c r="AA140" i="14"/>
  <c r="AB140" i="14" s="1"/>
  <c r="AA115" i="14"/>
  <c r="AB115" i="14" s="1"/>
  <c r="AA152" i="14"/>
  <c r="AB152" i="14" s="1"/>
  <c r="AA117" i="14"/>
  <c r="AB117" i="14" s="1"/>
  <c r="AA95" i="14"/>
  <c r="AB95" i="14" s="1"/>
  <c r="AA17" i="14"/>
  <c r="AA90" i="14"/>
  <c r="AB90" i="14" s="1"/>
  <c r="AA35" i="14"/>
  <c r="AB35" i="14" s="1"/>
  <c r="AA119" i="14"/>
  <c r="AB119" i="14" s="1"/>
  <c r="AA166" i="14"/>
  <c r="AB166" i="14" s="1"/>
  <c r="AA99" i="14"/>
  <c r="AB99" i="14" s="1"/>
  <c r="AA112" i="14"/>
  <c r="AB112" i="14" s="1"/>
  <c r="AA109" i="14"/>
  <c r="AB109" i="14" s="1"/>
  <c r="AA154" i="14"/>
  <c r="AA126" i="14"/>
  <c r="AB126" i="14" s="1"/>
  <c r="AA155" i="14"/>
  <c r="AB155" i="14" s="1"/>
  <c r="X143" i="14"/>
  <c r="AB143" i="14" s="1"/>
  <c r="AA61" i="14"/>
  <c r="AB61" i="14" s="1"/>
  <c r="AA101" i="14"/>
  <c r="AB101" i="14" s="1"/>
  <c r="AA87" i="14"/>
  <c r="AB87" i="14" s="1"/>
  <c r="AA50" i="14"/>
  <c r="AB50" i="14" s="1"/>
  <c r="X142" i="14"/>
  <c r="AA74" i="14"/>
  <c r="AB74" i="14" s="1"/>
  <c r="AA79" i="14"/>
  <c r="AB79" i="14" s="1"/>
  <c r="AA60" i="14"/>
  <c r="AB60" i="14" s="1"/>
  <c r="X37" i="14"/>
  <c r="AB37" i="14" s="1"/>
  <c r="AA40" i="14"/>
  <c r="AB40" i="14" s="1"/>
  <c r="AA147" i="14"/>
  <c r="AB147" i="14" s="1"/>
  <c r="AA120" i="14"/>
  <c r="AB120" i="14" s="1"/>
  <c r="AA66" i="14"/>
  <c r="AB66" i="14" s="1"/>
  <c r="AA71" i="14"/>
  <c r="AB71" i="14" s="1"/>
  <c r="X53" i="14"/>
  <c r="AB53" i="14" s="1"/>
  <c r="AA58" i="14"/>
  <c r="AB58" i="14" s="1"/>
  <c r="AA23" i="14"/>
  <c r="AB23" i="14" s="1"/>
  <c r="AA107" i="14"/>
  <c r="AB107" i="14" s="1"/>
  <c r="AA55" i="14"/>
  <c r="AB55" i="14" s="1"/>
  <c r="AA14" i="14"/>
  <c r="AB14" i="14" s="1"/>
  <c r="AA18" i="14"/>
  <c r="AB18" i="14" s="1"/>
  <c r="AA6" i="14"/>
  <c r="AB6" i="14" s="1"/>
  <c r="AA151" i="14"/>
  <c r="AB151" i="14" s="1"/>
  <c r="AA157" i="14"/>
  <c r="AB157" i="14" s="1"/>
  <c r="X65" i="14"/>
  <c r="AA65" i="14"/>
  <c r="AA52" i="14"/>
  <c r="AB52" i="14" s="1"/>
  <c r="AA137" i="14"/>
  <c r="AB137" i="14" s="1"/>
  <c r="X139" i="14"/>
  <c r="AB139" i="14" s="1"/>
  <c r="X146" i="14"/>
  <c r="X5" i="14"/>
  <c r="AB5" i="14" s="1"/>
  <c r="X122" i="14"/>
  <c r="AA122" i="14"/>
  <c r="X47" i="14"/>
  <c r="AA47" i="14"/>
  <c r="AA12" i="14"/>
  <c r="X12" i="14"/>
  <c r="AA36" i="14"/>
  <c r="X36" i="14"/>
  <c r="X11" i="14"/>
  <c r="AA11" i="14"/>
  <c r="AA26" i="14"/>
  <c r="AB26" i="14" s="1"/>
  <c r="X129" i="14"/>
  <c r="AA129" i="14"/>
  <c r="X94" i="14"/>
  <c r="AA94" i="14"/>
  <c r="AA75" i="14"/>
  <c r="AB75" i="14" s="1"/>
  <c r="AA85" i="14"/>
  <c r="AB85" i="14" s="1"/>
  <c r="X154" i="14"/>
  <c r="X160" i="14"/>
  <c r="AA160" i="14"/>
  <c r="X108" i="14"/>
  <c r="AA108" i="14"/>
  <c r="AB108" i="14" s="1"/>
  <c r="X124" i="14"/>
  <c r="AA124" i="14"/>
  <c r="X78" i="14"/>
  <c r="AA78" i="14"/>
  <c r="X81" i="14"/>
  <c r="AA81" i="14"/>
  <c r="AA16" i="14"/>
  <c r="X16" i="14"/>
  <c r="X130" i="14"/>
  <c r="AA130" i="14"/>
  <c r="X43" i="14"/>
  <c r="AA43" i="14"/>
  <c r="AA2" i="14"/>
  <c r="AB2" i="14" s="1"/>
  <c r="AA20" i="14"/>
  <c r="AB20" i="14" s="1"/>
  <c r="X57" i="14"/>
  <c r="AA57" i="14"/>
  <c r="AB57" i="14" s="1"/>
  <c r="X145" i="14"/>
  <c r="AA145" i="14"/>
  <c r="X31" i="14"/>
  <c r="AA31" i="14"/>
  <c r="X141" i="14"/>
  <c r="AA141" i="14"/>
  <c r="X100" i="14"/>
  <c r="AA100" i="14"/>
  <c r="AA104" i="14"/>
  <c r="AB104" i="14" s="1"/>
  <c r="X39" i="14"/>
  <c r="AA39" i="14"/>
  <c r="X97" i="14"/>
  <c r="AA97" i="14"/>
  <c r="AA131" i="14"/>
  <c r="AB131" i="14" s="1"/>
  <c r="AA67" i="14"/>
  <c r="AB67" i="14" s="1"/>
  <c r="AA82" i="14"/>
  <c r="AB82" i="14" s="1"/>
  <c r="AA77" i="14"/>
  <c r="AB77" i="14" s="1"/>
  <c r="AA103" i="14"/>
  <c r="AB103" i="14" s="1"/>
  <c r="X49" i="14"/>
  <c r="AB49" i="14" s="1"/>
  <c r="X33" i="14"/>
  <c r="AB33" i="14" s="1"/>
  <c r="X17" i="14"/>
  <c r="X153" i="14"/>
  <c r="AA153" i="14"/>
  <c r="X15" i="14"/>
  <c r="AA15" i="14"/>
  <c r="X105" i="14"/>
  <c r="AA105" i="14"/>
  <c r="X54" i="14"/>
  <c r="AA54" i="14"/>
  <c r="X98" i="14"/>
  <c r="AA98" i="14"/>
  <c r="AA24" i="14"/>
  <c r="X24" i="14"/>
  <c r="X121" i="14"/>
  <c r="AA121" i="14"/>
  <c r="X19" i="14"/>
  <c r="AA19" i="14"/>
  <c r="X148" i="14"/>
  <c r="AA148" i="14"/>
  <c r="X84" i="14"/>
  <c r="AA84" i="14"/>
  <c r="AA59" i="14"/>
  <c r="AB59" i="14" s="1"/>
  <c r="AA72" i="14"/>
  <c r="AB72" i="14" s="1"/>
  <c r="X102" i="14"/>
  <c r="AA102" i="14"/>
  <c r="X7" i="14"/>
  <c r="AA7" i="14"/>
  <c r="AA46" i="14"/>
  <c r="AB46" i="14" s="1"/>
  <c r="X135" i="14"/>
  <c r="AB135" i="14" s="1"/>
  <c r="AA128" i="14"/>
  <c r="AB128" i="14" s="1"/>
  <c r="AA64" i="14"/>
  <c r="AB64" i="14" s="1"/>
  <c r="AA125" i="14"/>
  <c r="AB125" i="14" s="1"/>
  <c r="X86" i="14"/>
  <c r="AA86" i="14"/>
  <c r="X92" i="14"/>
  <c r="AA92" i="14"/>
  <c r="AA44" i="14"/>
  <c r="X44" i="14"/>
  <c r="X165" i="14"/>
  <c r="AA165" i="14"/>
  <c r="X114" i="14"/>
  <c r="AA114" i="14"/>
  <c r="X161" i="14"/>
  <c r="AA161" i="14"/>
  <c r="X70" i="14"/>
  <c r="AA70" i="14"/>
  <c r="AA34" i="14"/>
  <c r="AB34" i="14" s="1"/>
  <c r="AA38" i="14"/>
  <c r="AB38" i="14" s="1"/>
  <c r="AA13" i="14"/>
  <c r="AB13" i="14" s="1"/>
  <c r="X132" i="14"/>
  <c r="AA132" i="14"/>
  <c r="X149" i="14"/>
  <c r="AA149" i="14"/>
  <c r="X89" i="14"/>
  <c r="AA89" i="14"/>
  <c r="X27" i="14"/>
  <c r="AA27" i="14"/>
  <c r="X51" i="14"/>
  <c r="AA51" i="14"/>
  <c r="AA4" i="14"/>
  <c r="X4" i="14"/>
  <c r="AA48" i="14"/>
  <c r="X48" i="14"/>
  <c r="AA28" i="14"/>
  <c r="X28" i="14"/>
  <c r="AA22" i="14"/>
  <c r="AB22" i="14" s="1"/>
  <c r="N223" i="2"/>
  <c r="K223" i="2"/>
  <c r="N203" i="2"/>
  <c r="K203" i="2"/>
  <c r="N115" i="2"/>
  <c r="K115" i="2"/>
  <c r="N65" i="2"/>
  <c r="K65" i="2"/>
  <c r="N143" i="2"/>
  <c r="K143" i="2"/>
  <c r="N128" i="2"/>
  <c r="K128" i="2"/>
  <c r="N27" i="2"/>
  <c r="K27" i="2"/>
  <c r="N93" i="2"/>
  <c r="K93" i="2"/>
  <c r="N150" i="2"/>
  <c r="K150" i="2"/>
  <c r="N92" i="2"/>
  <c r="K92" i="2"/>
  <c r="N127" i="2"/>
  <c r="K127" i="2"/>
  <c r="N186" i="2"/>
  <c r="K186" i="2"/>
  <c r="N205" i="2"/>
  <c r="K205" i="2"/>
  <c r="N238" i="2"/>
  <c r="K238" i="2"/>
  <c r="N184" i="2"/>
  <c r="K184" i="2"/>
  <c r="N88" i="2"/>
  <c r="K88" i="2"/>
  <c r="N108" i="2"/>
  <c r="K108" i="2"/>
  <c r="N187" i="2"/>
  <c r="K187" i="2"/>
  <c r="O255" i="2"/>
  <c r="N274" i="2"/>
  <c r="O274" i="2" s="1"/>
  <c r="K274" i="2"/>
  <c r="N242" i="2"/>
  <c r="O242" i="2" s="1"/>
  <c r="K242" i="2"/>
  <c r="N16" i="2"/>
  <c r="O16" i="2" s="1"/>
  <c r="K16" i="2"/>
  <c r="N58" i="2"/>
  <c r="K58" i="2"/>
  <c r="N219" i="2"/>
  <c r="O219" i="2" s="1"/>
  <c r="K219" i="2"/>
  <c r="N55" i="2"/>
  <c r="O55" i="2" s="1"/>
  <c r="K55" i="2"/>
  <c r="N45" i="2"/>
  <c r="O45" i="2" s="1"/>
  <c r="K45" i="2"/>
  <c r="N54" i="2"/>
  <c r="K54" i="2"/>
  <c r="N206" i="2"/>
  <c r="O206" i="2" s="1"/>
  <c r="K206" i="2"/>
  <c r="N174" i="2"/>
  <c r="O174" i="2" s="1"/>
  <c r="K174" i="2"/>
  <c r="N142" i="2"/>
  <c r="O142" i="2" s="1"/>
  <c r="K142" i="2"/>
  <c r="N102" i="2"/>
  <c r="K102" i="2"/>
  <c r="N30" i="2"/>
  <c r="O30" i="2" s="1"/>
  <c r="K30" i="2"/>
  <c r="N63" i="2"/>
  <c r="O63" i="2" s="1"/>
  <c r="K63" i="2"/>
  <c r="N44" i="2"/>
  <c r="O44" i="2" s="1"/>
  <c r="K44" i="2"/>
  <c r="N101" i="2"/>
  <c r="K101" i="2"/>
  <c r="N276" i="2"/>
  <c r="O276" i="2" s="1"/>
  <c r="K276" i="2"/>
  <c r="N212" i="2"/>
  <c r="O212" i="2" s="1"/>
  <c r="K212" i="2"/>
  <c r="N164" i="2"/>
  <c r="O164" i="2" s="1"/>
  <c r="K164" i="2"/>
  <c r="N124" i="2"/>
  <c r="K124" i="2"/>
  <c r="N36" i="2"/>
  <c r="O36" i="2" s="1"/>
  <c r="K36" i="2"/>
  <c r="N191" i="2"/>
  <c r="O191" i="2" s="1"/>
  <c r="K191" i="2"/>
  <c r="N183" i="2"/>
  <c r="O183" i="2" s="1"/>
  <c r="K183" i="2"/>
  <c r="N87" i="2"/>
  <c r="K87" i="2"/>
  <c r="N146" i="2"/>
  <c r="O146" i="2" s="1"/>
  <c r="K146" i="2"/>
  <c r="N74" i="2"/>
  <c r="O74" i="2" s="1"/>
  <c r="K74" i="2"/>
  <c r="N197" i="2"/>
  <c r="O197" i="2" s="1"/>
  <c r="K197" i="2"/>
  <c r="N165" i="2"/>
  <c r="K165" i="2"/>
  <c r="N133" i="2"/>
  <c r="O133" i="2" s="1"/>
  <c r="K133" i="2"/>
  <c r="N77" i="2"/>
  <c r="O77" i="2" s="1"/>
  <c r="K77" i="2"/>
  <c r="N95" i="2"/>
  <c r="O95" i="2" s="1"/>
  <c r="K95" i="2"/>
  <c r="O131" i="2"/>
  <c r="N270" i="2"/>
  <c r="K270" i="2"/>
  <c r="N97" i="2"/>
  <c r="K97" i="2"/>
  <c r="N140" i="2"/>
  <c r="K140" i="2"/>
  <c r="N12" i="2"/>
  <c r="K12" i="2"/>
  <c r="N28" i="2"/>
  <c r="K28" i="2"/>
  <c r="N64" i="2"/>
  <c r="K64" i="2"/>
  <c r="N195" i="2"/>
  <c r="K195" i="2"/>
  <c r="N75" i="2"/>
  <c r="K75" i="2"/>
  <c r="N85" i="2"/>
  <c r="K85" i="2"/>
  <c r="N237" i="2"/>
  <c r="K237" i="2"/>
  <c r="N107" i="2"/>
  <c r="K107" i="2"/>
  <c r="N73" i="2"/>
  <c r="K73" i="2"/>
  <c r="K249" i="2"/>
  <c r="N249" i="2"/>
  <c r="O249" i="2" s="1"/>
  <c r="K185" i="2"/>
  <c r="N185" i="2"/>
  <c r="O185" i="2" s="1"/>
  <c r="N42" i="2"/>
  <c r="K42" i="2"/>
  <c r="N37" i="2"/>
  <c r="K37" i="2"/>
  <c r="O252" i="2"/>
  <c r="N261" i="2"/>
  <c r="O261" i="2" s="1"/>
  <c r="K261" i="2"/>
  <c r="N229" i="2"/>
  <c r="O229" i="2" s="1"/>
  <c r="K229" i="2"/>
  <c r="N256" i="2"/>
  <c r="O256" i="2" s="1"/>
  <c r="K256" i="2"/>
  <c r="N240" i="2"/>
  <c r="K240" i="2"/>
  <c r="N8" i="2"/>
  <c r="O8" i="2" s="1"/>
  <c r="K8" i="2"/>
  <c r="N251" i="2"/>
  <c r="O251" i="2" s="1"/>
  <c r="K251" i="2"/>
  <c r="N179" i="2"/>
  <c r="O179" i="2" s="1"/>
  <c r="K179" i="2"/>
  <c r="N99" i="2"/>
  <c r="K99" i="2"/>
  <c r="N51" i="2"/>
  <c r="O51" i="2" s="1"/>
  <c r="K51" i="2"/>
  <c r="N105" i="2"/>
  <c r="O105" i="2" s="1"/>
  <c r="K105" i="2"/>
  <c r="N17" i="2"/>
  <c r="O17" i="2" s="1"/>
  <c r="K17" i="2"/>
  <c r="N6" i="2"/>
  <c r="K6" i="2"/>
  <c r="N62" i="2"/>
  <c r="O62" i="2" s="1"/>
  <c r="K62" i="2"/>
  <c r="N161" i="2"/>
  <c r="O161" i="2" s="1"/>
  <c r="K161" i="2"/>
  <c r="N41" i="2"/>
  <c r="O41" i="2" s="1"/>
  <c r="K41" i="2"/>
  <c r="N273" i="2"/>
  <c r="K273" i="2"/>
  <c r="K241" i="2"/>
  <c r="N241" i="2"/>
  <c r="N209" i="2"/>
  <c r="O209" i="2" s="1"/>
  <c r="K209" i="2"/>
  <c r="N153" i="2"/>
  <c r="O153" i="2" s="1"/>
  <c r="K153" i="2"/>
  <c r="K57" i="2"/>
  <c r="N57" i="2"/>
  <c r="O57" i="2" s="1"/>
  <c r="N116" i="2"/>
  <c r="O116" i="2" s="1"/>
  <c r="K116" i="2"/>
  <c r="N76" i="2"/>
  <c r="O76" i="2" s="1"/>
  <c r="K76" i="2"/>
  <c r="N231" i="2"/>
  <c r="O231" i="2" s="1"/>
  <c r="K231" i="2"/>
  <c r="N199" i="2"/>
  <c r="K199" i="2"/>
  <c r="N13" i="2"/>
  <c r="O13" i="2" s="1"/>
  <c r="K13" i="2"/>
  <c r="N210" i="2"/>
  <c r="O210" i="2" s="1"/>
  <c r="K210" i="2"/>
  <c r="N178" i="2"/>
  <c r="O178" i="2" s="1"/>
  <c r="K178" i="2"/>
  <c r="N34" i="2"/>
  <c r="K34" i="2"/>
  <c r="N239" i="2"/>
  <c r="O239" i="2" s="1"/>
  <c r="N70" i="2"/>
  <c r="O70" i="2" s="1"/>
  <c r="N83" i="2"/>
  <c r="O83" i="2" s="1"/>
  <c r="N79" i="2"/>
  <c r="K79" i="2"/>
  <c r="N245" i="2"/>
  <c r="K245" i="2"/>
  <c r="N236" i="2"/>
  <c r="K236" i="2"/>
  <c r="N267" i="2"/>
  <c r="K267" i="2"/>
  <c r="N225" i="2"/>
  <c r="K225" i="2"/>
  <c r="N192" i="2"/>
  <c r="K192" i="2"/>
  <c r="N96" i="2"/>
  <c r="K96" i="2"/>
  <c r="N227" i="2"/>
  <c r="K227" i="2"/>
  <c r="N220" i="2"/>
  <c r="K220" i="2"/>
  <c r="N110" i="2"/>
  <c r="K110" i="2"/>
  <c r="N38" i="2"/>
  <c r="K38" i="2"/>
  <c r="N247" i="2"/>
  <c r="K247" i="2"/>
  <c r="N264" i="2"/>
  <c r="K264" i="2"/>
  <c r="K177" i="2"/>
  <c r="N177" i="2"/>
  <c r="O177" i="2" s="1"/>
  <c r="N207" i="2"/>
  <c r="K207" i="2"/>
  <c r="N29" i="2"/>
  <c r="K29" i="2"/>
  <c r="N122" i="2"/>
  <c r="O122" i="2" s="1"/>
  <c r="N266" i="2"/>
  <c r="O266" i="2" s="1"/>
  <c r="K266" i="2"/>
  <c r="N234" i="2"/>
  <c r="K234" i="2"/>
  <c r="N208" i="2"/>
  <c r="O208" i="2" s="1"/>
  <c r="K208" i="2"/>
  <c r="N176" i="2"/>
  <c r="O176" i="2" s="1"/>
  <c r="K176" i="2"/>
  <c r="N144" i="2"/>
  <c r="O144" i="2" s="1"/>
  <c r="K144" i="2"/>
  <c r="N112" i="2"/>
  <c r="K112" i="2"/>
  <c r="N80" i="2"/>
  <c r="O80" i="2" s="1"/>
  <c r="K80" i="2"/>
  <c r="N48" i="2"/>
  <c r="O48" i="2" s="1"/>
  <c r="K48" i="2"/>
  <c r="N275" i="2"/>
  <c r="O275" i="2" s="1"/>
  <c r="K275" i="2"/>
  <c r="N243" i="2"/>
  <c r="K243" i="2"/>
  <c r="N211" i="2"/>
  <c r="O211" i="2" s="1"/>
  <c r="K211" i="2"/>
  <c r="N139" i="2"/>
  <c r="O139" i="2" s="1"/>
  <c r="K139" i="2"/>
  <c r="N91" i="2"/>
  <c r="O91" i="2" s="1"/>
  <c r="K91" i="2"/>
  <c r="N11" i="2"/>
  <c r="K11" i="2"/>
  <c r="N23" i="2"/>
  <c r="O23" i="2" s="1"/>
  <c r="K23" i="2"/>
  <c r="N40" i="2"/>
  <c r="O40" i="2" s="1"/>
  <c r="K40" i="2"/>
  <c r="N230" i="2"/>
  <c r="O230" i="2" s="1"/>
  <c r="K230" i="2"/>
  <c r="N198" i="2"/>
  <c r="K198" i="2"/>
  <c r="N166" i="2"/>
  <c r="O166" i="2" s="1"/>
  <c r="K166" i="2"/>
  <c r="N94" i="2"/>
  <c r="O94" i="2" s="1"/>
  <c r="K94" i="2"/>
  <c r="N22" i="2"/>
  <c r="O22" i="2" s="1"/>
  <c r="K22" i="2"/>
  <c r="N135" i="2"/>
  <c r="K135" i="2"/>
  <c r="N69" i="2"/>
  <c r="O69" i="2" s="1"/>
  <c r="K69" i="2"/>
  <c r="N61" i="2"/>
  <c r="O61" i="2" s="1"/>
  <c r="K61" i="2"/>
  <c r="N148" i="2"/>
  <c r="O148" i="2" s="1"/>
  <c r="K148" i="2"/>
  <c r="N68" i="2"/>
  <c r="K68" i="2"/>
  <c r="N20" i="2"/>
  <c r="O20" i="2" s="1"/>
  <c r="K20" i="2"/>
  <c r="N167" i="2"/>
  <c r="O167" i="2" s="1"/>
  <c r="K167" i="2"/>
  <c r="N202" i="2"/>
  <c r="O202" i="2" s="1"/>
  <c r="K202" i="2"/>
  <c r="N170" i="2"/>
  <c r="K170" i="2"/>
  <c r="N138" i="2"/>
  <c r="O138" i="2" s="1"/>
  <c r="K138" i="2"/>
  <c r="N26" i="2"/>
  <c r="O26" i="2" s="1"/>
  <c r="K26" i="2"/>
  <c r="N221" i="2"/>
  <c r="O221" i="2" s="1"/>
  <c r="K221" i="2"/>
  <c r="N189" i="2"/>
  <c r="K189" i="2"/>
  <c r="N157" i="2"/>
  <c r="O157" i="2" s="1"/>
  <c r="K157" i="2"/>
  <c r="N125" i="2"/>
  <c r="O125" i="2" s="1"/>
  <c r="K125" i="2"/>
  <c r="N53" i="2"/>
  <c r="O53" i="2" s="1"/>
  <c r="K53" i="2"/>
  <c r="N31" i="2"/>
  <c r="K31" i="2"/>
  <c r="N67" i="2"/>
  <c r="O67" i="2" s="1"/>
  <c r="N163" i="2"/>
  <c r="K163" i="2"/>
  <c r="N35" i="2"/>
  <c r="K35" i="2"/>
  <c r="N25" i="2"/>
  <c r="K25" i="2"/>
  <c r="K257" i="2"/>
  <c r="N257" i="2"/>
  <c r="O257" i="2" s="1"/>
  <c r="K193" i="2"/>
  <c r="N193" i="2"/>
  <c r="O193" i="2" s="1"/>
  <c r="N113" i="2"/>
  <c r="K113" i="2"/>
  <c r="N204" i="2"/>
  <c r="K204" i="2"/>
  <c r="N180" i="2"/>
  <c r="K180" i="2"/>
  <c r="N52" i="2"/>
  <c r="K52" i="2"/>
  <c r="N7" i="2"/>
  <c r="K7" i="2"/>
  <c r="N194" i="2"/>
  <c r="K194" i="2"/>
  <c r="N263" i="2"/>
  <c r="K263" i="2"/>
  <c r="N250" i="2"/>
  <c r="K250" i="2"/>
  <c r="N172" i="2"/>
  <c r="K172" i="2"/>
  <c r="N259" i="2"/>
  <c r="K259" i="2"/>
  <c r="N214" i="2"/>
  <c r="K214" i="2"/>
  <c r="N78" i="2"/>
  <c r="K78" i="2"/>
  <c r="N84" i="2"/>
  <c r="K84" i="2"/>
  <c r="N82" i="2"/>
  <c r="K82" i="2"/>
  <c r="O147" i="2"/>
  <c r="N246" i="2"/>
  <c r="O246" i="2" s="1"/>
  <c r="K246" i="2"/>
  <c r="N216" i="2"/>
  <c r="O216" i="2" s="1"/>
  <c r="K216" i="2"/>
  <c r="N59" i="2"/>
  <c r="O59" i="2" s="1"/>
  <c r="K59" i="2"/>
  <c r="N217" i="2"/>
  <c r="K217" i="2"/>
  <c r="N89" i="2"/>
  <c r="O89" i="2" s="1"/>
  <c r="K89" i="2"/>
  <c r="N228" i="2"/>
  <c r="O228" i="2" s="1"/>
  <c r="K228" i="2"/>
  <c r="N114" i="2"/>
  <c r="O114" i="2" s="1"/>
  <c r="K114" i="2"/>
  <c r="N253" i="2"/>
  <c r="K253" i="2"/>
  <c r="J277" i="2"/>
  <c r="N248" i="2"/>
  <c r="K248" i="2"/>
  <c r="N232" i="2"/>
  <c r="K232" i="2"/>
  <c r="N200" i="2"/>
  <c r="K200" i="2"/>
  <c r="N168" i="2"/>
  <c r="K168" i="2"/>
  <c r="N136" i="2"/>
  <c r="K136" i="2"/>
  <c r="N104" i="2"/>
  <c r="K104" i="2"/>
  <c r="N72" i="2"/>
  <c r="K72" i="2"/>
  <c r="N123" i="2"/>
  <c r="K123" i="2"/>
  <c r="N43" i="2"/>
  <c r="K43" i="2"/>
  <c r="N169" i="2"/>
  <c r="K169" i="2"/>
  <c r="N81" i="2"/>
  <c r="K81" i="2"/>
  <c r="N9" i="2"/>
  <c r="K9" i="2"/>
  <c r="N126" i="2"/>
  <c r="K126" i="2"/>
  <c r="K121" i="2"/>
  <c r="N121" i="2"/>
  <c r="O121" i="2" s="1"/>
  <c r="N33" i="2"/>
  <c r="K33" i="2"/>
  <c r="K265" i="2"/>
  <c r="N265" i="2"/>
  <c r="O265" i="2" s="1"/>
  <c r="N233" i="2"/>
  <c r="K233" i="2"/>
  <c r="K201" i="2"/>
  <c r="N201" i="2"/>
  <c r="O201" i="2" s="1"/>
  <c r="K137" i="2"/>
  <c r="N137" i="2"/>
  <c r="O137" i="2" s="1"/>
  <c r="N71" i="2"/>
  <c r="K71" i="2"/>
  <c r="N244" i="2"/>
  <c r="K244" i="2"/>
  <c r="N196" i="2"/>
  <c r="K196" i="2"/>
  <c r="N47" i="2"/>
  <c r="K47" i="2"/>
  <c r="N98" i="2"/>
  <c r="K98" i="2"/>
  <c r="N66" i="2"/>
  <c r="K66" i="2"/>
  <c r="N271" i="2"/>
  <c r="O271" i="2" s="1"/>
  <c r="N156" i="2"/>
  <c r="O156" i="2" s="1"/>
  <c r="N272" i="2"/>
  <c r="O272" i="2" s="1"/>
  <c r="K272" i="2"/>
  <c r="N224" i="2"/>
  <c r="K224" i="2"/>
  <c r="N145" i="2"/>
  <c r="K145" i="2"/>
  <c r="N119" i="2"/>
  <c r="K119" i="2"/>
  <c r="N32" i="2"/>
  <c r="K32" i="2"/>
  <c r="N39" i="2"/>
  <c r="K39" i="2"/>
  <c r="N162" i="2"/>
  <c r="K162" i="2"/>
  <c r="N130" i="2"/>
  <c r="K130" i="2"/>
  <c r="N50" i="2"/>
  <c r="K50" i="2"/>
  <c r="N268" i="2"/>
  <c r="O268" i="2" s="1"/>
  <c r="N262" i="2"/>
  <c r="O262" i="2" s="1"/>
  <c r="K262" i="2"/>
  <c r="N260" i="2"/>
  <c r="O260" i="2" s="1"/>
  <c r="K260" i="2"/>
  <c r="N254" i="2"/>
  <c r="O254" i="2" s="1"/>
  <c r="K254" i="2"/>
  <c r="N160" i="2"/>
  <c r="K160" i="2"/>
  <c r="N159" i="2"/>
  <c r="O159" i="2" s="1"/>
  <c r="K159" i="2"/>
  <c r="N155" i="2"/>
  <c r="O155" i="2" s="1"/>
  <c r="K155" i="2"/>
  <c r="N182" i="2"/>
  <c r="O182" i="2" s="1"/>
  <c r="K182" i="2"/>
  <c r="N103" i="2"/>
  <c r="K103" i="2"/>
  <c r="N109" i="2"/>
  <c r="O109" i="2" s="1"/>
  <c r="K109" i="2"/>
  <c r="N132" i="2"/>
  <c r="O132" i="2" s="1"/>
  <c r="K132" i="2"/>
  <c r="N218" i="2"/>
  <c r="O218" i="2" s="1"/>
  <c r="K218" i="2"/>
  <c r="N154" i="2"/>
  <c r="K154" i="2"/>
  <c r="N10" i="2"/>
  <c r="O10" i="2" s="1"/>
  <c r="K10" i="2"/>
  <c r="N173" i="2"/>
  <c r="O173" i="2" s="1"/>
  <c r="K173" i="2"/>
  <c r="N141" i="2"/>
  <c r="O141" i="2" s="1"/>
  <c r="K141" i="2"/>
  <c r="N24" i="2"/>
  <c r="K24" i="2"/>
  <c r="N269" i="2"/>
  <c r="O269" i="2" s="1"/>
  <c r="K269" i="2"/>
  <c r="N118" i="2"/>
  <c r="O118" i="2" s="1"/>
  <c r="K118" i="2"/>
  <c r="N152" i="2"/>
  <c r="O152" i="2" s="1"/>
  <c r="K152" i="2"/>
  <c r="N120" i="2"/>
  <c r="K120" i="2"/>
  <c r="N56" i="2"/>
  <c r="O56" i="2" s="1"/>
  <c r="K56" i="2"/>
  <c r="N129" i="2"/>
  <c r="O129" i="2" s="1"/>
  <c r="K129" i="2"/>
  <c r="N49" i="2"/>
  <c r="O49" i="2" s="1"/>
  <c r="K49" i="2"/>
  <c r="N106" i="2"/>
  <c r="K106" i="2"/>
  <c r="N258" i="2"/>
  <c r="O258" i="2" s="1"/>
  <c r="K258" i="2"/>
  <c r="N226" i="2"/>
  <c r="O226" i="2" s="1"/>
  <c r="K226" i="2"/>
  <c r="N171" i="2"/>
  <c r="O171" i="2" s="1"/>
  <c r="K171" i="2"/>
  <c r="N15" i="2"/>
  <c r="K15" i="2"/>
  <c r="N222" i="2"/>
  <c r="O222" i="2" s="1"/>
  <c r="K222" i="2"/>
  <c r="N190" i="2"/>
  <c r="O190" i="2" s="1"/>
  <c r="K190" i="2"/>
  <c r="N158" i="2"/>
  <c r="O158" i="2" s="1"/>
  <c r="K158" i="2"/>
  <c r="N86" i="2"/>
  <c r="K86" i="2"/>
  <c r="N46" i="2"/>
  <c r="O46" i="2" s="1"/>
  <c r="K46" i="2"/>
  <c r="N14" i="2"/>
  <c r="O14" i="2" s="1"/>
  <c r="K14" i="2"/>
  <c r="N111" i="2"/>
  <c r="O111" i="2" s="1"/>
  <c r="K111" i="2"/>
  <c r="N21" i="2"/>
  <c r="K21" i="2"/>
  <c r="N100" i="2"/>
  <c r="O100" i="2" s="1"/>
  <c r="K100" i="2"/>
  <c r="N60" i="2"/>
  <c r="O60" i="2" s="1"/>
  <c r="K60" i="2"/>
  <c r="N215" i="2"/>
  <c r="O215" i="2" s="1"/>
  <c r="K215" i="2"/>
  <c r="N151" i="2"/>
  <c r="K151" i="2"/>
  <c r="N188" i="2"/>
  <c r="O188" i="2" s="1"/>
  <c r="K188" i="2"/>
  <c r="N90" i="2"/>
  <c r="O90" i="2" s="1"/>
  <c r="K90" i="2"/>
  <c r="N18" i="2"/>
  <c r="O18" i="2" s="1"/>
  <c r="K18" i="2"/>
  <c r="N213" i="2"/>
  <c r="K213" i="2"/>
  <c r="N181" i="2"/>
  <c r="O181" i="2" s="1"/>
  <c r="K181" i="2"/>
  <c r="N149" i="2"/>
  <c r="O149" i="2" s="1"/>
  <c r="K149" i="2"/>
  <c r="N117" i="2"/>
  <c r="O117" i="2" s="1"/>
  <c r="K117" i="2"/>
  <c r="N5" i="2"/>
  <c r="K5" i="2"/>
  <c r="N175" i="2"/>
  <c r="O175" i="2" s="1"/>
  <c r="K175" i="2"/>
  <c r="N134" i="2"/>
  <c r="O134" i="2" s="1"/>
  <c r="N19" i="2"/>
  <c r="O19" i="2" s="1"/>
  <c r="F4" i="2"/>
  <c r="N121" i="5" l="1"/>
  <c r="N146" i="5"/>
  <c r="N93" i="5"/>
  <c r="N250" i="5"/>
  <c r="N96" i="5"/>
  <c r="N162" i="5"/>
  <c r="N252" i="5"/>
  <c r="N225" i="5"/>
  <c r="N292" i="5"/>
  <c r="N224" i="5"/>
  <c r="N298" i="5"/>
  <c r="N79" i="5"/>
  <c r="N123" i="5"/>
  <c r="N129" i="5"/>
  <c r="N95" i="5"/>
  <c r="N71" i="5"/>
  <c r="V110" i="12"/>
  <c r="V120" i="12"/>
  <c r="V23" i="12"/>
  <c r="V126" i="12"/>
  <c r="V174" i="12"/>
  <c r="V55" i="12"/>
  <c r="V144" i="12"/>
  <c r="V46" i="12"/>
  <c r="V145" i="12"/>
  <c r="V128" i="12"/>
  <c r="V118" i="12"/>
  <c r="V88" i="12"/>
  <c r="AG143" i="13"/>
  <c r="V127" i="12"/>
  <c r="V87" i="12"/>
  <c r="V40" i="12"/>
  <c r="V86" i="12"/>
  <c r="V143" i="12"/>
  <c r="V96" i="12"/>
  <c r="V160" i="12"/>
  <c r="V161" i="12"/>
  <c r="V134" i="12"/>
  <c r="V119" i="12"/>
  <c r="V7" i="12"/>
  <c r="V14" i="12"/>
  <c r="V9" i="12"/>
  <c r="V32" i="12"/>
  <c r="V112" i="12"/>
  <c r="V30" i="12"/>
  <c r="V57" i="12"/>
  <c r="AB165" i="14"/>
  <c r="AB31" i="14"/>
  <c r="AB43" i="14"/>
  <c r="AB78" i="14"/>
  <c r="AB11" i="14"/>
  <c r="AB122" i="14"/>
  <c r="AB114" i="14"/>
  <c r="AB86" i="14"/>
  <c r="AB28" i="14"/>
  <c r="AB141" i="14"/>
  <c r="AB81" i="14"/>
  <c r="AB160" i="14"/>
  <c r="AB47" i="14"/>
  <c r="AB149" i="14"/>
  <c r="AB84" i="14"/>
  <c r="AB15" i="14"/>
  <c r="V151" i="12"/>
  <c r="V142" i="12"/>
  <c r="V72" i="12"/>
  <c r="V2" i="12"/>
  <c r="V18" i="12"/>
  <c r="V103" i="12"/>
  <c r="V178" i="12"/>
  <c r="V79" i="12"/>
  <c r="V62" i="12"/>
  <c r="V136" i="12"/>
  <c r="V167" i="12"/>
  <c r="V95" i="12"/>
  <c r="V56" i="12"/>
  <c r="V38" i="12"/>
  <c r="V137" i="12"/>
  <c r="V158" i="12"/>
  <c r="V105" i="12"/>
  <c r="V22" i="12"/>
  <c r="V63" i="12"/>
  <c r="V152" i="12"/>
  <c r="V64" i="12"/>
  <c r="V25" i="12"/>
  <c r="V169" i="12"/>
  <c r="V8" i="12"/>
  <c r="V41" i="12"/>
  <c r="V121" i="12"/>
  <c r="V54" i="12"/>
  <c r="V16" i="12"/>
  <c r="V24" i="12"/>
  <c r="V78" i="12"/>
  <c r="AG139" i="13"/>
  <c r="AG72" i="13"/>
  <c r="AG52" i="13"/>
  <c r="AG57" i="13"/>
  <c r="AG106" i="13"/>
  <c r="AG2" i="13"/>
  <c r="AG81" i="13"/>
  <c r="AG74" i="13"/>
  <c r="AG119" i="13"/>
  <c r="AG117" i="13"/>
  <c r="AG161" i="13"/>
  <c r="AG64" i="13"/>
  <c r="AG149" i="13"/>
  <c r="AG132" i="13"/>
  <c r="AG157" i="13"/>
  <c r="AG85" i="13"/>
  <c r="AG96" i="13"/>
  <c r="AG100" i="13"/>
  <c r="AG89" i="13"/>
  <c r="AG130" i="13"/>
  <c r="AG104" i="13"/>
  <c r="AG115" i="13"/>
  <c r="AG134" i="13"/>
  <c r="AG102" i="13"/>
  <c r="AG70" i="13"/>
  <c r="AG141" i="13"/>
  <c r="AG131" i="13"/>
  <c r="AG46" i="13"/>
  <c r="AG83" i="13"/>
  <c r="AG4" i="13"/>
  <c r="AG28" i="13"/>
  <c r="AG8" i="13"/>
  <c r="AG12" i="13"/>
  <c r="AG67" i="13"/>
  <c r="AG16" i="13"/>
  <c r="AG36" i="13"/>
  <c r="AG75" i="13"/>
  <c r="AG22" i="13"/>
  <c r="AG42" i="13"/>
  <c r="AG50" i="13"/>
  <c r="AG153" i="13"/>
  <c r="AG137" i="13"/>
  <c r="AG24" i="13"/>
  <c r="AG10" i="13"/>
  <c r="AG44" i="13"/>
  <c r="AG113" i="13"/>
  <c r="AG14" i="13"/>
  <c r="AG32" i="13"/>
  <c r="AG34" i="13"/>
  <c r="AG20" i="13"/>
  <c r="AG107" i="13"/>
  <c r="AG18" i="13"/>
  <c r="AG87" i="13"/>
  <c r="AG165" i="13"/>
  <c r="AG145" i="13"/>
  <c r="AG66" i="13"/>
  <c r="AG40" i="13"/>
  <c r="AG26" i="13"/>
  <c r="AG30" i="13"/>
  <c r="AG48" i="13"/>
  <c r="N29" i="5"/>
  <c r="N282" i="5"/>
  <c r="N307" i="5"/>
  <c r="N248" i="5"/>
  <c r="N132" i="5"/>
  <c r="N226" i="5"/>
  <c r="N276" i="5"/>
  <c r="N216" i="5"/>
  <c r="N80" i="5"/>
  <c r="N186" i="5"/>
  <c r="N291" i="5"/>
  <c r="N194" i="5"/>
  <c r="N53" i="5"/>
  <c r="N87" i="5"/>
  <c r="N240" i="5"/>
  <c r="N13" i="5"/>
  <c r="N242" i="5"/>
  <c r="N61" i="5"/>
  <c r="N192" i="5"/>
  <c r="N322" i="5"/>
  <c r="N324" i="5"/>
  <c r="N233" i="5"/>
  <c r="N218" i="5"/>
  <c r="N112" i="5"/>
  <c r="N63" i="5"/>
  <c r="N283" i="5"/>
  <c r="N48" i="5"/>
  <c r="N316" i="5"/>
  <c r="N125" i="5"/>
  <c r="N274" i="5"/>
  <c r="N176" i="5"/>
  <c r="N249" i="5"/>
  <c r="N32" i="5"/>
  <c r="N277" i="5"/>
  <c r="N285" i="5"/>
  <c r="N147" i="5"/>
  <c r="N40" i="5"/>
  <c r="N120" i="5"/>
  <c r="N56" i="5"/>
  <c r="N163" i="5"/>
  <c r="N299" i="5"/>
  <c r="N309" i="5"/>
  <c r="N269" i="5"/>
  <c r="N24" i="5"/>
  <c r="N88" i="5"/>
  <c r="N179" i="5"/>
  <c r="N257" i="5"/>
  <c r="N293" i="5"/>
  <c r="N185" i="5"/>
  <c r="N72" i="5"/>
  <c r="AB142" i="14"/>
  <c r="AB48" i="14"/>
  <c r="AB70" i="14"/>
  <c r="AB145" i="14"/>
  <c r="AB130" i="14"/>
  <c r="AB124" i="14"/>
  <c r="AB94" i="14"/>
  <c r="AB51" i="14"/>
  <c r="AB132" i="14"/>
  <c r="AB7" i="14"/>
  <c r="AB148" i="14"/>
  <c r="AB98" i="14"/>
  <c r="AB153" i="14"/>
  <c r="AB16" i="14"/>
  <c r="AB129" i="14"/>
  <c r="AB12" i="14"/>
  <c r="AB89" i="14"/>
  <c r="AB121" i="14"/>
  <c r="AB105" i="14"/>
  <c r="AB39" i="14"/>
  <c r="AB144" i="14"/>
  <c r="AB36" i="14"/>
  <c r="AB146" i="14"/>
  <c r="AB44" i="14"/>
  <c r="AB4" i="14"/>
  <c r="AB161" i="14"/>
  <c r="AB92" i="14"/>
  <c r="AB24" i="14"/>
  <c r="AB100" i="14"/>
  <c r="AB154" i="14"/>
  <c r="AB17" i="14"/>
  <c r="AB27" i="14"/>
  <c r="AB102" i="14"/>
  <c r="AB19" i="14"/>
  <c r="AB54" i="14"/>
  <c r="AB97" i="14"/>
  <c r="AB65" i="14"/>
  <c r="O162" i="2"/>
  <c r="O145" i="2"/>
  <c r="O66" i="2"/>
  <c r="O244" i="2"/>
  <c r="O233" i="2"/>
  <c r="O126" i="2"/>
  <c r="O43" i="2"/>
  <c r="O136" i="2"/>
  <c r="O248" i="2"/>
  <c r="O78" i="2"/>
  <c r="O250" i="2"/>
  <c r="O52" i="2"/>
  <c r="O163" i="2"/>
  <c r="O29" i="2"/>
  <c r="O247" i="2"/>
  <c r="O227" i="2"/>
  <c r="O267" i="2"/>
  <c r="O241" i="2"/>
  <c r="O237" i="2"/>
  <c r="O64" i="2"/>
  <c r="O97" i="2"/>
  <c r="O88" i="2"/>
  <c r="O186" i="2"/>
  <c r="O93" i="2"/>
  <c r="O65" i="2"/>
  <c r="O224" i="2"/>
  <c r="O123" i="2"/>
  <c r="O168" i="2"/>
  <c r="O214" i="2"/>
  <c r="O180" i="2"/>
  <c r="O207" i="2"/>
  <c r="O96" i="2"/>
  <c r="O236" i="2"/>
  <c r="O85" i="2"/>
  <c r="O270" i="2"/>
  <c r="O184" i="2"/>
  <c r="O27" i="2"/>
  <c r="O5" i="2"/>
  <c r="O213" i="2"/>
  <c r="O151" i="2"/>
  <c r="O21" i="2"/>
  <c r="O86" i="2"/>
  <c r="O15" i="2"/>
  <c r="O106" i="2"/>
  <c r="O120" i="2"/>
  <c r="O24" i="2"/>
  <c r="O154" i="2"/>
  <c r="O103" i="2"/>
  <c r="O160" i="2"/>
  <c r="O253" i="2"/>
  <c r="O217" i="2"/>
  <c r="O31" i="2"/>
  <c r="O189" i="2"/>
  <c r="O170" i="2"/>
  <c r="O68" i="2"/>
  <c r="O135" i="2"/>
  <c r="O198" i="2"/>
  <c r="O11" i="2"/>
  <c r="O243" i="2"/>
  <c r="O112" i="2"/>
  <c r="O234" i="2"/>
  <c r="O34" i="2"/>
  <c r="O199" i="2"/>
  <c r="O273" i="2"/>
  <c r="O6" i="2"/>
  <c r="O99" i="2"/>
  <c r="O240" i="2"/>
  <c r="O165" i="2"/>
  <c r="O87" i="2"/>
  <c r="O124" i="2"/>
  <c r="O101" i="2"/>
  <c r="O102" i="2"/>
  <c r="O54" i="2"/>
  <c r="O58" i="2"/>
  <c r="L4" i="2"/>
  <c r="M4" i="2" s="1"/>
  <c r="J4" i="2"/>
  <c r="N277" i="2"/>
  <c r="K277" i="2"/>
  <c r="O39" i="2"/>
  <c r="O98" i="2"/>
  <c r="O71" i="2"/>
  <c r="O9" i="2"/>
  <c r="O263" i="2"/>
  <c r="O38" i="2"/>
  <c r="O28" i="2"/>
  <c r="O127" i="2"/>
  <c r="O115" i="2"/>
  <c r="O50" i="2"/>
  <c r="O32" i="2"/>
  <c r="O47" i="2"/>
  <c r="O33" i="2"/>
  <c r="O81" i="2"/>
  <c r="O72" i="2"/>
  <c r="O200" i="2"/>
  <c r="O82" i="2"/>
  <c r="O259" i="2"/>
  <c r="O194" i="2"/>
  <c r="O204" i="2"/>
  <c r="O25" i="2"/>
  <c r="O110" i="2"/>
  <c r="O192" i="2"/>
  <c r="O245" i="2"/>
  <c r="O37" i="2"/>
  <c r="O73" i="2"/>
  <c r="O75" i="2"/>
  <c r="O12" i="2"/>
  <c r="O187" i="2"/>
  <c r="O238" i="2"/>
  <c r="O92" i="2"/>
  <c r="O128" i="2"/>
  <c r="O203" i="2"/>
  <c r="O130" i="2"/>
  <c r="O119" i="2"/>
  <c r="O196" i="2"/>
  <c r="O169" i="2"/>
  <c r="O104" i="2"/>
  <c r="O232" i="2"/>
  <c r="O84" i="2"/>
  <c r="O172" i="2"/>
  <c r="O7" i="2"/>
  <c r="O113" i="2"/>
  <c r="O35" i="2"/>
  <c r="O264" i="2"/>
  <c r="O220" i="2"/>
  <c r="O225" i="2"/>
  <c r="O79" i="2"/>
  <c r="O42" i="2"/>
  <c r="O107" i="2"/>
  <c r="O195" i="2"/>
  <c r="O140" i="2"/>
  <c r="O108" i="2"/>
  <c r="O205" i="2"/>
  <c r="O150" i="2"/>
  <c r="O143" i="2"/>
  <c r="O223" i="2"/>
  <c r="N4" i="2" l="1"/>
  <c r="K4" i="2"/>
  <c r="O277" i="2"/>
  <c r="O4" i="2" l="1"/>
</calcChain>
</file>

<file path=xl/sharedStrings.xml><?xml version="1.0" encoding="utf-8"?>
<sst xmlns="http://schemas.openxmlformats.org/spreadsheetml/2006/main" count="2186" uniqueCount="917">
  <si>
    <t>Party Name</t>
  </si>
  <si>
    <t>INC</t>
  </si>
  <si>
    <t>BJP</t>
  </si>
  <si>
    <t>Indian National Congress</t>
  </si>
  <si>
    <t>Janata Dal (United)</t>
  </si>
  <si>
    <t>Bahujan Samaj Party</t>
  </si>
  <si>
    <t>Bharatiya Janta Party</t>
  </si>
  <si>
    <t>Bahujan Mukti Party</t>
  </si>
  <si>
    <t>Shoshit Samaj Dal</t>
  </si>
  <si>
    <t>Aam Aadmi Party</t>
  </si>
  <si>
    <t>Samajwadi Party</t>
  </si>
  <si>
    <t>Independent</t>
  </si>
  <si>
    <t>Communist Party Of India</t>
  </si>
  <si>
    <t>Shiv Sena</t>
  </si>
  <si>
    <t>Akhil Hind Forward Block</t>
  </si>
  <si>
    <t>Jan Adhikar Party (Loktantrik)</t>
  </si>
  <si>
    <t>Garib Janta Dal (Secular)</t>
  </si>
  <si>
    <t>2015 list</t>
  </si>
  <si>
    <t>2019 list</t>
  </si>
  <si>
    <t>Peoples Party Of India (Democratic)</t>
  </si>
  <si>
    <t>Hindustani Awam Morcha (Secular)</t>
  </si>
  <si>
    <t>Akhil Hind Forward Bloc (Krantikari)</t>
  </si>
  <si>
    <t>Swaraj Party (Loktantrik)</t>
  </si>
  <si>
    <t>BSP</t>
  </si>
  <si>
    <t>Others</t>
  </si>
  <si>
    <t>Sum of Janata Dal (United)</t>
  </si>
  <si>
    <t>Sum of Indian National Congress</t>
  </si>
  <si>
    <t>Sum of Bahujan Samaj Party</t>
  </si>
  <si>
    <t>Sum of Bharatiya Janta Party</t>
  </si>
  <si>
    <t>Sum of Bahujan Mukti Party</t>
  </si>
  <si>
    <t>Sum of Shoshit Samaj Dal</t>
  </si>
  <si>
    <t>Sum of Aam Aadmi Party</t>
  </si>
  <si>
    <t>Sum of Samajwadi Party</t>
  </si>
  <si>
    <t>Sum of Independent(total)</t>
  </si>
  <si>
    <t>Sum of No. of rejected votes</t>
  </si>
  <si>
    <t>Sum of NOTA</t>
  </si>
  <si>
    <t>Sum of Total</t>
  </si>
  <si>
    <t>JDU</t>
  </si>
  <si>
    <t>Nikhil Kumar</t>
  </si>
  <si>
    <t>Bagi Kumar Verma</t>
  </si>
  <si>
    <t>Santosh Kumar</t>
  </si>
  <si>
    <t>Sushil Kumar Singh</t>
  </si>
  <si>
    <t>Upendra Nath</t>
  </si>
  <si>
    <t>Usha Sharan</t>
  </si>
  <si>
    <t>Ragini Lata Singh</t>
  </si>
  <si>
    <t>Rita Devi</t>
  </si>
  <si>
    <t>Durga Thakur</t>
  </si>
  <si>
    <t>Rakesh Sharma</t>
  </si>
  <si>
    <t>Ramji Singh</t>
  </si>
  <si>
    <t>Bijeet Kumar</t>
  </si>
  <si>
    <t>Somaru Paswan</t>
  </si>
  <si>
    <t>Serial No. of Polling Station</t>
  </si>
  <si>
    <t>Booth Name</t>
  </si>
  <si>
    <t>locality</t>
  </si>
  <si>
    <t>locality_match</t>
  </si>
  <si>
    <t>Independent(total)</t>
  </si>
  <si>
    <t>Total of Valid Votes</t>
  </si>
  <si>
    <t>No. of rejected votes</t>
  </si>
  <si>
    <t>NOTA</t>
  </si>
  <si>
    <t>Total</t>
  </si>
  <si>
    <t>No.of tendered votes</t>
  </si>
  <si>
    <t>Uchcha Vighalay Jamhor Purwi Bhag</t>
  </si>
  <si>
    <t>Uchcha Vighalay Jamhor Purwi Madhya Bhag</t>
  </si>
  <si>
    <t>Uchcha Vighalay Jamhor Pashchimi Bhag</t>
  </si>
  <si>
    <t>Uchcha Vighalay Jamhor Pashchimi Madhya Bhag</t>
  </si>
  <si>
    <t>Madhya Vighalay Jamhor Purwi Bhag</t>
  </si>
  <si>
    <t>Madhya Vighalay Jamhor Pashchimi Bhag</t>
  </si>
  <si>
    <t>Prathamik Vighalay Jokahari</t>
  </si>
  <si>
    <t>Prathamik Vighalay Raja Bigaha</t>
  </si>
  <si>
    <t>Utkramit Madhya Vidyalay , Mor Dihari</t>
  </si>
  <si>
    <t>Samudayik Bhavan Padarava</t>
  </si>
  <si>
    <t>Prathamik Vidyalay Devahara</t>
  </si>
  <si>
    <t>Prathamik Vidyalay Chitragopi</t>
  </si>
  <si>
    <t>Samudayik Bhavan Patanava</t>
  </si>
  <si>
    <t>Prathamik Vidyalay Jagadishapur</t>
  </si>
  <si>
    <t>Urdu Madhya Vidyalay Bharathauli</t>
  </si>
  <si>
    <t>Utkramit Madhya Vidyalay Susanar</t>
  </si>
  <si>
    <t>Utkramit Madhya Vidyalay Khairabinda</t>
  </si>
  <si>
    <t>Utkramit Madhya Vidyalay Saheya</t>
  </si>
  <si>
    <t>Madhya Vidyalay Manjurahi</t>
  </si>
  <si>
    <t>Madhya Vidyalay Babhanadi</t>
  </si>
  <si>
    <t>Prathamik Vidyalay Rayapura</t>
  </si>
  <si>
    <t>Utkramit Madhya Vidyalay Bharathauli</t>
  </si>
  <si>
    <t>Urdu Makhatab Kosadihara ,Purwi Bhag</t>
  </si>
  <si>
    <t>Urdu Makhatab Kosadihara, Pashchimi Bhag</t>
  </si>
  <si>
    <t>Prathamik Vidyalay Batava</t>
  </si>
  <si>
    <t>Prathamik Vidyalay Ramapur</t>
  </si>
  <si>
    <t>Utkramit Madhya Vidyalay Simariya</t>
  </si>
  <si>
    <t>Prathamik Vidyalay Kathautiya</t>
  </si>
  <si>
    <t>Madhya Vidyalay Karma Bhagavan Bayan Bhag</t>
  </si>
  <si>
    <t>Madhya Vidyalay Karma Bhagwan Dayan Bhag</t>
  </si>
  <si>
    <t>Madhya Vidyalay Karma Bhagavan Pashchimi Bhag</t>
  </si>
  <si>
    <t>Prathamik Vidyalay Kuramha Purwi Bhag</t>
  </si>
  <si>
    <t>Utkramit Madhya Vidyalay Kuramha Pashchimi Bhag</t>
  </si>
  <si>
    <t>Madhya Vidyalay Badava Purwi Bhag</t>
  </si>
  <si>
    <t>Madhya Vidyalay Badava Pashchimi Bhag</t>
  </si>
  <si>
    <t>Prathamik Vidyalay Devariya</t>
  </si>
  <si>
    <t>Prathamik Vidyalay Khairi</t>
  </si>
  <si>
    <t>Utkramit Madhya Vidyalay Pirauta</t>
  </si>
  <si>
    <t>Samudayik Bhavan Banahi</t>
  </si>
  <si>
    <t>Utkramit Madhya Vidyalay Tendua</t>
  </si>
  <si>
    <t>Utkramit Madhya Vidyalay Haranahi</t>
  </si>
  <si>
    <t>Samudayik Bhavan Parasi</t>
  </si>
  <si>
    <t>Utkramit Madhya Vidyalay Unthu</t>
  </si>
  <si>
    <t>Utkramit Madhya Vidyalay Maulanagar</t>
  </si>
  <si>
    <t>Utkramit Madhya Vidyalay Chiriya</t>
  </si>
  <si>
    <t>Utkramit Madhya Vidyalay Radhauliya</t>
  </si>
  <si>
    <t>Utkramit Madhya Vidyalay Ibrahimapur</t>
  </si>
  <si>
    <t>Utkramit Madhya Vidyalay Chatara</t>
  </si>
  <si>
    <t>Utkramit Madhya Vidyalay Sohrareya</t>
  </si>
  <si>
    <t>Prathamik Vidyalay Gamhari</t>
  </si>
  <si>
    <t>Utkramit Madhya Vidyalay Alamapur</t>
  </si>
  <si>
    <t>Prathamik Vidyalay Fesar Pashchimi Bhag</t>
  </si>
  <si>
    <t>53A</t>
  </si>
  <si>
    <t>Prathamik Vidyalay Fesar Purwi Bhag</t>
  </si>
  <si>
    <t>Prathamik Vidyalay Basadiha Kala Utari Bhag</t>
  </si>
  <si>
    <t>54A</t>
  </si>
  <si>
    <t>Prathamik Vidyalay Basadiha Kala Dakshni Bhag</t>
  </si>
  <si>
    <t>Prathamik Vidyalay Dariyapur</t>
  </si>
  <si>
    <t>Madhya Vidyalay Bakan</t>
  </si>
  <si>
    <t>Prathamik Vidhalay Pokharaha</t>
  </si>
  <si>
    <t>Prathamik Vidhalay Fesara</t>
  </si>
  <si>
    <t>Madhya Vidhalay Simarakhurd</t>
  </si>
  <si>
    <t>Utkramit Madhya Vidyalay Rakhua</t>
  </si>
  <si>
    <t>Utkramit Madhya Vidyalay Bagaiya</t>
  </si>
  <si>
    <t>Uchcha Vidyalay Jagadishapur</t>
  </si>
  <si>
    <t>Samudayik Bhavan Fateha ,Khata Sa0-63 Pashchim Disha</t>
  </si>
  <si>
    <t>Prathamik Vidyalay Baghoikala</t>
  </si>
  <si>
    <t>Utkramit Madhya Vidyalay Bagoi Khurd</t>
  </si>
  <si>
    <t>Madhya Vidyalay Dosama</t>
  </si>
  <si>
    <t>Prathamik Vidhalay Mandarapura</t>
  </si>
  <si>
    <t>Prathamik Vidyalay Khara Sarim</t>
  </si>
  <si>
    <t>Prathamik Vidyalay Mohidinapur</t>
  </si>
  <si>
    <t>Samudayik Bhavan Parasadih</t>
  </si>
  <si>
    <t>Utkramit Madhya Vidyalay Karanja</t>
  </si>
  <si>
    <t>Utkramit Madhya Vidyalay Mamaka</t>
  </si>
  <si>
    <t>Utkramit Madhya Vidyalay Beli</t>
  </si>
  <si>
    <t>Prathamik Vidyalay Manzar</t>
  </si>
  <si>
    <t>Utkramit Urdu Madhya Vidyalay Dhandhava</t>
  </si>
  <si>
    <t>Prathamik Vidyalay Khaira Sarim</t>
  </si>
  <si>
    <t>Utkramit Madhya Vidyalay Zhikatiya</t>
  </si>
  <si>
    <t>Madhya Vidyalay Rajoi</t>
  </si>
  <si>
    <t>Utkramit Madhya Vidyalay Bijoi</t>
  </si>
  <si>
    <t>Madhya Vidyalay Nehuti</t>
  </si>
  <si>
    <t>Samudayik Bhavan Paharama</t>
  </si>
  <si>
    <t>Madhya Vidyalay Naugad</t>
  </si>
  <si>
    <t>Prathamik Vidyalay Nehuta</t>
  </si>
  <si>
    <t>Madhya Vidyalay Bisaini</t>
  </si>
  <si>
    <t>Madhya Vidyalay Kapasiya</t>
  </si>
  <si>
    <t>Utkramit Madhya Vidyalay Parasa</t>
  </si>
  <si>
    <t>Utkramit Madhya Vidyalay Tetariya</t>
  </si>
  <si>
    <t>Utkramit Madhya Vidyalay Kushi Purwi Bhag</t>
  </si>
  <si>
    <t>Utkramit Madhya Vidyalay Kushi Pashchimi Bhag</t>
  </si>
  <si>
    <t>Samudayik Bhavan Bela</t>
  </si>
  <si>
    <t>Utkramit Madhya Vidyalay,Bela</t>
  </si>
  <si>
    <t>Utkramit Madhya Vidyalay Jaramakhap</t>
  </si>
  <si>
    <t>tkramit Madhya Vidyalay Dabura Khurd</t>
  </si>
  <si>
    <t>Samudayik Bhavan Akauna</t>
  </si>
  <si>
    <t>Prathamik Vidyalay Ibanapur</t>
  </si>
  <si>
    <t>Prathamik Vidyalay Tendua Pokhar</t>
  </si>
  <si>
    <t>Madhya Vidyalay Poivwan</t>
  </si>
  <si>
    <t>Utkramit Madhya Vidyalay Bajitapur</t>
  </si>
  <si>
    <t>Utkramit Madhya Vidyalay Ora Pashchimi Bhag</t>
  </si>
  <si>
    <t>99A</t>
  </si>
  <si>
    <t>Utkramit Madhya Vidyalay Ora Purwi Bhag</t>
  </si>
  <si>
    <t>Prathamik Vidyalay Shekhapura</t>
  </si>
  <si>
    <t>Samudayik Bhavan Rajupar</t>
  </si>
  <si>
    <t>Madhya Vidhalay Kanabehari</t>
  </si>
  <si>
    <t>Utkramit Madhya Vidyalay Karahara</t>
  </si>
  <si>
    <t>Madhya Vidyalay Yari</t>
  </si>
  <si>
    <t>Prathamik Vidyalay Sonavarsha</t>
  </si>
  <si>
    <t>Utkramit Madhya Vidyalay Bharavar</t>
  </si>
  <si>
    <t>Prathamik Vidyalay Khaira</t>
  </si>
  <si>
    <t>Utkramit Madhya Vidyalay Bahuara</t>
  </si>
  <si>
    <t>Utkramit Madhya Vidyalay Kariyava</t>
  </si>
  <si>
    <t>Utkramit Madhya Vidyalay Chaukhada</t>
  </si>
  <si>
    <t>Urdu Madhya Vidyalay Hetamapur</t>
  </si>
  <si>
    <t>Utkramit Madhya Vidyalay Bhediya</t>
  </si>
  <si>
    <t>Utkramit Madhya Vidyalay Narasinha</t>
  </si>
  <si>
    <t>Utkramit Madhya Vidyalay Jasoiya Utar Bhag</t>
  </si>
  <si>
    <t>Utkramit Madhya Vidyalay Jasoiya Dakshini Bhag</t>
  </si>
  <si>
    <t>Saskrit Prathamik Vidyalay Baratapur</t>
  </si>
  <si>
    <t>Utkramit Madhya Vidyalay Navadih Harijan</t>
  </si>
  <si>
    <t>Rajarshi vidya Mandir Utar Bhag</t>
  </si>
  <si>
    <t>118A</t>
  </si>
  <si>
    <t>Rajarshi vidya Mandir Purwi Bhag SaBhagar</t>
  </si>
  <si>
    <t>Rajarshi Vidya Mandir Dakshin Bhag</t>
  </si>
  <si>
    <t>Kanya Madhya Vidyalay Pi0Ech0I0Di0Kolani Utar Bhag</t>
  </si>
  <si>
    <t>Kanyamadhya Vidyalay Pi0Ech0I0Di0Kaloni Dakshin Bhag</t>
  </si>
  <si>
    <t>Lok Swasthya Pramandalakaryalay Utar Bhag</t>
  </si>
  <si>
    <t>Lok Swasthya Pramandal Karyalay Dakshin Bhag</t>
  </si>
  <si>
    <t>Lok Swasthya Pramandal Karyalay Purwi Bhag</t>
  </si>
  <si>
    <t>Lok Swasthya Pramandal Karyalay Pashchimi Bhag</t>
  </si>
  <si>
    <t>Urdu Prathamik Vidyalay Navadih Utar Bhag</t>
  </si>
  <si>
    <t>Urdu Prathamik Vidyalay Navadih Dakshin Bhag</t>
  </si>
  <si>
    <t>Urdu Prathamik Vidyalay Navadih Madhya Bhag</t>
  </si>
  <si>
    <t>Urdu Prathamik Vidyalay Navadih Purwi Bhag</t>
  </si>
  <si>
    <t>Sinha Shoshal Kalba Utar Bhag</t>
  </si>
  <si>
    <t>Sinha Shoshal Kalba Madhya Bhag</t>
  </si>
  <si>
    <t>Sinha Shoshal Kalba Dakshin Bhag</t>
  </si>
  <si>
    <t>Anugrah Intar Kolejaaurangabad Purwi Bhag</t>
  </si>
  <si>
    <t>Anugrah Intar Kolejaaurangabad Madhya Bhag</t>
  </si>
  <si>
    <t>Anugrah Intar Kolejaaurangabad Vidnyan Bhavan</t>
  </si>
  <si>
    <t>Anugrah Intar College purwi Bhag Pahala Kamara</t>
  </si>
  <si>
    <t>Anugrah Madhya Vidyalay Aurangabad Pashchim Bhag Kamara Na0 -05</t>
  </si>
  <si>
    <t>Anugrah Madhya Vidyalay Purvi Bhag Kamra No.-2 Dayan Bhag</t>
  </si>
  <si>
    <t>Anugrah Madhya Vidyalay Aurangabad Purw Kamara Na0 -03</t>
  </si>
  <si>
    <t>Anugrah Madhya Vidyalay Aurangabad Pashchim Bhag Kamara Na0 -04</t>
  </si>
  <si>
    <t>Saskrit Uchcha Vidyalay Aurangabad</t>
  </si>
  <si>
    <t>Jila Pashupalan Karyalay Utar Bhavan</t>
  </si>
  <si>
    <t>Jila Pashupalan Karyalay Pashchim Bhavan</t>
  </si>
  <si>
    <t>Prathamik Vidyalay Ramabandhautar Bhag</t>
  </si>
  <si>
    <t>Prathamik Vidyalay Ramabandh Dakshin Bhag</t>
  </si>
  <si>
    <t>Madarasa Islamiya Utar Bhag</t>
  </si>
  <si>
    <t>Madarasa Islamiya Dakshin Bhag</t>
  </si>
  <si>
    <t>Jila Parishad Karyalay Purwi Bhag</t>
  </si>
  <si>
    <t>Jila Parishad Karyalay Pashchim Bhag</t>
  </si>
  <si>
    <t>Jila Parishad Karyalay Madhya Bhag</t>
  </si>
  <si>
    <t>Kanya Madhya Vidyalay Dharanidhar Rod Purwi Bhag</t>
  </si>
  <si>
    <t>Kanya Madhya Vidyalay Dharanidhar Rod Pashchim Bhag</t>
  </si>
  <si>
    <t>Bapu Prathamik Vidyalay Bas Padav Purwi Bhag</t>
  </si>
  <si>
    <t>Bapu Prathamik Vidyalay Bas Padav Pashchim Bhag</t>
  </si>
  <si>
    <t>Prathamik Vidyalay Gangati</t>
  </si>
  <si>
    <t>Sachchidananda Sinha Kolej Purwi Bhag</t>
  </si>
  <si>
    <t>Sachchidananda Sinha Kolej Pashchim Bhag</t>
  </si>
  <si>
    <t>Anugrah Kanya Uchcha Vidyalay Purwi Bhag</t>
  </si>
  <si>
    <t>Anugrah Kanya Uchcha Vidyalay Pashchim Bhag</t>
  </si>
  <si>
    <t>Anugrah Kanya Uchcha Vidyalay Purwi Madhya Bhag</t>
  </si>
  <si>
    <t>Anugrah Kanya Uchcha Vidyalay Madhya Bhag</t>
  </si>
  <si>
    <t>Prathamik Vidyalay Mini Bigaha</t>
  </si>
  <si>
    <t>Urdu Prathamik Vidyalay Islam Toli Purwi Bhag</t>
  </si>
  <si>
    <t>Urdu Prathamik Vidyalay Islam Toli Pashchim Bhag</t>
  </si>
  <si>
    <t>Samudayik Bhavan Pathan Toli Purwi Bhag</t>
  </si>
  <si>
    <t>Samudayik Bhavan Pathan Toli Pashchim Bhag</t>
  </si>
  <si>
    <t>Urdu Prathamik Vidyalay Kasav Mahalla Utar Bhag</t>
  </si>
  <si>
    <t>Urdu Prathamik Vidyalay Kasav Mahalla Dakshin Bhag</t>
  </si>
  <si>
    <t>Taun Intar Kolej Purwi Bhag</t>
  </si>
  <si>
    <t>Taun Intar Kolej Purwi Madhya Bhag</t>
  </si>
  <si>
    <t>Taun Intar Kolej Pashchim Bhag</t>
  </si>
  <si>
    <t>Lok Swasthya Abhiyantran Vibhag Kavartar Purwi Bhag</t>
  </si>
  <si>
    <t>Lok Swasthya Abhiyantran Vibhag Kavartar Pashchim Bhag</t>
  </si>
  <si>
    <t>Urdu Prathamik Vidyalay Nu Kaji Mahalla Utar Bhag</t>
  </si>
  <si>
    <t>Urdu Prathamik Vidyalay Nu Kaji Mahalla Dakshin Bhag</t>
  </si>
  <si>
    <t>Bindul Ara Mashin Shahapur Nala Ke Pas Chalanta Matadan Kendra Purwi Bhag</t>
  </si>
  <si>
    <t>Bindul Ara Mashin Shahapur Nala Ke Pas Chalanta Matadan Kendra Pashchim Bhag</t>
  </si>
  <si>
    <t>Tichar Traaining School Ruman0-1</t>
  </si>
  <si>
    <t>Tichar Traaining School Ruman0-2</t>
  </si>
  <si>
    <t>Tichar Traaining SchoolRuman0-3</t>
  </si>
  <si>
    <t>Tichar Traaining School Ruman0-4</t>
  </si>
  <si>
    <t>Tichar Traaining Schoola Ruman0-5</t>
  </si>
  <si>
    <t>Prathamik Vidyalay Mallah Toli</t>
  </si>
  <si>
    <t>Ramalakhan Sinh Yadav Kolej Purwi Bhag</t>
  </si>
  <si>
    <t>Ramalakhan Sinh Yadav Kolej Pashchim Bhag</t>
  </si>
  <si>
    <t>Ramalakhan Sinh Yadav Kolej Karyalay</t>
  </si>
  <si>
    <t>Utkramit Madhya Vidyalay Silar</t>
  </si>
  <si>
    <t>Prathamik Vidyalay Dhamarpur</t>
  </si>
  <si>
    <t>Uchcha Vidyalay Pavai Utari Bhag</t>
  </si>
  <si>
    <t>Uchcha Vidyalay Pavai Dakshin Bhag</t>
  </si>
  <si>
    <t>Prathamik Vidyalay Bhairopur</t>
  </si>
  <si>
    <t>Prathamik Vidyalay Titai Bigaha</t>
  </si>
  <si>
    <t>Utkramit Madhya Vidyalay Bhatakur</t>
  </si>
  <si>
    <t>Prathamik Vidyalay Vishramapur</t>
  </si>
  <si>
    <t>Utkramit Madhya Vidyalay Hajarikarma</t>
  </si>
  <si>
    <t>Samudayik Bhavan Chandauli</t>
  </si>
  <si>
    <t>Prathamik Vidyalay Balakarma</t>
  </si>
  <si>
    <t>Prathamik Vidyalay Bhaluhara</t>
  </si>
  <si>
    <t>Prathamik Vidyalay Bijauli</t>
  </si>
  <si>
    <t>Prathamik Vidhalay Pipara</t>
  </si>
  <si>
    <t>Prathamik Vidyalay Dhanari</t>
  </si>
  <si>
    <t>Prathamik Vidyalay Pandey Bigaha</t>
  </si>
  <si>
    <t>Prathamik Vidyalay Hasauli</t>
  </si>
  <si>
    <t>Utkramit Madhya Vidyalay Raval Bigaha</t>
  </si>
  <si>
    <t>Madhya Vidyalay Kunda</t>
  </si>
  <si>
    <t>Prathamik Vidyalay Harihar Bigaha</t>
  </si>
  <si>
    <t>Utkramit Madhya Vidyalay Khakhada</t>
  </si>
  <si>
    <t>Prathamik Vidhalay Nepava</t>
  </si>
  <si>
    <t>Utkramit Madhya Vidyalay Karma</t>
  </si>
  <si>
    <t>Prathamik Vidyalay Basadiha</t>
  </si>
  <si>
    <t>Utkramit Madhya Vidyalay Dadhapa</t>
  </si>
  <si>
    <t>Prathamik Vidhalay Parasan Bigaha</t>
  </si>
  <si>
    <t>Prathamik Vidyalay Guragaiya</t>
  </si>
  <si>
    <t>Madhya Vidyalay Kharadiha</t>
  </si>
  <si>
    <t>Utkramit Madhya Vidyalay Narachi</t>
  </si>
  <si>
    <t>Utkramit Madhya Vidyalay Madava Chainapur</t>
  </si>
  <si>
    <t>Prathamik Vidyalay Devadhari</t>
  </si>
  <si>
    <t>Prathamik Vidyalay Uparadaha</t>
  </si>
  <si>
    <t>Madhya Vidyalay Belasara Utari Bhag</t>
  </si>
  <si>
    <t>Madhya Vidyalay Belasara Dakshini Bhag</t>
  </si>
  <si>
    <t>Prathamik Vidyalay Bhavanipur</t>
  </si>
  <si>
    <t>Prathamik Vidyalay Dhamaul</t>
  </si>
  <si>
    <t>Urdu Madhya Vidyalay Balapokhar</t>
  </si>
  <si>
    <t>Utkramit Madhya Vidyalay Bela</t>
  </si>
  <si>
    <t>Kanya Madhya Vidyalay Dev Purwi Bhag</t>
  </si>
  <si>
    <t>Kanya Madhya Vidyalay, Dev Madhya Bhag</t>
  </si>
  <si>
    <t>Kanya Madhya Vidyalay Dev Pashchim Bhag</t>
  </si>
  <si>
    <t>Uchcha Vidyalay Dev</t>
  </si>
  <si>
    <t>Madhya Vidyalay Dev</t>
  </si>
  <si>
    <t>Panchayat Bhavan Dev</t>
  </si>
  <si>
    <t>Madhya Vidyalay Kataiya Pashchim Bhag</t>
  </si>
  <si>
    <t>Madhya Vidyalay Kataiya Purwi Bhag</t>
  </si>
  <si>
    <t>Prathamik Vidyalay Kosiyari</t>
  </si>
  <si>
    <t>Utkramit Madhya Vidyalay Isaraur</t>
  </si>
  <si>
    <t>Prathamik Vidyalay Chatati Bajar</t>
  </si>
  <si>
    <t>Besik Skul Vishunapur</t>
  </si>
  <si>
    <t>Madhya Vidyalay Vishunapur</t>
  </si>
  <si>
    <t>Utkramit Madhya Vidyalay Keshaur</t>
  </si>
  <si>
    <t>Prathamik Vidyalay Suhi</t>
  </si>
  <si>
    <t>Utkramit Madhya Vidyalay Saraganva</t>
  </si>
  <si>
    <t>Madhya Vidyalay Malahara</t>
  </si>
  <si>
    <t>Urdu Prathamik Vidyalay Kanatari</t>
  </si>
  <si>
    <t>Utkramit Madhya Vidyalay Dhanav</t>
  </si>
  <si>
    <t>Madhya Vidyalay Chandapur</t>
  </si>
  <si>
    <t>Besik Skul Eraki</t>
  </si>
  <si>
    <t>Prathamik Vidyalay Ajaniya</t>
  </si>
  <si>
    <t>Prathamik Vidyalay Khadiha</t>
  </si>
  <si>
    <t>Panchayat Bhavan Bedhani</t>
  </si>
  <si>
    <t>Madhya Vidyalay Bedhani</t>
  </si>
  <si>
    <t>Madhya Vidyalay Yadupur</t>
  </si>
  <si>
    <t>Prathamik Vidyalay Fulavariya</t>
  </si>
  <si>
    <t>Utkramit Madhya Vidyalay Khemachand Bigaha Utari Bhag</t>
  </si>
  <si>
    <t>Utkramit Madhya Vidyalay Khemachand Bigaha Dakshini Bhag</t>
  </si>
  <si>
    <t>Utkramit Madhya Vidyalay Ketaki</t>
  </si>
  <si>
    <t>Madhya Vidyalay Ketaki</t>
  </si>
  <si>
    <t>Utkramit Madhya Vidyalay Eraura</t>
  </si>
  <si>
    <t>Prathamik Vidyalay Barai Bigaha</t>
  </si>
  <si>
    <t>Utkramit Madhya Vidyalay Kanchanapur</t>
  </si>
  <si>
    <t>Utkramit Madhya Vidyalay Satavat</t>
  </si>
  <si>
    <t>Prathamik Vidyalay Ajab Bigaha</t>
  </si>
  <si>
    <t>Utkramit Madhya Vidyalay Dumari</t>
  </si>
  <si>
    <t>Utkramit Madhya Vidyalay Narayanapur</t>
  </si>
  <si>
    <t>Prathamik Vidyalay Bhatakur</t>
  </si>
  <si>
    <t>Utkramit Madhya Vidyalay Padariya</t>
  </si>
  <si>
    <t>Utkramit Madhya Vidyalay Dosama</t>
  </si>
  <si>
    <t>Grand Total</t>
  </si>
  <si>
    <t>Anand Shankar Singh</t>
  </si>
  <si>
    <t>Kaushal Singh</t>
  </si>
  <si>
    <t>Ramadhar Singh</t>
  </si>
  <si>
    <t>Sinesh Rahi</t>
  </si>
  <si>
    <t>JayShankar Singh</t>
  </si>
  <si>
    <t>Dhnush Singh Yadav</t>
  </si>
  <si>
    <t>Maheshwar Paswan</t>
  </si>
  <si>
    <t>Ranjan Kumar Singh Alias Munna Singh</t>
  </si>
  <si>
    <t>Sanjit Kumar Chourasia</t>
  </si>
  <si>
    <t>Surendra Yadaw</t>
  </si>
  <si>
    <t>Ajay Kumar Shrivastva</t>
  </si>
  <si>
    <t>Kumar Gaurav</t>
  </si>
  <si>
    <t>Guddu Kumar</t>
  </si>
  <si>
    <t>Mahesh Bhuiya</t>
  </si>
  <si>
    <t>Yashwant Lal Satyarthi</t>
  </si>
  <si>
    <t>Ram Chandar Yadav</t>
  </si>
  <si>
    <t>Vikram Kumar</t>
  </si>
  <si>
    <t>Bijay Kumar Sharma</t>
  </si>
  <si>
    <t>Satyendra Singh</t>
  </si>
  <si>
    <t>Suryadeo Pandey</t>
  </si>
  <si>
    <t>Locality</t>
  </si>
  <si>
    <t>Match_loc</t>
  </si>
  <si>
    <t>1A</t>
  </si>
  <si>
    <t>5A</t>
  </si>
  <si>
    <t>16A</t>
  </si>
  <si>
    <t>59A</t>
  </si>
  <si>
    <t>77A</t>
  </si>
  <si>
    <t>84A</t>
  </si>
  <si>
    <t>87A</t>
  </si>
  <si>
    <t>120A</t>
  </si>
  <si>
    <t>123A</t>
  </si>
  <si>
    <t>147A</t>
  </si>
  <si>
    <t>153A</t>
  </si>
  <si>
    <t>168A</t>
  </si>
  <si>
    <t>175A</t>
  </si>
  <si>
    <t>189A</t>
  </si>
  <si>
    <t>236A</t>
  </si>
  <si>
    <t>237A</t>
  </si>
  <si>
    <t>238A</t>
  </si>
  <si>
    <t>241A</t>
  </si>
  <si>
    <t>262A</t>
  </si>
  <si>
    <t>266A</t>
  </si>
  <si>
    <t>273A</t>
  </si>
  <si>
    <t>Total Votes as Posta l Ballot</t>
  </si>
  <si>
    <t>-</t>
  </si>
  <si>
    <t>Gran d Total</t>
  </si>
  <si>
    <t>HAMS</t>
  </si>
  <si>
    <t>NARESH YADAV</t>
  </si>
  <si>
    <t>SUSHIL KUMAR SINGH</t>
  </si>
  <si>
    <t>AVINASH KUMAR</t>
  </si>
  <si>
    <t>UPENDRA PRASAD</t>
  </si>
  <si>
    <t>DR DHARMENDRA KUMAR</t>
  </si>
  <si>
    <t>SOM PRAKASH</t>
  </si>
  <si>
    <t>DHIRENDRA KUMAR SINGH</t>
  </si>
  <si>
    <t>YOGENDRA RAM</t>
  </si>
  <si>
    <t>SANTOSH KUMAR SINHA</t>
  </si>
  <si>
    <t>Uchcha Vighalay Jamhor Purwi Bhag.</t>
  </si>
  <si>
    <t>MADHYA VIDHAYAL jamhor MADHYA BHAG</t>
  </si>
  <si>
    <t>Prathamik Vidyalay Raja Bigaha</t>
  </si>
  <si>
    <t>UTKRAMIT MADHYA VIDYALAY MOR DIHRI (PURVI BHAG</t>
  </si>
  <si>
    <t>UTKRAMIT MADHYA VIDHYALAY mor dihriPASHCHIMI BHAG</t>
  </si>
  <si>
    <t>Samudayik Bhawan Padrawan</t>
  </si>
  <si>
    <t>Utkramit Madhya Vidyalay Devariya</t>
  </si>
  <si>
    <t>Utkramit Madhya Vidyalay Chitragopi</t>
  </si>
  <si>
    <t>Prathmik Vidyalay Jagadishapur</t>
  </si>
  <si>
    <t>Urdu Madhya Vidyalay Bharathauli PURVI BHAG</t>
  </si>
  <si>
    <t>URDU MADHYA VIDHYALAY bharthauli PASHCHIMI BHAG</t>
  </si>
  <si>
    <t>Utkramit madhya Vidyalay Susanar</t>
  </si>
  <si>
    <t>Utkramit Madya Vidyalay Batava</t>
  </si>
  <si>
    <t>Utkramit Madhya vidyalay Rampur PURVI BHAG</t>
  </si>
  <si>
    <t>Utkramit Madhya Vidyalay Rampur Pashchimi Bhag</t>
  </si>
  <si>
    <t>Utkramit Madhya Vidyalay,Simariya</t>
  </si>
  <si>
    <t>Utkramit Madhya Vidyalay Kathautirya</t>
  </si>
  <si>
    <t>Madhy vidyalay karma bhagawan Bayan Bhag</t>
  </si>
  <si>
    <t>Madhya Vidyalay Karma Bhagwan Daya Bhag</t>
  </si>
  <si>
    <t>Madhya Vidyalay Karma Bhagwan Pashchim Bhag</t>
  </si>
  <si>
    <t>Utkramit Madhya Vidyalay Kuramha Purwi Bhag</t>
  </si>
  <si>
    <t>Utkramit Madhya Vidyalay, Kuramha Pashchimi Bhag</t>
  </si>
  <si>
    <t>Madhya Vidyalay Badwa Paschimi Bhag</t>
  </si>
  <si>
    <t>Prathmik Vidyalay Devariya</t>
  </si>
  <si>
    <t>Utkramit Madhya Vidyalay Chauriya</t>
  </si>
  <si>
    <t>Utkramit Madhya Vidyalay Radhauliya Purvi Bhag</t>
  </si>
  <si>
    <t>UTKRAMIT MADHYA VIDHYALAY Radhauliya PASHCHIMI BHAG</t>
  </si>
  <si>
    <t>Utkramit Madhya Vidyalay Gamhari</t>
  </si>
  <si>
    <t>Utkramit Madhya Vidyalay, Alampur</t>
  </si>
  <si>
    <t>Prathmik Vidyalay Fesar Purvi Bhag</t>
  </si>
  <si>
    <t>Prathmik Vidyalay Basadiha Kala Uttar Bhag</t>
  </si>
  <si>
    <t>Prathamik Vidyalay Basadiha Kala Dakshini Bhag</t>
  </si>
  <si>
    <t>Prathmik Vidyalay Dariyapur</t>
  </si>
  <si>
    <t>Utkramit Madhya Vidyalay Pokhrahan Purvi Bhag</t>
  </si>
  <si>
    <t>Utkramit Madhya vidyalay pokhraha pakshchim bhag</t>
  </si>
  <si>
    <t>Utkramit Madhya Vidyalay Fesara</t>
  </si>
  <si>
    <t>Urdu Madhya Vidhalay Simara</t>
  </si>
  <si>
    <t>UCH VIDHYALAY JAGDISHPUR</t>
  </si>
  <si>
    <t>Utkramit Madhya Vidyalay Baghoikala</t>
  </si>
  <si>
    <t>Utkramit Madhya Vidyalay Baghoi Khurd</t>
  </si>
  <si>
    <t>Utkramit Madhya Vidyalay Mandarapura</t>
  </si>
  <si>
    <t>Madhya Vidyalay Khera Salem</t>
  </si>
  <si>
    <t>Madhya vidyalaya madarpura</t>
  </si>
  <si>
    <t>Prathamik Vidyalay Manjhar</t>
  </si>
  <si>
    <t>Utkramit Urdu Madhya Vidyalay Dhandhava purvi bhag</t>
  </si>
  <si>
    <t>Utkramit Madhya Vidyalay Dhandhava Pakshchim Bhag</t>
  </si>
  <si>
    <t>Madhya Vidyalay Rajoi purvi bhag</t>
  </si>
  <si>
    <t>madhy vidyalay rajoi pakshchim bhag</t>
  </si>
  <si>
    <t>Madhya Vidyalay Nehuti Lepura</t>
  </si>
  <si>
    <t>prathamik vidayalay paharama</t>
  </si>
  <si>
    <t>Madhya Vidyalay Naugad purvi bhag</t>
  </si>
  <si>
    <t>madhy vidyalay naugadh pakshchim bhag</t>
  </si>
  <si>
    <t>Prathmik Vidyalay Nehuta</t>
  </si>
  <si>
    <t>Madhya Vidyalay Kapasiya purvi bhag</t>
  </si>
  <si>
    <t>madhy vidyalay kapasiya pakshchim bhag</t>
  </si>
  <si>
    <t>utkramit madhy vidyalay parsa purvi bhag</t>
  </si>
  <si>
    <t>Utkramit Madhya Vidyalay Parasa Pakshchim Bhag</t>
  </si>
  <si>
    <t>utkramit madhy vidyalay kushi madhy bhag</t>
  </si>
  <si>
    <t>Samudayik Bhawan Bela</t>
  </si>
  <si>
    <t>Utkramit Madhya Vidyalay, Bela</t>
  </si>
  <si>
    <t>Utkramit Madhya Vidyalay, Dabura Khurd</t>
  </si>
  <si>
    <t>Samudayik Bhawan Akauna purvi bhag</t>
  </si>
  <si>
    <t>samudayik bhawan akauna pakshchim bhag</t>
  </si>
  <si>
    <t>Utkramit Madhy Vidyalay Ibanapur</t>
  </si>
  <si>
    <t>Madhya Vidyalay Poivwan purvi bhag</t>
  </si>
  <si>
    <t>madhy vidyalay poiva pakshchim bhag</t>
  </si>
  <si>
    <t>Utkramit Madhya Vidyalay Ora Purabi Bhag</t>
  </si>
  <si>
    <t>Samudayik Bhavan Rajpur</t>
  </si>
  <si>
    <t>Utkramit Madhy Vidyalay Karahara</t>
  </si>
  <si>
    <t>Madhya Vidyalay Yari purvi bhag</t>
  </si>
  <si>
    <t>madhy vidyalay yari pakshchim bhag</t>
  </si>
  <si>
    <t>Utkramit Madhya Vidyalay Khaira mirza</t>
  </si>
  <si>
    <t>Utkramit Madhya Vidyalay Bahuara purvi bhag</t>
  </si>
  <si>
    <t>utkramit madhy vidyalay bahuaara pakshchim bhag</t>
  </si>
  <si>
    <t>Urdu Madhy Vidyalay Hetamapur</t>
  </si>
  <si>
    <t>Utkramit Madhya Vidyalay,Bhediya</t>
  </si>
  <si>
    <t>Utkramit Madhya Vidyalay,Jasoiya Utar Bhag</t>
  </si>
  <si>
    <t>Utkramit Madhya Vidyalay Jasoiya,Dakshini Bhag</t>
  </si>
  <si>
    <t>Utkramit Madhya Vidyalay Navadih Harijan Purvi Bhag</t>
  </si>
  <si>
    <t>Utkramit Madhy Vidyalay Navadih Harijan Pakshchim Bhag</t>
  </si>
  <si>
    <t>Rajarshividya Mandir Aurangabad Utar Bhag</t>
  </si>
  <si>
    <t>Rajarshi vidya Mandir Aurangabad Purabi Bhag Sabhagar</t>
  </si>
  <si>
    <t>Rajarshi Vidya Mandir Aurangabad Dakshin Bhag</t>
  </si>
  <si>
    <t>Kanya Madhya Vidyalay P.H.I.D Colony Uttar Bhag</t>
  </si>
  <si>
    <t>Kanya madhya Vidyalay P.H.I.D. Colony Dakshin Bhag</t>
  </si>
  <si>
    <t>Lok Swasthya Pramandala karyalay Aurangabad Uttar Bhag</t>
  </si>
  <si>
    <t>Lok Swasthya Pramandal Karyalay Aurangabad Dakshin Bhag</t>
  </si>
  <si>
    <t>Lok Swasthya Pramandal Karyalay Aurangabad Purvi Bhag</t>
  </si>
  <si>
    <t>Lok Swasthya Pramandal Karyalay Aurangabad Pakshchim Bhag</t>
  </si>
  <si>
    <t>Urdu Madhya Vidyalay Navadih Purwi Bhag</t>
  </si>
  <si>
    <t>Urdu Madhya Vidyalay Navadih Dakshin Bhag</t>
  </si>
  <si>
    <t>Sinha Shoshal Kalab Aurangabad Uttar Bhag</t>
  </si>
  <si>
    <t>Sinha Shoshal Kalba Aurangabad Madhya Bhag</t>
  </si>
  <si>
    <t>Sinha Shoshal Kalab Aurangabad Dakshin Bhag</t>
  </si>
  <si>
    <t>Anugrah Intar Koleja Aurangabad Purwi Bhag</t>
  </si>
  <si>
    <t>Anugrah Intar Koleja Aurangabad Madhya Bhag</t>
  </si>
  <si>
    <t>Anugrah Intar Koleja Aurangabad Vigyan Bhavan</t>
  </si>
  <si>
    <t>Anugrah Intar Koleja Aurangabad Pahala Kamara Purwi Bhag</t>
  </si>
  <si>
    <t>Anugrah Madhya Vidyalay Aurangabad Purvi Bhag Kamra No -02 Bayan Bhag</t>
  </si>
  <si>
    <t>Anugrah Madhya VidyalayAurangabad Purvi Bhag Kamara No-2 Dayan Bhag</t>
  </si>
  <si>
    <t>Anugrah Madhya VidyalayAurangabad Purvi Bhag Kamara No- 3</t>
  </si>
  <si>
    <t>Anugrah Madhya Vidyalay Aurangabad Pakshchim Kamara No- 4</t>
  </si>
  <si>
    <t>Anugrah Madhya Vidyalay Aurangabad Pakshchim Bhag Kamara No-5</t>
  </si>
  <si>
    <t>Jila Pashupalan Karyalay Aurangabad Uttar Bhavan</t>
  </si>
  <si>
    <t>Jila Pashupalan Karyalay Aurangabad Pashchim Bhavan</t>
  </si>
  <si>
    <t>Prathmik Vidyalay Ramabandh Uttar Bhag</t>
  </si>
  <si>
    <t>Madarasa Islamiya Uttar Bhag</t>
  </si>
  <si>
    <t>Madarasa Islamiya Aurangabad Madhya Bhag</t>
  </si>
  <si>
    <t>Madarsha Islamiya Aurangabad Dakshin Bhag</t>
  </si>
  <si>
    <t>Jila Parishad Karyalay Aurangabad Purwi Bhag</t>
  </si>
  <si>
    <t>Jila Parishad Karyalay Aurangabad Pashchim Bhag</t>
  </si>
  <si>
    <t>Jila Parishad Karyalay Aurangabad Madhya Bhag</t>
  </si>
  <si>
    <t>kanya madhy vidyalay dharanidhar road madhy bhag</t>
  </si>
  <si>
    <t>Bapu Prathamik Vidyalay Bas Padav Aurangabad Purwi Bhag</t>
  </si>
  <si>
    <t>Bapu Prathamik Vidyalay Bas Padav Aurangabad Pashchim Bhag</t>
  </si>
  <si>
    <t>Sachchidananda Sinha Kolej Aurangabad Purwi Bhag</t>
  </si>
  <si>
    <t>Sachchidananda Sinha Kolej Aurangabad Pashchim Bhag</t>
  </si>
  <si>
    <t>ANUGRAH KANYA UCHCH VIDYALAY AURANGABAD(PURVI BHAG</t>
  </si>
  <si>
    <t>Anugrah Kanya Uchcha Vidyalay Aurangabad Pashchim Bhag</t>
  </si>
  <si>
    <t>Anugrah Kanya Uchcha Vidyalay Aurangabad Purwi Bhag</t>
  </si>
  <si>
    <t>Anugrah Kanya Uchcha Vidyalay Aurangabad Purwi Madhya Bhag</t>
  </si>
  <si>
    <t>Anugrah Kanya Uchcha Vidyalay Aurangabad Madhya Bhag</t>
  </si>
  <si>
    <t>prathamik vidyalay mini bigaha purvi bhag</t>
  </si>
  <si>
    <t>Prathamik Vidyalay Mini Bigaha pakshchim bhag</t>
  </si>
  <si>
    <t>samudayik bhawan pathan toli madhy bhag</t>
  </si>
  <si>
    <t>Taun Intar Kolej Aurangabad Purwi Bhag</t>
  </si>
  <si>
    <t>Taun Intar Kolej Aurangabad Madhy Bhag</t>
  </si>
  <si>
    <t>Taun Intar Kolej Aurangabad Purwi Madhya Bhag</t>
  </si>
  <si>
    <t>Taun Intar Kolej Aurangabad Pashchim Bhag</t>
  </si>
  <si>
    <t>Lok Swasthya Abhiyantran Vibhag Ka Kavartar Aurangabad Purwi Bhag</t>
  </si>
  <si>
    <t>Lok Swasthya Abhiyantran Vibhag Ka Kavartar Aurangabad Pashchim Bhag</t>
  </si>
  <si>
    <t>Bindul Ara Mashin Shahapur Nala Ke Pas Chalanta Matadan Kendra Aurangabad Purwi Bhag</t>
  </si>
  <si>
    <t>Bindul Ara Mashin Shahapur Nala Ke Pas Chalanta Matadan Kendra Aurangabad Madhy Bhag</t>
  </si>
  <si>
    <t>Bindul Ara Mashin Shahapur Nala Ke Pas Chalanta Matadan Kendra Aurangabad Pashchim Bhag</t>
  </si>
  <si>
    <t>Tichar Traaining School Aurangabad RumaNo-1</t>
  </si>
  <si>
    <t>Tichar Traaining School Aurangabad RumaNo-2</t>
  </si>
  <si>
    <t>Tichar Traaining School Aurangabad RumaNo-3</t>
  </si>
  <si>
    <t>Tichar Traaining School Aurangabad RumaNo-4</t>
  </si>
  <si>
    <t>Tichar Traaining School Aurangabad RumaNo-5</t>
  </si>
  <si>
    <t>Prathamik Vidyalay Mallah Toli purvi bhag</t>
  </si>
  <si>
    <t>prathamik vidyalay mallah toli pakshchim bhag</t>
  </si>
  <si>
    <t>Ramalakhan Sinh Yadav Kolej Aurangabad Purwi Bhag</t>
  </si>
  <si>
    <t>Ramalakhan Sinh Yadav Kolej Aurangabad Pashchim Bhag</t>
  </si>
  <si>
    <t>Ramalakhan Sinh Yadav Kolej Karyalay Aurangabad</t>
  </si>
  <si>
    <t>uchch vidyalay pawai madhy bhag</t>
  </si>
  <si>
    <t>Madhya Vidyalay Bhairopur</t>
  </si>
  <si>
    <t>Utkramit Madhya Vidyalay Bharkur</t>
  </si>
  <si>
    <t>Prathamik Vidyalay Balakarama Pakshchimi bhag</t>
  </si>
  <si>
    <t>Prathamik Vidyalay Balakarama Purvi Bhag</t>
  </si>
  <si>
    <t>Prathmik Vidyalay Bijauli</t>
  </si>
  <si>
    <t>Madhya Vidyalay Dhanadi</t>
  </si>
  <si>
    <t>Madhya Vidyalay Pandey Bigaha</t>
  </si>
  <si>
    <t>Madhya Vidyalay Hasauli</t>
  </si>
  <si>
    <t>Utkramit Madhya Vidyalay Rawal Bigha uttari Bhag</t>
  </si>
  <si>
    <t>Utkramit Madhya Vidyalay Rawal Bigha Dakshini Bhag</t>
  </si>
  <si>
    <t>Madhya Vidyalay KUNDA</t>
  </si>
  <si>
    <t>Prathamik Vidyalay HariharBigha</t>
  </si>
  <si>
    <t>Utkramit Madhya Vidyalay Karama</t>
  </si>
  <si>
    <t>Madhya Vidyalay Dadhapa</t>
  </si>
  <si>
    <t>Prathamik Vidhalay ParasanVigha</t>
  </si>
  <si>
    <t>Madhya Vidyalay Khadiha</t>
  </si>
  <si>
    <t>Madhya Vidyalay Bahuara Pakshchim Bhag</t>
  </si>
  <si>
    <t>Madhya Vidyalay Bahuara Purvi Bhag</t>
  </si>
  <si>
    <t>Madhya Vidyalay Narachi</t>
  </si>
  <si>
    <t>madhy vidyalay chainpur</t>
  </si>
  <si>
    <t>Madhya Vidyalay Uparadaha</t>
  </si>
  <si>
    <t>Madhya Vidyalay Belasara (Dakshini Bhag)</t>
  </si>
  <si>
    <t>prathamik vidyalay bhawanipur utari bhag</t>
  </si>
  <si>
    <t>Prathamik Vidyalay Bhavanipur dakshini bhag</t>
  </si>
  <si>
    <t>Madhya vidyalay damaul</t>
  </si>
  <si>
    <t>urdu madhy vidyalay balapokhar purvi bhag</t>
  </si>
  <si>
    <t>Urdu Madhya Vidyalay Balapokhar pakshchim bhag</t>
  </si>
  <si>
    <t>madhy vidyalay bela</t>
  </si>
  <si>
    <t>Kanya Madhya Vidyalay Dev purvi bhag</t>
  </si>
  <si>
    <t>Kanya Madhya Vidyalay Dev Madhy Bhag</t>
  </si>
  <si>
    <t>Kanya Madhya Vidyalay, dev (Bayan Bhag)</t>
  </si>
  <si>
    <t>kanya madhy vidyalay dev utari bhag</t>
  </si>
  <si>
    <t>uchcha vidyalay dev dakshin bhag</t>
  </si>
  <si>
    <t>Uchcha Vidyalay Dev utari bhag</t>
  </si>
  <si>
    <t>madhy vidyalay dev utari bhag</t>
  </si>
  <si>
    <t>madhy vidyalay dev dakshin bhag</t>
  </si>
  <si>
    <t>panchayat bhawan dev purvi bhag</t>
  </si>
  <si>
    <t>Panchayat Bhavan Dev Pakshchim bhag</t>
  </si>
  <si>
    <t>Prathamik Vidyalay Kosiyari purvi bhag</t>
  </si>
  <si>
    <t>Prathamik vidyalay kosiyari pakshchim bhag</t>
  </si>
  <si>
    <t>Madhy vidyalay israur</t>
  </si>
  <si>
    <t>Madhy vidyalay kesaur</t>
  </si>
  <si>
    <t>Prathamik Vidyalay Suhi pakshchim bhag</t>
  </si>
  <si>
    <t>Prathamik vidyalay suhi utari bhag</t>
  </si>
  <si>
    <t>Madhy vidyalay sargawan</t>
  </si>
  <si>
    <t>Madhy vidyalay dhananv</t>
  </si>
  <si>
    <t>Madhya Vidyalay Chandapur purvi bhag</t>
  </si>
  <si>
    <t>Madhy vidyalay chandpur pakshchim bhag</t>
  </si>
  <si>
    <t>Besik school eraki purvi bhag</t>
  </si>
  <si>
    <t>Besik Skul Eraki pakshchim bhag</t>
  </si>
  <si>
    <t>Prathamik Vidyalay Khardiha</t>
  </si>
  <si>
    <t>Madhya Vidyalay Bedhani Utar Bhag</t>
  </si>
  <si>
    <t>Madhy vidyalay bedhani dakshin bhag</t>
  </si>
  <si>
    <t>Madhy vidyalay khemchand bigaha</t>
  </si>
  <si>
    <t>Madhy vidyalay khemchand bigaha dakshini bhag</t>
  </si>
  <si>
    <t>Madhya Vidyalay Ketaki 2 Purvi Bhag</t>
  </si>
  <si>
    <t>Madhy vidyalay ketaki 2 dakshini bhag</t>
  </si>
  <si>
    <t>Madhy vidyalay ketaki 1 utar bhag</t>
  </si>
  <si>
    <t>Madhya Vidyalay Ketaki 1 Pashchim Bhag</t>
  </si>
  <si>
    <t>Madhy vidyalay eraura</t>
  </si>
  <si>
    <t>Prathamik Vidyalay Barai Bigaha purvi bhag</t>
  </si>
  <si>
    <t>Prathamik vidyalay barai bigaha pakshchim bhag</t>
  </si>
  <si>
    <t>Madhy vidyalay kanchanpur purvi bhag</t>
  </si>
  <si>
    <t>Madhy vidyalay kanchanpur pakshchim bhag</t>
  </si>
  <si>
    <t>Madhy vidyalay satvat</t>
  </si>
  <si>
    <t>Prathamik Vidyalay Ajab Bigaha purvi bhag</t>
  </si>
  <si>
    <t>Prathamik vidyalay ajab bigaha pakshchim bhag</t>
  </si>
  <si>
    <t>Madhy vidyalay dumri purvi bhag</t>
  </si>
  <si>
    <t>Madhya vidhalya dumari pakshicham bhag</t>
  </si>
  <si>
    <t>Madhya Vidyalay Narayanapur</t>
  </si>
  <si>
    <t>PRATHAMIK VIDYALAY BHATAKUR UTARI BHAG</t>
  </si>
  <si>
    <t>PRATHAMIK VIDHALAY BHATKUR DAKSHINI BHAG</t>
  </si>
  <si>
    <t>Madhya Vidyalay Parariya</t>
  </si>
  <si>
    <t>Madhya Vidyalay Dosmha PURVI BHAG</t>
  </si>
  <si>
    <t>Madhya vidhyalay DOSMA paschimi bhag</t>
  </si>
  <si>
    <t>diff</t>
  </si>
  <si>
    <t>winner</t>
  </si>
  <si>
    <t>Max vote share</t>
  </si>
  <si>
    <t>Second Highest</t>
  </si>
  <si>
    <t>First Highest</t>
  </si>
  <si>
    <t>Second pref</t>
  </si>
  <si>
    <t>diff b/w first and second highest</t>
  </si>
  <si>
    <t>Max Vote share</t>
  </si>
  <si>
    <t>Highest pref</t>
  </si>
  <si>
    <t>second highest vote share</t>
  </si>
  <si>
    <t>Winner</t>
  </si>
  <si>
    <t>Highest Vote share</t>
  </si>
  <si>
    <t>Second highest vote share</t>
  </si>
  <si>
    <t>Row Labels</t>
  </si>
  <si>
    <t>AJAB</t>
  </si>
  <si>
    <t>AJANIYA</t>
  </si>
  <si>
    <t>AKAUNA</t>
  </si>
  <si>
    <t>ALAMPUR</t>
  </si>
  <si>
    <t>AURANGABAD</t>
  </si>
  <si>
    <t>BABHANADI</t>
  </si>
  <si>
    <t>BADWA</t>
  </si>
  <si>
    <t>BAGAIYA</t>
  </si>
  <si>
    <t>BAGHOIKALA</t>
  </si>
  <si>
    <t>BAHUAARA</t>
  </si>
  <si>
    <t>BAJAR</t>
  </si>
  <si>
    <t>BAJITAPUR</t>
  </si>
  <si>
    <t>BAKAN</t>
  </si>
  <si>
    <t>BALAKARAMA</t>
  </si>
  <si>
    <t>BALAPOKHAR</t>
  </si>
  <si>
    <t>BANAHI</t>
  </si>
  <si>
    <t>BARAI</t>
  </si>
  <si>
    <t>BARATAPUR</t>
  </si>
  <si>
    <t>BASADIHA</t>
  </si>
  <si>
    <t>BATAVA</t>
  </si>
  <si>
    <t>BEDHANI</t>
  </si>
  <si>
    <t>BELA</t>
  </si>
  <si>
    <t>BELASARA</t>
  </si>
  <si>
    <t>BELI</t>
  </si>
  <si>
    <t>BHAIROPUR</t>
  </si>
  <si>
    <t>BHALUHARA</t>
  </si>
  <si>
    <t>BHARAVAR</t>
  </si>
  <si>
    <t>BHARKUR</t>
  </si>
  <si>
    <t>BHARTHAULI</t>
  </si>
  <si>
    <t>BHEDIYA</t>
  </si>
  <si>
    <t>BIJAULI</t>
  </si>
  <si>
    <t>BIJOI</t>
  </si>
  <si>
    <t>BISAINI</t>
  </si>
  <si>
    <t>CHAINPUR</t>
  </si>
  <si>
    <t>CHANDAULI</t>
  </si>
  <si>
    <t>CHANDPUR</t>
  </si>
  <si>
    <t>CHATARA</t>
  </si>
  <si>
    <t>CHAUKHADA</t>
  </si>
  <si>
    <t>CHAURIYA</t>
  </si>
  <si>
    <t>CHITRAGOPI</t>
  </si>
  <si>
    <t>DABURA</t>
  </si>
  <si>
    <t>DADHAPA</t>
  </si>
  <si>
    <t>DAMAUL</t>
  </si>
  <si>
    <t>DARIYAPUR</t>
  </si>
  <si>
    <t>DEV</t>
  </si>
  <si>
    <t>DEVADHARI</t>
  </si>
  <si>
    <t>DEVAHARA</t>
  </si>
  <si>
    <t>DEVARIYA</t>
  </si>
  <si>
    <t>DHAMARPUR</t>
  </si>
  <si>
    <t>DHANADI</t>
  </si>
  <si>
    <t>DHANANV</t>
  </si>
  <si>
    <t>DHANDHAVA</t>
  </si>
  <si>
    <t>DHARANIDHAR</t>
  </si>
  <si>
    <t>DIHRI</t>
  </si>
  <si>
    <t>DOSMHA</t>
  </si>
  <si>
    <t>DUMRI</t>
  </si>
  <si>
    <t>ERAKI</t>
  </si>
  <si>
    <t>ERAURA</t>
  </si>
  <si>
    <t>FESAR</t>
  </si>
  <si>
    <t>FULAVARIYA</t>
  </si>
  <si>
    <t>GAMHARI</t>
  </si>
  <si>
    <t>GANGATI</t>
  </si>
  <si>
    <t>GURAGAIYA</t>
  </si>
  <si>
    <t>HAJARIKARMA</t>
  </si>
  <si>
    <t>HARANAHI</t>
  </si>
  <si>
    <t>HARIHAR</t>
  </si>
  <si>
    <t>HASAULI</t>
  </si>
  <si>
    <t>HETAMAPUR</t>
  </si>
  <si>
    <t>IBANAPUR</t>
  </si>
  <si>
    <t>IBRAHIMAPUR</t>
  </si>
  <si>
    <t>IPUR</t>
  </si>
  <si>
    <t>ISRAUR</t>
  </si>
  <si>
    <t>JAGDISHPUR</t>
  </si>
  <si>
    <t>JAMHOR</t>
  </si>
  <si>
    <t>JARAMAKHAP</t>
  </si>
  <si>
    <t>JASOIYA</t>
  </si>
  <si>
    <t>JOKAHARI</t>
  </si>
  <si>
    <t>KAJI</t>
  </si>
  <si>
    <t>KALA</t>
  </si>
  <si>
    <t>KANABEHARI</t>
  </si>
  <si>
    <t>KANATARI</t>
  </si>
  <si>
    <t>KANCHANPUR</t>
  </si>
  <si>
    <t>KAPASIYA</t>
  </si>
  <si>
    <t>KARAHARA</t>
  </si>
  <si>
    <t>KARAMA</t>
  </si>
  <si>
    <t>KARANJA</t>
  </si>
  <si>
    <t>KARIYAVA</t>
  </si>
  <si>
    <t>KASAV</t>
  </si>
  <si>
    <t>KATHAUTIRYA</t>
  </si>
  <si>
    <t>KESAUR</t>
  </si>
  <si>
    <t>KETAKI</t>
  </si>
  <si>
    <t>KHAIRABINDA</t>
  </si>
  <si>
    <t>KHAIRI</t>
  </si>
  <si>
    <t>KHAKHADA</t>
  </si>
  <si>
    <t>KHARDIHA</t>
  </si>
  <si>
    <t>KHEMCHAND</t>
  </si>
  <si>
    <t>KOSADIHARA</t>
  </si>
  <si>
    <t>KOSIYARI</t>
  </si>
  <si>
    <t>KUNDA</t>
  </si>
  <si>
    <t>KURAMHA</t>
  </si>
  <si>
    <t>KUSHI</t>
  </si>
  <si>
    <t>MALAHARA</t>
  </si>
  <si>
    <t>MAMAKA</t>
  </si>
  <si>
    <t>MANDARAPURA</t>
  </si>
  <si>
    <t>MANJHAR</t>
  </si>
  <si>
    <t>MANJURAHI</t>
  </si>
  <si>
    <t>MAULANAGAR</t>
  </si>
  <si>
    <t>MOHIDINAPUR</t>
  </si>
  <si>
    <t>NARA</t>
  </si>
  <si>
    <t>NARACHI</t>
  </si>
  <si>
    <t>NARAYANAPUR</t>
  </si>
  <si>
    <t>NAUGADH</t>
  </si>
  <si>
    <t>NAVADIH</t>
  </si>
  <si>
    <t>NEHUTA</t>
  </si>
  <si>
    <t>NEPAVA</t>
  </si>
  <si>
    <t>ORA</t>
  </si>
  <si>
    <t>PADRAWAN</t>
  </si>
  <si>
    <t>PAHARAMA</t>
  </si>
  <si>
    <t>PANDEY</t>
  </si>
  <si>
    <t>PARARIYA</t>
  </si>
  <si>
    <t>PARASANVIGHA</t>
  </si>
  <si>
    <t>PARASI</t>
  </si>
  <si>
    <t>PARSA</t>
  </si>
  <si>
    <t>PATANAVA</t>
  </si>
  <si>
    <t>PAWAI</t>
  </si>
  <si>
    <t>PIPARA</t>
  </si>
  <si>
    <t>PIRAUTA</t>
  </si>
  <si>
    <t>POIVWAN</t>
  </si>
  <si>
    <t>POKHAR</t>
  </si>
  <si>
    <t>POKHRAHAN</t>
  </si>
  <si>
    <t>RADHAULIYA</t>
  </si>
  <si>
    <t>RAJA</t>
  </si>
  <si>
    <t>RAJOI</t>
  </si>
  <si>
    <t>RAJPUR</t>
  </si>
  <si>
    <t>RAKHUA</t>
  </si>
  <si>
    <t>RAMABANDH</t>
  </si>
  <si>
    <t>RAMPUR</t>
  </si>
  <si>
    <t>RAWAL</t>
  </si>
  <si>
    <t>RAYAPURA</t>
  </si>
  <si>
    <t>SAHEYA</t>
  </si>
  <si>
    <t>SALEM</t>
  </si>
  <si>
    <t>SARGAWAN</t>
  </si>
  <si>
    <t>SATVAT</t>
  </si>
  <si>
    <t>SHEKHAPURA</t>
  </si>
  <si>
    <t>SILAR</t>
  </si>
  <si>
    <t>SIMARA</t>
  </si>
  <si>
    <t>SIMARIYA</t>
  </si>
  <si>
    <t>SOHRAREYA</t>
  </si>
  <si>
    <t>SONAVARSHA</t>
  </si>
  <si>
    <t>SUHI</t>
  </si>
  <si>
    <t>SUSANAR</t>
  </si>
  <si>
    <t>TENDUA</t>
  </si>
  <si>
    <t>TETARIYA</t>
  </si>
  <si>
    <t>TITAI</t>
  </si>
  <si>
    <t>TOLI</t>
  </si>
  <si>
    <t>UNTHU</t>
  </si>
  <si>
    <t>UPARADAHA</t>
  </si>
  <si>
    <t>VISHRAMAPUR</t>
  </si>
  <si>
    <t>VISHUNAPUR</t>
  </si>
  <si>
    <t>WAN</t>
  </si>
  <si>
    <t>YADUPUR</t>
  </si>
  <si>
    <t>YARI</t>
  </si>
  <si>
    <t>ZHIKATIYA</t>
  </si>
  <si>
    <t>#N/A</t>
  </si>
  <si>
    <t>(blank)</t>
  </si>
  <si>
    <t>Strong BJP</t>
  </si>
  <si>
    <t>Swing JDU</t>
  </si>
  <si>
    <t>Strong INC</t>
  </si>
  <si>
    <t>Swing INC</t>
  </si>
  <si>
    <t>Swing BJP</t>
  </si>
  <si>
    <t>6</t>
  </si>
  <si>
    <t>Column Labels</t>
  </si>
  <si>
    <t>Strong BSP</t>
  </si>
  <si>
    <t>Strong Others</t>
  </si>
  <si>
    <t>Swing BSP</t>
  </si>
  <si>
    <t>Swing Others</t>
  </si>
  <si>
    <t>Strong JDU</t>
  </si>
  <si>
    <t>#DIV/0!</t>
  </si>
  <si>
    <t>BAHUARA</t>
  </si>
  <si>
    <t>BHATKUR</t>
  </si>
  <si>
    <t>COLONY</t>
  </si>
  <si>
    <t>DAYA</t>
  </si>
  <si>
    <t>DOSAMA</t>
  </si>
  <si>
    <t>FESARA</t>
  </si>
  <si>
    <t>I</t>
  </si>
  <si>
    <t>JAGAPUR</t>
  </si>
  <si>
    <t>KATAIYA</t>
  </si>
  <si>
    <t>KHADIHA</t>
  </si>
  <si>
    <t>LEPURA</t>
  </si>
  <si>
    <t>MIRZA</t>
  </si>
  <si>
    <t>PARASADIH</t>
  </si>
  <si>
    <t>SARIM</t>
  </si>
  <si>
    <t>Strong HAMS</t>
  </si>
  <si>
    <t>Count of Booth Name</t>
  </si>
  <si>
    <t>Sum of Independent</t>
  </si>
  <si>
    <t>Sum of Independent2</t>
  </si>
  <si>
    <t>Sum of Independent3</t>
  </si>
  <si>
    <t>Sum of Communist Party Of India</t>
  </si>
  <si>
    <t>Sum of Shiv Sena</t>
  </si>
  <si>
    <t>Sum of Akhil Hind Forward Block</t>
  </si>
  <si>
    <t>Sum of Jan Adhikar Party (Loktantrik)</t>
  </si>
  <si>
    <t>Sum of Garib Janta Dal (Secular)</t>
  </si>
  <si>
    <t>Sum of Independent4</t>
  </si>
  <si>
    <t>Sum of Independent5</t>
  </si>
  <si>
    <t>Sum of Independent6</t>
  </si>
  <si>
    <t>Sum of Independent7</t>
  </si>
  <si>
    <t>Sum of Independent8</t>
  </si>
  <si>
    <t>Sum of Independent9</t>
  </si>
  <si>
    <t>Sum of Independent10</t>
  </si>
  <si>
    <t>Sum of Max Vote share</t>
  </si>
  <si>
    <t>Sum of Highest Vote share</t>
  </si>
  <si>
    <t>aa</t>
  </si>
  <si>
    <t>Winner_2014</t>
  </si>
  <si>
    <t>Winner_2015</t>
  </si>
  <si>
    <t>Winner_2019</t>
  </si>
  <si>
    <t>Sum of Indian National Congress_2015</t>
  </si>
  <si>
    <t>Sum of Bahujan Samaj Party_2015</t>
  </si>
  <si>
    <t>Sum of Bharatiya Janta Party_2015</t>
  </si>
  <si>
    <t>Sum of Communist Party Of India_2015</t>
  </si>
  <si>
    <t>Sum of Shiv Sena_2015</t>
  </si>
  <si>
    <t>Sum of Bahujan Mukti Party_2015</t>
  </si>
  <si>
    <t>Sum of Akhil Hind Forward Block_2015</t>
  </si>
  <si>
    <t>Sum of Samajwadi Party_2015</t>
  </si>
  <si>
    <t>Sum of Jan Adhikar Party (Loktantrik)_2015</t>
  </si>
  <si>
    <t>Sum of Garib Janta Dal (Secular)_2015</t>
  </si>
  <si>
    <t>Sum of Independent_2015</t>
  </si>
  <si>
    <t>Sum of Independent2_2015</t>
  </si>
  <si>
    <t>Sum of Independent3_2015</t>
  </si>
  <si>
    <t>Sum of Independent4_2015</t>
  </si>
  <si>
    <t>Sum of Independent5_2015</t>
  </si>
  <si>
    <t>Sum of Independent6_2015</t>
  </si>
  <si>
    <t>Sum of Independent7_2015</t>
  </si>
  <si>
    <t>Sum of Independent8_2015</t>
  </si>
  <si>
    <t>Sum of Independent9_2015</t>
  </si>
  <si>
    <t>Sum of Independent10_2015</t>
  </si>
  <si>
    <t>Sum of NOTA_2015</t>
  </si>
  <si>
    <t>Sum of Total_2015</t>
  </si>
  <si>
    <t>INC_2015</t>
  </si>
  <si>
    <t>BSP_2015</t>
  </si>
  <si>
    <t>BJP_2015</t>
  </si>
  <si>
    <t>Others_2015</t>
  </si>
  <si>
    <t>Max Vote share_2015</t>
  </si>
  <si>
    <t>Highest pref_2015</t>
  </si>
  <si>
    <t>second highest vote share_2015</t>
  </si>
  <si>
    <t>Second pref_2015</t>
  </si>
  <si>
    <t>diff b/w first and second highest_2015</t>
  </si>
  <si>
    <t>Sum of Bahujan Samaj Party_2019</t>
  </si>
  <si>
    <t>Sum of Bharatiya Janta Party_2019</t>
  </si>
  <si>
    <t>Sum of Peoples Party Of India (Democratic)_2019</t>
  </si>
  <si>
    <t>Sum of Hindustani Awam Morcha (Secular)_2019</t>
  </si>
  <si>
    <t>Sum of Akhil Hind Forward Bloc (Krantikari)_2019</t>
  </si>
  <si>
    <t>Sum of Swaraj Party (Loktantrik)_2019</t>
  </si>
  <si>
    <t>Sum of Independent_2019</t>
  </si>
  <si>
    <t>Sum of Independent2_2019</t>
  </si>
  <si>
    <t>Sum of Independent3_2019</t>
  </si>
  <si>
    <t>Sum of NOTA_2019</t>
  </si>
  <si>
    <t>Sum of Total_2019</t>
  </si>
  <si>
    <t>BJP_2019</t>
  </si>
  <si>
    <t>HAMS_2019</t>
  </si>
  <si>
    <t>BSP_2019</t>
  </si>
  <si>
    <t>Others_2019</t>
  </si>
  <si>
    <t>Highest Vote share_2019</t>
  </si>
  <si>
    <t>Highest pref_2019</t>
  </si>
  <si>
    <t>Second highest vote share_2019</t>
  </si>
  <si>
    <t>Second pref_2019</t>
  </si>
  <si>
    <t>diff_2019</t>
  </si>
  <si>
    <t>Sum of Indian National Congress_2014</t>
  </si>
  <si>
    <t>Sum of Janata Dal (United)_2014</t>
  </si>
  <si>
    <t>Sum of Bahujan Samaj Party_2014</t>
  </si>
  <si>
    <t>Sum of Bharatiya Janta Party_2014</t>
  </si>
  <si>
    <t>Sum of Bahujan Mukti Party_2014</t>
  </si>
  <si>
    <t>Sum of Shoshit Samaj Dal_2014</t>
  </si>
  <si>
    <t>Sum of Aam Aadmi Party_2014</t>
  </si>
  <si>
    <t>Sum of Samajwadi Party_2014</t>
  </si>
  <si>
    <t>Sum of Independent_2014</t>
  </si>
  <si>
    <t>Sum of Independent2_2014</t>
  </si>
  <si>
    <t>Sum of Independent3_2014</t>
  </si>
  <si>
    <t>Sum of Independent4_2014</t>
  </si>
  <si>
    <t>Sum of Independent5_2014</t>
  </si>
  <si>
    <t>Sum of NOTA_2014</t>
  </si>
  <si>
    <t>Sum of Total_2014</t>
  </si>
  <si>
    <t>BJP_2014</t>
  </si>
  <si>
    <t>INC_2014</t>
  </si>
  <si>
    <t>JDU_2014</t>
  </si>
  <si>
    <t>BSP_2014</t>
  </si>
  <si>
    <t>Others_2014</t>
  </si>
  <si>
    <t>Max Vote share_2014</t>
  </si>
  <si>
    <t>Highest pref_2014</t>
  </si>
  <si>
    <t>second highest vote share_2014</t>
  </si>
  <si>
    <t>Second pref_2014</t>
  </si>
  <si>
    <t>diff b/w first and second highest_2014</t>
  </si>
  <si>
    <t>Count of Row Labels</t>
  </si>
  <si>
    <t>Winner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</si>
</sst>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0" fillId="2" borderId="0" xfId="0" applyFill="1"/>
    <xf numFmtId="3" fontId="0" fillId="0" borderId="0" xfId="0" applyNumberFormat="1"/>
    <xf numFmtId="0" fontId="0" fillId="0" borderId="0" xfId="0" applyFill="1" applyBorder="1" applyAlignment="1">
      <alignment horizontal="left" vertical="top"/>
    </xf>
    <xf numFmtId="0" fontId="0" fillId="0" borderId="0" xfId="0" applyNumberFormat="1" applyFill="1" applyBorder="1" applyAlignment="1">
      <alignment horizontal="left" vertical="top"/>
    </xf>
    <xf numFmtId="9" fontId="0" fillId="0" borderId="0" xfId="1" applyFont="1"/>
    <xf numFmtId="9" fontId="0" fillId="0" borderId="0" xfId="0" applyNumberFormat="1"/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vertical="top"/>
    </xf>
    <xf numFmtId="0" fontId="4" fillId="0" borderId="0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1" fontId="5" fillId="0" borderId="2" xfId="0" applyNumberFormat="1" applyFont="1" applyFill="1" applyBorder="1" applyAlignment="1">
      <alignment vertical="top" shrinkToFit="1"/>
    </xf>
    <xf numFmtId="9" fontId="5" fillId="0" borderId="2" xfId="1" applyFont="1" applyFill="1" applyBorder="1" applyAlignment="1">
      <alignment vertical="top" shrinkToFit="1"/>
    </xf>
    <xf numFmtId="1" fontId="5" fillId="0" borderId="1" xfId="0" applyNumberFormat="1" applyFont="1" applyFill="1" applyBorder="1" applyAlignment="1">
      <alignment horizontal="right" vertical="top" shrinkToFit="1"/>
    </xf>
    <xf numFmtId="1" fontId="5" fillId="0" borderId="1" xfId="0" applyNumberFormat="1" applyFont="1" applyFill="1" applyBorder="1" applyAlignment="1">
      <alignment horizontal="right" vertical="center" shrinkToFit="1"/>
    </xf>
    <xf numFmtId="1" fontId="5" fillId="0" borderId="2" xfId="0" applyNumberFormat="1" applyFont="1" applyFill="1" applyBorder="1" applyAlignment="1">
      <alignment vertical="center" shrinkToFit="1"/>
    </xf>
    <xf numFmtId="9" fontId="2" fillId="0" borderId="0" xfId="0" applyNumberFormat="1" applyFont="1" applyFill="1" applyBorder="1" applyAlignment="1">
      <alignment horizontal="left" vertical="top"/>
    </xf>
    <xf numFmtId="0" fontId="6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1" fontId="7" fillId="0" borderId="1" xfId="0" applyNumberFormat="1" applyFont="1" applyFill="1" applyBorder="1" applyAlignment="1">
      <alignment horizontal="right" vertical="top" shrinkToFit="1"/>
    </xf>
    <xf numFmtId="1" fontId="7" fillId="0" borderId="2" xfId="0" applyNumberFormat="1" applyFont="1" applyFill="1" applyBorder="1" applyAlignment="1">
      <alignment horizontal="right" vertical="top" shrinkToFit="1"/>
    </xf>
    <xf numFmtId="1" fontId="7" fillId="0" borderId="2" xfId="0" applyNumberFormat="1" applyFont="1" applyFill="1" applyBorder="1" applyAlignment="1">
      <alignment vertical="top" shrinkToFit="1"/>
    </xf>
    <xf numFmtId="0" fontId="6" fillId="0" borderId="1" xfId="0" applyFont="1" applyFill="1" applyBorder="1" applyAlignment="1">
      <alignment horizontal="right" vertical="top"/>
    </xf>
    <xf numFmtId="1" fontId="7" fillId="0" borderId="1" xfId="0" applyNumberFormat="1" applyFont="1" applyFill="1" applyBorder="1" applyAlignment="1">
      <alignment horizontal="center" vertical="top" shrinkToFit="1"/>
    </xf>
    <xf numFmtId="1" fontId="7" fillId="0" borderId="2" xfId="0" applyNumberFormat="1" applyFont="1" applyFill="1" applyBorder="1" applyAlignment="1">
      <alignment horizontal="right" vertical="top" wrapText="1" shrinkToFit="1"/>
    </xf>
    <xf numFmtId="0" fontId="3" fillId="0" borderId="2" xfId="0" applyFont="1" applyFill="1" applyBorder="1" applyAlignment="1">
      <alignment vertical="top"/>
    </xf>
    <xf numFmtId="0" fontId="3" fillId="0" borderId="1" xfId="0" applyFont="1" applyFill="1" applyBorder="1" applyAlignment="1">
      <alignment horizontal="right" vertical="top"/>
    </xf>
    <xf numFmtId="1" fontId="7" fillId="0" borderId="1" xfId="0" applyNumberFormat="1" applyFont="1" applyFill="1" applyBorder="1" applyAlignment="1">
      <alignment horizontal="right" vertical="center" shrinkToFit="1"/>
    </xf>
    <xf numFmtId="1" fontId="7" fillId="0" borderId="2" xfId="0" applyNumberFormat="1" applyFont="1" applyFill="1" applyBorder="1" applyAlignment="1">
      <alignment vertical="center" shrinkToFit="1"/>
    </xf>
    <xf numFmtId="0" fontId="3" fillId="0" borderId="1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center" vertical="top"/>
    </xf>
    <xf numFmtId="1" fontId="9" fillId="0" borderId="0" xfId="0" applyNumberFormat="1" applyFont="1" applyFill="1" applyBorder="1" applyAlignment="1">
      <alignment horizontal="left" vertical="top" shrinkToFit="1"/>
    </xf>
    <xf numFmtId="9" fontId="9" fillId="0" borderId="0" xfId="1" applyFont="1" applyFill="1" applyBorder="1" applyAlignment="1">
      <alignment horizontal="left" vertical="top" shrinkToFit="1"/>
    </xf>
    <xf numFmtId="1" fontId="9" fillId="0" borderId="0" xfId="0" applyNumberFormat="1" applyFont="1" applyFill="1" applyBorder="1" applyAlignment="1">
      <alignment horizontal="right" vertical="top" shrinkToFit="1"/>
    </xf>
    <xf numFmtId="1" fontId="9" fillId="0" borderId="0" xfId="0" applyNumberFormat="1" applyFont="1" applyFill="1" applyBorder="1" applyAlignment="1">
      <alignment vertical="top" shrinkToFit="1"/>
    </xf>
    <xf numFmtId="1" fontId="9" fillId="0" borderId="0" xfId="0" applyNumberFormat="1" applyFont="1" applyFill="1" applyBorder="1" applyAlignment="1">
      <alignment horizontal="center" vertical="top" shrinkToFit="1"/>
    </xf>
    <xf numFmtId="0" fontId="10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vertical="center"/>
    </xf>
    <xf numFmtId="9" fontId="7" fillId="0" borderId="2" xfId="0" applyNumberFormat="1" applyFont="1" applyFill="1" applyBorder="1" applyAlignment="1">
      <alignment horizontal="right" vertical="top" shrinkToFit="1"/>
    </xf>
    <xf numFmtId="0" fontId="11" fillId="0" borderId="0" xfId="0" applyFont="1" applyAlignment="1">
      <alignment horizontal="left" vertical="center" wrapText="1" indent="1"/>
    </xf>
    <xf numFmtId="0" fontId="12" fillId="0" borderId="0" xfId="0" applyFont="1"/>
    <xf numFmtId="9" fontId="11" fillId="0" borderId="0" xfId="0" applyNumberFormat="1" applyFont="1" applyAlignment="1">
      <alignment horizontal="left" vertical="center" wrapText="1" indent="1"/>
    </xf>
    <xf numFmtId="0" fontId="6" fillId="2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9" fontId="5" fillId="0" borderId="0" xfId="1" applyFont="1" applyFill="1" applyBorder="1" applyAlignment="1">
      <alignment vertical="top" shrinkToFit="1"/>
    </xf>
    <xf numFmtId="0" fontId="4" fillId="3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top"/>
    </xf>
    <xf numFmtId="0" fontId="8" fillId="3" borderId="0" xfId="0" applyFont="1" applyFill="1" applyBorder="1" applyAlignment="1">
      <alignment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wrapText="1"/>
    </xf>
    <xf numFmtId="0" fontId="4" fillId="0" borderId="3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9" fontId="5" fillId="0" borderId="2" xfId="1" applyFont="1" applyFill="1" applyBorder="1" applyAlignment="1">
      <alignment vertical="top" wrapText="1" shrinkToFit="1"/>
    </xf>
    <xf numFmtId="0" fontId="4" fillId="2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170" fontId="5" fillId="0" borderId="2" xfId="1" applyNumberFormat="1" applyFont="1" applyFill="1" applyBorder="1" applyAlignment="1">
      <alignment vertical="top" shrinkToFit="1"/>
    </xf>
    <xf numFmtId="9" fontId="0" fillId="0" borderId="5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externalLink" Target="externalLinks/externalLink6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pivotCacheDefinition" Target="pivotCache/pivotCacheDefinition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penpolitics\Aurangabad\IndiaVotes_AC__Aurangabad_2015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penpolitics\Aurangabad\IndiaVotes_PC__Aurangabad_2014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ocuments\Aurangabad_2020\old_booth_mappe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ocuments\Aurangabad_2020\data\all_localities_match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penpolitics\Aurangabad\IndiaVotes_PC_Aurangabad_2019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ocuments\Aurangabad_2020\new_booth_mapp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aVotes_AC__Aurangabad_2015"/>
    </sheetNames>
    <sheetDataSet>
      <sheetData sheetId="0">
        <row r="2">
          <cell r="B2" t="str">
            <v>Anand Shankar Singh</v>
          </cell>
          <cell r="C2">
            <v>63637</v>
          </cell>
          <cell r="D2">
            <v>0.41699999999999998</v>
          </cell>
          <cell r="E2" t="str">
            <v>Indian National Congress</v>
          </cell>
        </row>
        <row r="3">
          <cell r="B3" t="str">
            <v>Ramadhar Singh</v>
          </cell>
          <cell r="C3">
            <v>45239</v>
          </cell>
          <cell r="D3">
            <v>0.29599999999999999</v>
          </cell>
          <cell r="E3" t="str">
            <v>Bharatiya Janta Party</v>
          </cell>
        </row>
        <row r="4">
          <cell r="B4" t="str">
            <v>Kaushal Singh</v>
          </cell>
          <cell r="C4">
            <v>15260</v>
          </cell>
          <cell r="D4">
            <v>0.1</v>
          </cell>
          <cell r="E4" t="str">
            <v>Bahujan Samaj Party</v>
          </cell>
        </row>
        <row r="5">
          <cell r="B5" t="str">
            <v>Kumar Gaurav</v>
          </cell>
          <cell r="C5">
            <v>5978</v>
          </cell>
          <cell r="D5">
            <v>3.9E-2</v>
          </cell>
          <cell r="E5" t="str">
            <v>Independent</v>
          </cell>
        </row>
        <row r="6">
          <cell r="B6" t="str">
            <v>Sanjit Kumar Chourasia</v>
          </cell>
          <cell r="C6">
            <v>3623</v>
          </cell>
          <cell r="D6">
            <v>2.4E-2</v>
          </cell>
          <cell r="E6" t="str">
            <v>Jan Adhikar Party (Loktantrik)</v>
          </cell>
        </row>
        <row r="7">
          <cell r="B7" t="str">
            <v>Ram Chandar Yadav</v>
          </cell>
          <cell r="C7">
            <v>3013</v>
          </cell>
          <cell r="D7">
            <v>0.02</v>
          </cell>
          <cell r="E7" t="str">
            <v>Independent</v>
          </cell>
        </row>
        <row r="8">
          <cell r="B8" t="str">
            <v>Sinesh Rahi</v>
          </cell>
          <cell r="C8">
            <v>2714</v>
          </cell>
          <cell r="D8">
            <v>1.7999999999999999E-2</v>
          </cell>
          <cell r="E8" t="str">
            <v>Communist Party Of India</v>
          </cell>
        </row>
        <row r="9">
          <cell r="B9" t="str">
            <v>Vikram Kumar</v>
          </cell>
          <cell r="C9">
            <v>1811</v>
          </cell>
          <cell r="D9">
            <v>1.2E-2</v>
          </cell>
          <cell r="E9" t="str">
            <v>Independent</v>
          </cell>
        </row>
        <row r="10">
          <cell r="B10" t="str">
            <v>Satyendra Singh</v>
          </cell>
          <cell r="C10">
            <v>1702</v>
          </cell>
          <cell r="D10">
            <v>1.0999999999999999E-2</v>
          </cell>
          <cell r="E10" t="str">
            <v>Independent</v>
          </cell>
        </row>
        <row r="11">
          <cell r="B11" t="str">
            <v>Mahesh Bhuiya</v>
          </cell>
          <cell r="C11">
            <v>1231</v>
          </cell>
          <cell r="D11">
            <v>8.0000000000000002E-3</v>
          </cell>
          <cell r="E11" t="str">
            <v>Independent</v>
          </cell>
        </row>
        <row r="12">
          <cell r="B12" t="str">
            <v>Jayshankar Singh</v>
          </cell>
          <cell r="C12">
            <v>1119</v>
          </cell>
          <cell r="D12">
            <v>7.0000000000000001E-3</v>
          </cell>
          <cell r="E12" t="str">
            <v>Shiv Sena</v>
          </cell>
        </row>
        <row r="13">
          <cell r="B13" t="str">
            <v>Dhnush Singh Yadav</v>
          </cell>
          <cell r="C13">
            <v>1007</v>
          </cell>
          <cell r="D13">
            <v>7.0000000000000001E-3</v>
          </cell>
          <cell r="E13" t="str">
            <v>Bahujan Mukti Party</v>
          </cell>
        </row>
        <row r="14">
          <cell r="B14" t="str">
            <v>Yashwant Lal Satyarthi</v>
          </cell>
          <cell r="C14">
            <v>996</v>
          </cell>
          <cell r="D14">
            <v>7.0000000000000001E-3</v>
          </cell>
          <cell r="E14" t="str">
            <v>Independent</v>
          </cell>
        </row>
        <row r="15">
          <cell r="B15" t="str">
            <v>Guddu Kumar</v>
          </cell>
          <cell r="C15">
            <v>839</v>
          </cell>
          <cell r="D15">
            <v>6.0000000000000001E-3</v>
          </cell>
          <cell r="E15" t="str">
            <v>Independent</v>
          </cell>
        </row>
        <row r="16">
          <cell r="B16" t="str">
            <v>Ranjan Kumar Singh Alias Munna Singh</v>
          </cell>
          <cell r="C16">
            <v>797</v>
          </cell>
          <cell r="D16">
            <v>5.0000000000000001E-3</v>
          </cell>
          <cell r="E16" t="str">
            <v>Samajwadi Party</v>
          </cell>
        </row>
        <row r="17">
          <cell r="B17" t="str">
            <v>Bijay Kumar Sharma</v>
          </cell>
          <cell r="C17">
            <v>684</v>
          </cell>
          <cell r="D17">
            <v>5.0000000000000001E-3</v>
          </cell>
          <cell r="E17" t="str">
            <v>Independent</v>
          </cell>
        </row>
        <row r="18">
          <cell r="B18" t="str">
            <v>Ajay Kumar Shrivastava</v>
          </cell>
          <cell r="C18">
            <v>598</v>
          </cell>
          <cell r="D18">
            <v>4.0000000000000001E-3</v>
          </cell>
          <cell r="E18" t="str">
            <v>Independent</v>
          </cell>
        </row>
        <row r="19">
          <cell r="B19" t="str">
            <v>Maheshwar Paswan</v>
          </cell>
          <cell r="C19">
            <v>562</v>
          </cell>
          <cell r="D19">
            <v>4.0000000000000001E-3</v>
          </cell>
          <cell r="E19" t="str">
            <v>Akhil Hind Forward Block</v>
          </cell>
        </row>
        <row r="20">
          <cell r="B20" t="str">
            <v>Surendra Yadaw</v>
          </cell>
          <cell r="C20">
            <v>467</v>
          </cell>
          <cell r="D20">
            <v>3.0000000000000001E-3</v>
          </cell>
          <cell r="E20" t="str">
            <v>Garib Janta Dal (Secular)</v>
          </cell>
        </row>
        <row r="21">
          <cell r="B21" t="str">
            <v>Suryadeo Pandey</v>
          </cell>
          <cell r="C21">
            <v>416</v>
          </cell>
          <cell r="D21">
            <v>3.0000000000000001E-3</v>
          </cell>
          <cell r="E21" t="str">
            <v>Independent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aVotes_PC__Aurangabad_2014"/>
    </sheetNames>
    <sheetDataSet>
      <sheetData sheetId="0">
        <row r="2">
          <cell r="B2" t="str">
            <v>Sushil Kumar Singh</v>
          </cell>
          <cell r="C2">
            <v>307941</v>
          </cell>
          <cell r="D2">
            <v>0.39200000000000002</v>
          </cell>
          <cell r="E2" t="str">
            <v>Bharatiya Janta Party</v>
          </cell>
        </row>
        <row r="3">
          <cell r="B3" t="str">
            <v>Nikhil Kumar</v>
          </cell>
          <cell r="C3">
            <v>241594</v>
          </cell>
          <cell r="D3">
            <v>0.307</v>
          </cell>
          <cell r="E3" t="str">
            <v>Indian National Congress</v>
          </cell>
        </row>
        <row r="4">
          <cell r="B4" t="str">
            <v>Bagi Kumar Verma</v>
          </cell>
          <cell r="C4">
            <v>136137</v>
          </cell>
          <cell r="D4">
            <v>0.17299999999999999</v>
          </cell>
          <cell r="E4" t="str">
            <v>Janata Dal (United)</v>
          </cell>
        </row>
        <row r="5">
          <cell r="B5" t="str">
            <v>Santosh Kumar</v>
          </cell>
          <cell r="C5">
            <v>27833</v>
          </cell>
          <cell r="D5">
            <v>3.5000000000000003E-2</v>
          </cell>
          <cell r="E5" t="str">
            <v>Bahujan Samaj Party</v>
          </cell>
        </row>
        <row r="6">
          <cell r="B6" t="str">
            <v>Upendra Nath</v>
          </cell>
          <cell r="C6">
            <v>9255</v>
          </cell>
          <cell r="D6">
            <v>1.2E-2</v>
          </cell>
          <cell r="E6" t="str">
            <v>Bahujan Mukti Party</v>
          </cell>
        </row>
        <row r="7">
          <cell r="B7" t="str">
            <v>Somaru Paswan</v>
          </cell>
          <cell r="C7">
            <v>8678</v>
          </cell>
          <cell r="D7">
            <v>1.0999999999999999E-2</v>
          </cell>
          <cell r="E7" t="str">
            <v>Independent</v>
          </cell>
        </row>
        <row r="8">
          <cell r="B8" t="str">
            <v>Ramji Singh</v>
          </cell>
          <cell r="C8">
            <v>7195</v>
          </cell>
          <cell r="D8">
            <v>8.9999999999999993E-3</v>
          </cell>
          <cell r="E8" t="str">
            <v>Independent</v>
          </cell>
        </row>
        <row r="9">
          <cell r="B9" t="str">
            <v>Ragini Lata Singh</v>
          </cell>
          <cell r="C9">
            <v>6703</v>
          </cell>
          <cell r="D9">
            <v>8.9999999999999993E-3</v>
          </cell>
          <cell r="E9" t="str">
            <v>Aam Aadmi Party</v>
          </cell>
        </row>
        <row r="10">
          <cell r="B10" t="str">
            <v>Bijeet Kumar</v>
          </cell>
          <cell r="C10">
            <v>6121</v>
          </cell>
          <cell r="D10">
            <v>8.0000000000000002E-3</v>
          </cell>
          <cell r="E10" t="str">
            <v>Independent</v>
          </cell>
        </row>
        <row r="11">
          <cell r="B11" t="str">
            <v>Rakesh Sharma</v>
          </cell>
          <cell r="C11">
            <v>5726</v>
          </cell>
          <cell r="D11">
            <v>7.0000000000000001E-3</v>
          </cell>
          <cell r="E11" t="str">
            <v>Independent</v>
          </cell>
        </row>
        <row r="12">
          <cell r="B12" t="str">
            <v>Usha Sharan</v>
          </cell>
          <cell r="C12">
            <v>4608</v>
          </cell>
          <cell r="D12">
            <v>6.0000000000000001E-3</v>
          </cell>
          <cell r="E12" t="str">
            <v>Shoshit Samaj Dal</v>
          </cell>
        </row>
        <row r="13">
          <cell r="B13" t="str">
            <v>Durga Thakur</v>
          </cell>
          <cell r="C13">
            <v>3696</v>
          </cell>
          <cell r="D13">
            <v>5.0000000000000001E-3</v>
          </cell>
          <cell r="E13" t="str">
            <v>Independent</v>
          </cell>
        </row>
        <row r="14">
          <cell r="B14" t="str">
            <v>Rita Devi</v>
          </cell>
          <cell r="C14">
            <v>3333</v>
          </cell>
          <cell r="D14">
            <v>4.0000000000000001E-3</v>
          </cell>
          <cell r="E14" t="str">
            <v>Samajwadi Party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 t="str">
            <v>Uchcha Vighalay Jamhor Purwi Bhag</v>
          </cell>
          <cell r="C2" t="str">
            <v>JAMHOR</v>
          </cell>
          <cell r="D2" t="str">
            <v>JAMHOR</v>
          </cell>
        </row>
        <row r="3">
          <cell r="B3" t="str">
            <v>Uchcha Vighalay Jamhor Purwi Madhya Bhag</v>
          </cell>
          <cell r="C3" t="str">
            <v>JAMHOR</v>
          </cell>
          <cell r="D3" t="str">
            <v>JAMHOR</v>
          </cell>
        </row>
        <row r="4">
          <cell r="B4" t="str">
            <v>Uchcha Vighalay Jamhor Pashchimi Bhag</v>
          </cell>
          <cell r="C4" t="str">
            <v>JAMHOR</v>
          </cell>
          <cell r="D4" t="str">
            <v>JAMHOR</v>
          </cell>
        </row>
        <row r="5">
          <cell r="B5" t="str">
            <v>Uchcha Vighalay Jamhor Pashchimi Madhya Bhag</v>
          </cell>
          <cell r="C5" t="str">
            <v>JAMHOR</v>
          </cell>
          <cell r="D5" t="str">
            <v>JAMHOR</v>
          </cell>
        </row>
        <row r="6">
          <cell r="B6" t="str">
            <v>Madhya Vighalay Jamhor Purwi Bhag</v>
          </cell>
          <cell r="C6" t="str">
            <v>JAMHOR</v>
          </cell>
          <cell r="D6" t="str">
            <v>JAMHOR</v>
          </cell>
        </row>
        <row r="7">
          <cell r="B7" t="str">
            <v>Madhya Vighalay Jamhor Pashchimi Bhag</v>
          </cell>
          <cell r="C7" t="str">
            <v>JAMHOR</v>
          </cell>
          <cell r="D7" t="str">
            <v>JAMHOR</v>
          </cell>
        </row>
        <row r="8">
          <cell r="B8" t="str">
            <v>Prathamik Vighalay Jokahari</v>
          </cell>
          <cell r="C8" t="str">
            <v>JOKAHARI</v>
          </cell>
          <cell r="D8" t="str">
            <v>JOKAHARI</v>
          </cell>
        </row>
        <row r="9">
          <cell r="B9" t="str">
            <v>Prathamik Vighalay Raja Bigaha</v>
          </cell>
          <cell r="C9" t="str">
            <v>RAJA</v>
          </cell>
          <cell r="D9" t="str">
            <v>RAJA</v>
          </cell>
        </row>
        <row r="10">
          <cell r="B10" t="str">
            <v>Utkramit Madhya Vidyalay , Mor Dihari</v>
          </cell>
          <cell r="C10" t="str">
            <v>DIHARI</v>
          </cell>
          <cell r="D10" t="str">
            <v>DIHARI</v>
          </cell>
        </row>
        <row r="11">
          <cell r="B11" t="str">
            <v>Samudayik Bhavan Padarava</v>
          </cell>
          <cell r="C11" t="str">
            <v>PADARAVA</v>
          </cell>
          <cell r="D11" t="str">
            <v>PADARAVA</v>
          </cell>
        </row>
        <row r="12">
          <cell r="B12" t="str">
            <v>Prathamik Vidyalay Devahara</v>
          </cell>
          <cell r="C12" t="str">
            <v>DEVAHARA</v>
          </cell>
          <cell r="D12" t="str">
            <v>DEVAHARA</v>
          </cell>
        </row>
        <row r="13">
          <cell r="B13" t="str">
            <v>Prathamik Vidyalay Chitragopi</v>
          </cell>
          <cell r="C13" t="str">
            <v>CHITRAGOPI</v>
          </cell>
          <cell r="D13" t="str">
            <v>CHITRAGOPI</v>
          </cell>
        </row>
        <row r="14">
          <cell r="B14" t="str">
            <v>Samudayik Bhavan Patanava</v>
          </cell>
          <cell r="C14" t="str">
            <v>PATANAVA</v>
          </cell>
          <cell r="D14" t="str">
            <v>PATANAVA</v>
          </cell>
        </row>
        <row r="15">
          <cell r="B15" t="str">
            <v>Prathamik Vidyalay Devahara</v>
          </cell>
          <cell r="C15" t="str">
            <v>DEVAHARA</v>
          </cell>
          <cell r="D15" t="str">
            <v>DEVAHARA</v>
          </cell>
        </row>
        <row r="16">
          <cell r="B16" t="str">
            <v>Prathamik Vidyalay Jagadishapur</v>
          </cell>
          <cell r="C16" t="str">
            <v>JAGAPUR</v>
          </cell>
          <cell r="D16" t="str">
            <v>JAGAPUR</v>
          </cell>
        </row>
        <row r="17">
          <cell r="B17" t="str">
            <v>Urdu Madhya Vidyalay Bharathauli</v>
          </cell>
          <cell r="C17" t="str">
            <v>BHARATHAULI</v>
          </cell>
          <cell r="D17" t="str">
            <v>BHARATHAULI</v>
          </cell>
        </row>
        <row r="18">
          <cell r="B18" t="str">
            <v>Utkramit Madhya Vidyalay Susanar</v>
          </cell>
          <cell r="C18" t="str">
            <v>SUSANAR</v>
          </cell>
          <cell r="D18" t="str">
            <v>SUSANAR</v>
          </cell>
        </row>
        <row r="19">
          <cell r="B19" t="str">
            <v>Utkramit Madhya Vidyalay Khairabinda</v>
          </cell>
          <cell r="C19" t="str">
            <v>KHAIRABINDA</v>
          </cell>
          <cell r="D19" t="str">
            <v>KHAIRABINDA</v>
          </cell>
        </row>
        <row r="20">
          <cell r="B20" t="str">
            <v>Utkramit Madhya Vidyalay Saheya</v>
          </cell>
          <cell r="C20" t="str">
            <v>SAHEYA</v>
          </cell>
          <cell r="D20" t="str">
            <v>SAHEYA</v>
          </cell>
        </row>
        <row r="21">
          <cell r="B21" t="str">
            <v>Madhya Vidyalay Manjurahi</v>
          </cell>
          <cell r="C21" t="str">
            <v>MANJURAHI</v>
          </cell>
          <cell r="D21" t="str">
            <v>MANJURAHI</v>
          </cell>
        </row>
        <row r="22">
          <cell r="B22" t="str">
            <v>Madhya Vidyalay Babhanadi</v>
          </cell>
          <cell r="C22" t="str">
            <v>BABHANADI</v>
          </cell>
          <cell r="D22" t="str">
            <v>BABHANADI</v>
          </cell>
        </row>
        <row r="23">
          <cell r="B23" t="str">
            <v>Prathamik Vidyalay Rayapura</v>
          </cell>
          <cell r="C23" t="str">
            <v>RAYAPURA</v>
          </cell>
          <cell r="D23" t="str">
            <v>RAYAPURA</v>
          </cell>
        </row>
        <row r="24">
          <cell r="B24" t="str">
            <v>Utkramit Madhya Vidyalay Bharathauli</v>
          </cell>
          <cell r="C24" t="str">
            <v>BHARATHAULI</v>
          </cell>
          <cell r="D24" t="str">
            <v>BHARATHAULI</v>
          </cell>
        </row>
        <row r="25">
          <cell r="B25" t="str">
            <v>Urdu Makhatab Kosadihara ,Purwi Bhag</v>
          </cell>
          <cell r="C25" t="str">
            <v>KOSADIHARA</v>
          </cell>
          <cell r="D25" t="str">
            <v>KOSADIHARA</v>
          </cell>
        </row>
        <row r="26">
          <cell r="B26" t="str">
            <v>Urdu Makhatab Kosadihara, Pashchimi Bhag</v>
          </cell>
          <cell r="C26" t="str">
            <v>KOSADIHARA</v>
          </cell>
          <cell r="D26" t="str">
            <v>KOSADIHARA</v>
          </cell>
        </row>
        <row r="27">
          <cell r="B27" t="str">
            <v>Prathamik Vidyalay Batava</v>
          </cell>
          <cell r="C27" t="str">
            <v>BATAVA</v>
          </cell>
          <cell r="D27" t="str">
            <v>BATAVA</v>
          </cell>
        </row>
        <row r="28">
          <cell r="B28" t="str">
            <v>Prathamik Vidyalay Ramapur</v>
          </cell>
          <cell r="C28" t="str">
            <v>RAMAPUR</v>
          </cell>
          <cell r="D28" t="str">
            <v>RAMAPUR</v>
          </cell>
        </row>
        <row r="29">
          <cell r="B29" t="str">
            <v>Utkramit Madhya Vidyalay Simariya</v>
          </cell>
          <cell r="C29" t="str">
            <v>SIMARIYA</v>
          </cell>
          <cell r="D29" t="str">
            <v>SIMARIYA</v>
          </cell>
        </row>
        <row r="30">
          <cell r="B30" t="str">
            <v>Prathamik Vidyalay Kathautiya</v>
          </cell>
          <cell r="C30" t="str">
            <v>KATHAUTIYA</v>
          </cell>
          <cell r="D30" t="str">
            <v>KATHAUTIYA</v>
          </cell>
        </row>
        <row r="31">
          <cell r="B31" t="str">
            <v>Madhya Vidyalay Karma Bhagavan Bayan Bhag</v>
          </cell>
          <cell r="C31" t="str">
            <v>AVAN</v>
          </cell>
          <cell r="D31" t="str">
            <v>AVAN</v>
          </cell>
        </row>
        <row r="32">
          <cell r="B32" t="str">
            <v>Madhya Vidyalay Karma Bhagwan Dayan Bhag</v>
          </cell>
          <cell r="C32" t="str">
            <v>WAN</v>
          </cell>
          <cell r="D32" t="str">
            <v>WAN</v>
          </cell>
        </row>
        <row r="33">
          <cell r="B33" t="str">
            <v>Madhya Vidyalay Karma Bhagavan Pashchimi Bhag</v>
          </cell>
          <cell r="C33" t="str">
            <v>AVAN</v>
          </cell>
          <cell r="D33" t="str">
            <v>AVAN</v>
          </cell>
        </row>
        <row r="34">
          <cell r="B34" t="str">
            <v>Prathamik Vidyalay Kuramha Purwi Bhag</v>
          </cell>
          <cell r="C34" t="str">
            <v>KURAMHA</v>
          </cell>
          <cell r="D34" t="str">
            <v>KURAMHA</v>
          </cell>
        </row>
        <row r="35">
          <cell r="B35" t="str">
            <v>Utkramit Madhya Vidyalay Kuramha Pashchimi Bhag</v>
          </cell>
          <cell r="C35" t="str">
            <v>KURAMHA</v>
          </cell>
          <cell r="D35" t="str">
            <v>KURAMHA</v>
          </cell>
        </row>
        <row r="36">
          <cell r="B36" t="str">
            <v>Madhya Vidyalay Badava Purwi Bhag</v>
          </cell>
          <cell r="C36" t="str">
            <v>BADAVA</v>
          </cell>
          <cell r="D36" t="str">
            <v>BADAVA</v>
          </cell>
        </row>
        <row r="37">
          <cell r="B37" t="str">
            <v>Madhya Vidyalay Badava Pashchimi Bhag</v>
          </cell>
          <cell r="C37" t="str">
            <v>BADAVA</v>
          </cell>
          <cell r="D37" t="str">
            <v>BADAVA</v>
          </cell>
        </row>
        <row r="38">
          <cell r="B38" t="str">
            <v>Prathamik Vidyalay Devariya</v>
          </cell>
          <cell r="C38" t="str">
            <v>DEVARIYA</v>
          </cell>
          <cell r="D38" t="str">
            <v>DEVARIYA</v>
          </cell>
        </row>
        <row r="39">
          <cell r="B39" t="str">
            <v>Prathamik Vidyalay Khairi</v>
          </cell>
          <cell r="C39" t="str">
            <v>KHAIRI</v>
          </cell>
          <cell r="D39" t="str">
            <v>KHAIRI</v>
          </cell>
        </row>
        <row r="40">
          <cell r="B40" t="str">
            <v>Utkramit Madhya Vidyalay Pirauta</v>
          </cell>
          <cell r="C40" t="str">
            <v>PIRAUTA</v>
          </cell>
          <cell r="D40" t="str">
            <v>PIRAUTA</v>
          </cell>
        </row>
        <row r="41">
          <cell r="B41" t="str">
            <v>Samudayik Bhavan Banahi</v>
          </cell>
          <cell r="C41" t="str">
            <v>BANAHI</v>
          </cell>
          <cell r="D41" t="str">
            <v>BANAHI</v>
          </cell>
        </row>
        <row r="42">
          <cell r="B42" t="str">
            <v>Utkramit Madhya Vidyalay Tendua</v>
          </cell>
          <cell r="C42" t="str">
            <v>TENDUA</v>
          </cell>
          <cell r="D42" t="str">
            <v>TENDUA</v>
          </cell>
        </row>
        <row r="43">
          <cell r="B43" t="str">
            <v>Utkramit Madhya Vidyalay Haranahi</v>
          </cell>
          <cell r="C43" t="str">
            <v>HARANAHI</v>
          </cell>
          <cell r="D43" t="str">
            <v>HARANAHI</v>
          </cell>
        </row>
        <row r="44">
          <cell r="B44" t="str">
            <v>Samudayik Bhavan Parasi</v>
          </cell>
          <cell r="C44" t="str">
            <v>PARASI</v>
          </cell>
          <cell r="D44" t="str">
            <v>PARASI</v>
          </cell>
        </row>
        <row r="45">
          <cell r="B45" t="str">
            <v>Utkramit Madhya Vidyalay Unthu</v>
          </cell>
          <cell r="C45" t="str">
            <v>UNTHU</v>
          </cell>
          <cell r="D45" t="str">
            <v>UNTHU</v>
          </cell>
        </row>
        <row r="46">
          <cell r="B46" t="str">
            <v>Utkramit Madhya Vidyalay Maulanagar</v>
          </cell>
          <cell r="C46" t="str">
            <v>MAULANAGAR</v>
          </cell>
          <cell r="D46" t="str">
            <v>MAULANAGAR</v>
          </cell>
        </row>
        <row r="47">
          <cell r="B47" t="str">
            <v>Utkramit Madhya Vidyalay Chiriya</v>
          </cell>
          <cell r="C47" t="str">
            <v>CHIRIYA</v>
          </cell>
          <cell r="D47" t="str">
            <v>CHIRIYA</v>
          </cell>
        </row>
        <row r="48">
          <cell r="B48" t="str">
            <v>Utkramit Madhya Vidyalay Radhauliya</v>
          </cell>
          <cell r="C48" t="str">
            <v>RADHAULIYA</v>
          </cell>
          <cell r="D48" t="str">
            <v>RADHAULIYA</v>
          </cell>
        </row>
        <row r="49">
          <cell r="B49" t="str">
            <v>Utkramit Madhya Vidyalay Ibrahimapur</v>
          </cell>
          <cell r="C49" t="str">
            <v>IBRAHIMAPUR</v>
          </cell>
          <cell r="D49" t="str">
            <v>IBRAHIMAPUR</v>
          </cell>
        </row>
        <row r="50">
          <cell r="B50" t="str">
            <v>Utkramit Madhya Vidyalay Chatara</v>
          </cell>
          <cell r="C50" t="str">
            <v>CHATARA</v>
          </cell>
          <cell r="D50" t="str">
            <v>CHATARA</v>
          </cell>
        </row>
        <row r="51">
          <cell r="B51" t="str">
            <v>Utkramit Madhya Vidyalay Sohrareya</v>
          </cell>
          <cell r="C51" t="str">
            <v>SOHRAREYA</v>
          </cell>
          <cell r="D51" t="str">
            <v>SOHRAREYA</v>
          </cell>
        </row>
        <row r="52">
          <cell r="B52" t="str">
            <v>Prathamik Vidyalay Gamhari</v>
          </cell>
          <cell r="C52" t="str">
            <v>GAMHARI</v>
          </cell>
          <cell r="D52" t="str">
            <v>GAMHARI</v>
          </cell>
        </row>
        <row r="53">
          <cell r="B53" t="str">
            <v>Utkramit Madhya Vidyalay Alamapur</v>
          </cell>
          <cell r="C53" t="str">
            <v>ALAMAPUR</v>
          </cell>
          <cell r="D53" t="str">
            <v>ALAMAPUR</v>
          </cell>
        </row>
        <row r="54">
          <cell r="B54" t="str">
            <v>Prathamik Vidyalay Fesar Pashchimi Bhag</v>
          </cell>
          <cell r="C54" t="str">
            <v>FESAR</v>
          </cell>
          <cell r="D54" t="str">
            <v>FESARA</v>
          </cell>
        </row>
        <row r="55">
          <cell r="B55" t="str">
            <v>Prathamik Vidyalay Fesar Purwi Bhag</v>
          </cell>
          <cell r="C55" t="str">
            <v>FESAR</v>
          </cell>
          <cell r="D55" t="str">
            <v>FESARA</v>
          </cell>
        </row>
        <row r="56">
          <cell r="B56" t="str">
            <v>Prathamik Vidyalay Basadiha Kala Utari Bhag</v>
          </cell>
          <cell r="C56" t="str">
            <v>KALA</v>
          </cell>
          <cell r="D56" t="str">
            <v>KALA</v>
          </cell>
        </row>
        <row r="57">
          <cell r="B57" t="str">
            <v>Prathamik Vidyalay Basadiha Kala Dakshni Bhag</v>
          </cell>
          <cell r="C57" t="str">
            <v>DAKSHNI</v>
          </cell>
          <cell r="D57" t="str">
            <v>DAKSHNI</v>
          </cell>
        </row>
        <row r="58">
          <cell r="B58" t="str">
            <v>Prathamik Vidyalay Dariyapur</v>
          </cell>
          <cell r="C58" t="str">
            <v>DARIYAPUR</v>
          </cell>
          <cell r="D58" t="str">
            <v>DARIYAPUR</v>
          </cell>
        </row>
        <row r="59">
          <cell r="B59" t="str">
            <v>Madhya Vidyalay Bakan</v>
          </cell>
          <cell r="C59" t="str">
            <v>BAKAN</v>
          </cell>
          <cell r="D59" t="str">
            <v>BAKAN</v>
          </cell>
        </row>
        <row r="60">
          <cell r="B60" t="str">
            <v>Prathamik Vidhalay Pokharaha</v>
          </cell>
          <cell r="C60" t="str">
            <v>POKHARAHA</v>
          </cell>
          <cell r="D60" t="str">
            <v>POKHARAHA</v>
          </cell>
        </row>
        <row r="61">
          <cell r="B61" t="str">
            <v>Prathamik Vidhalay Fesara</v>
          </cell>
          <cell r="C61" t="str">
            <v>FESARA</v>
          </cell>
          <cell r="D61" t="str">
            <v>FESARA</v>
          </cell>
        </row>
        <row r="62">
          <cell r="B62" t="str">
            <v>Madhya Vidhalay Simarakhurd</v>
          </cell>
          <cell r="C62" t="str">
            <v>SIMARA</v>
          </cell>
          <cell r="D62" t="str">
            <v>SIMARA</v>
          </cell>
        </row>
        <row r="63">
          <cell r="B63" t="str">
            <v>Utkramit Madhya Vidyalay Rakhua</v>
          </cell>
          <cell r="C63" t="str">
            <v>RAKHUA</v>
          </cell>
          <cell r="D63" t="str">
            <v>RAKHUA</v>
          </cell>
        </row>
        <row r="64">
          <cell r="B64" t="str">
            <v>Utkramit Madhya Vidyalay Bagaiya</v>
          </cell>
          <cell r="C64" t="str">
            <v>BAGAIYA</v>
          </cell>
          <cell r="D64" t="str">
            <v>BAGOI</v>
          </cell>
        </row>
        <row r="65">
          <cell r="B65" t="str">
            <v>Uchcha Vidyalay Jagadishapur</v>
          </cell>
          <cell r="C65" t="str">
            <v>JAGAPUR</v>
          </cell>
          <cell r="D65" t="str">
            <v>JAGAPUR</v>
          </cell>
        </row>
        <row r="66">
          <cell r="B66" t="str">
            <v>Samudayik Bhavan Fateha ,Khata Sa0-63 Pashchim Disha</v>
          </cell>
          <cell r="C66" t="str">
            <v>6</v>
          </cell>
          <cell r="D66" t="str">
            <v>6</v>
          </cell>
        </row>
        <row r="67">
          <cell r="B67" t="str">
            <v>Prathamik Vidyalay Baghoikala</v>
          </cell>
          <cell r="C67" t="str">
            <v>BAGHOIKALA</v>
          </cell>
          <cell r="D67" t="str">
            <v>BAGHOIKALA</v>
          </cell>
        </row>
        <row r="68">
          <cell r="B68" t="str">
            <v>Utkramit Madhya Vidyalay Bagoi Khurd</v>
          </cell>
          <cell r="C68" t="str">
            <v>BAGOI</v>
          </cell>
          <cell r="D68" t="str">
            <v>BAGOI</v>
          </cell>
        </row>
        <row r="69">
          <cell r="B69" t="str">
            <v>Madhya Vidyalay Dosama</v>
          </cell>
          <cell r="C69" t="str">
            <v>DOSAMA</v>
          </cell>
          <cell r="D69" t="str">
            <v>DOSAMA</v>
          </cell>
        </row>
        <row r="70">
          <cell r="B70" t="str">
            <v>Prathamik Vidhalay Mandarapura</v>
          </cell>
          <cell r="C70" t="str">
            <v>MANDARAPURA</v>
          </cell>
          <cell r="D70" t="str">
            <v>MANDARAPURA</v>
          </cell>
        </row>
        <row r="71">
          <cell r="B71" t="str">
            <v>Prathamik Vidyalay Khara Sarim</v>
          </cell>
          <cell r="C71" t="str">
            <v>SARIM</v>
          </cell>
          <cell r="D71" t="str">
            <v>SARIM</v>
          </cell>
        </row>
        <row r="72">
          <cell r="B72" t="str">
            <v>Prathamik Vidyalay Mohidinapur</v>
          </cell>
          <cell r="C72" t="str">
            <v>MOHIDINAPUR</v>
          </cell>
          <cell r="D72" t="str">
            <v>MOHIDINAPUR</v>
          </cell>
        </row>
        <row r="73">
          <cell r="B73" t="str">
            <v>Samudayik Bhavan Parasadih</v>
          </cell>
          <cell r="C73" t="str">
            <v>PARASADIH</v>
          </cell>
          <cell r="D73" t="str">
            <v>PARASADIH</v>
          </cell>
        </row>
        <row r="74">
          <cell r="B74" t="str">
            <v>Utkramit Madhya Vidyalay Karanja</v>
          </cell>
          <cell r="C74" t="str">
            <v>KARANJA</v>
          </cell>
          <cell r="D74" t="str">
            <v>KARANJA</v>
          </cell>
        </row>
        <row r="75">
          <cell r="B75" t="str">
            <v>Utkramit Madhya Vidyalay Mamaka</v>
          </cell>
          <cell r="C75" t="str">
            <v>MAMAKA</v>
          </cell>
          <cell r="D75" t="str">
            <v>MAMAKA</v>
          </cell>
        </row>
        <row r="76">
          <cell r="B76" t="str">
            <v>Utkramit Madhya Vidyalay Beli</v>
          </cell>
          <cell r="C76" t="str">
            <v>BELI</v>
          </cell>
          <cell r="D76" t="str">
            <v>BELI</v>
          </cell>
        </row>
        <row r="77">
          <cell r="B77" t="str">
            <v>Prathamik Vidyalay Manzar</v>
          </cell>
          <cell r="C77" t="str">
            <v>MANZAR</v>
          </cell>
          <cell r="D77" t="str">
            <v>MANZAR</v>
          </cell>
        </row>
        <row r="78">
          <cell r="B78" t="str">
            <v>Utkramit Urdu Madhya Vidyalay Dhandhava</v>
          </cell>
          <cell r="C78" t="str">
            <v>DHANDHAVA</v>
          </cell>
          <cell r="D78" t="str">
            <v>DHANDHAVA</v>
          </cell>
        </row>
        <row r="79">
          <cell r="B79" t="str">
            <v>Prathamik Vidyalay Khaira Sarim</v>
          </cell>
          <cell r="C79" t="str">
            <v>SARIM</v>
          </cell>
          <cell r="D79" t="str">
            <v>SARIM</v>
          </cell>
        </row>
        <row r="80">
          <cell r="B80" t="str">
            <v>Utkramit Madhya Vidyalay Zhikatiya</v>
          </cell>
          <cell r="C80" t="str">
            <v>ZHIKATIYA</v>
          </cell>
          <cell r="D80" t="str">
            <v>ZHIKATIYA</v>
          </cell>
        </row>
        <row r="81">
          <cell r="B81" t="str">
            <v>Madhya Vidyalay Rajoi</v>
          </cell>
          <cell r="C81" t="str">
            <v>RAJOI</v>
          </cell>
          <cell r="D81" t="str">
            <v>RAJOI</v>
          </cell>
        </row>
        <row r="82">
          <cell r="B82" t="str">
            <v>Utkramit Madhya Vidyalay Bijoi</v>
          </cell>
          <cell r="C82" t="str">
            <v>BIJOI</v>
          </cell>
          <cell r="D82" t="str">
            <v>BIJOI</v>
          </cell>
        </row>
        <row r="83">
          <cell r="B83" t="str">
            <v>Madhya Vidyalay Nehuti</v>
          </cell>
          <cell r="C83" t="str">
            <v>NEHUTI</v>
          </cell>
          <cell r="D83" t="str">
            <v>NEHUTI</v>
          </cell>
        </row>
        <row r="84">
          <cell r="B84" t="str">
            <v>Samudayik Bhavan Paharama</v>
          </cell>
          <cell r="C84" t="str">
            <v>PAHARAMA</v>
          </cell>
          <cell r="D84" t="str">
            <v>PAHARAMA</v>
          </cell>
        </row>
        <row r="85">
          <cell r="B85" t="str">
            <v>Madhya Vidyalay Naugad</v>
          </cell>
          <cell r="C85" t="str">
            <v>NAUGAD</v>
          </cell>
          <cell r="D85" t="str">
            <v>NAUGAD</v>
          </cell>
        </row>
        <row r="86">
          <cell r="B86" t="str">
            <v>Prathamik Vidyalay Nehuta</v>
          </cell>
          <cell r="C86" t="str">
            <v>NEHUTA</v>
          </cell>
          <cell r="D86" t="str">
            <v>NEHUTI</v>
          </cell>
        </row>
        <row r="87">
          <cell r="B87" t="str">
            <v>Madhya Vidyalay Bisaini</v>
          </cell>
          <cell r="C87" t="str">
            <v>BISAINI</v>
          </cell>
          <cell r="D87" t="str">
            <v>BISAINI</v>
          </cell>
        </row>
        <row r="88">
          <cell r="B88" t="str">
            <v>Madhya Vidyalay Kapasiya</v>
          </cell>
          <cell r="C88" t="str">
            <v>KAPASIYA</v>
          </cell>
          <cell r="D88" t="str">
            <v>KAPASIYA</v>
          </cell>
        </row>
        <row r="89">
          <cell r="B89" t="str">
            <v>Utkramit Madhya Vidyalay Parasa</v>
          </cell>
          <cell r="C89" t="str">
            <v>PARASA</v>
          </cell>
          <cell r="D89" t="str">
            <v>PARASA</v>
          </cell>
        </row>
        <row r="90">
          <cell r="B90" t="str">
            <v>Utkramit Madhya Vidyalay Tetariya</v>
          </cell>
          <cell r="C90" t="str">
            <v>TETARIYA</v>
          </cell>
          <cell r="D90" t="str">
            <v>TETARIYA</v>
          </cell>
        </row>
        <row r="91">
          <cell r="B91" t="str">
            <v>Utkramit Madhya Vidyalay Kushi Purwi Bhag</v>
          </cell>
          <cell r="C91" t="str">
            <v>KUSHI</v>
          </cell>
          <cell r="D91" t="str">
            <v>KUSHI</v>
          </cell>
        </row>
        <row r="92">
          <cell r="B92" t="str">
            <v>Utkramit Madhya Vidyalay Kushi Pashchimi Bhag</v>
          </cell>
          <cell r="C92" t="str">
            <v>KUSHI</v>
          </cell>
          <cell r="D92" t="str">
            <v>KUSHI</v>
          </cell>
        </row>
        <row r="93">
          <cell r="B93" t="str">
            <v>Samudayik Bhavan Bela</v>
          </cell>
          <cell r="C93" t="str">
            <v>BELA</v>
          </cell>
          <cell r="D93" t="str">
            <v>BELA</v>
          </cell>
        </row>
        <row r="94">
          <cell r="B94" t="str">
            <v>Utkramit Madhya Vidyalay,Bela</v>
          </cell>
          <cell r="C94" t="str">
            <v>BELA</v>
          </cell>
          <cell r="D94" t="str">
            <v>BELA</v>
          </cell>
        </row>
        <row r="95">
          <cell r="B95" t="str">
            <v>Utkramit Madhya Vidyalay Jaramakhap</v>
          </cell>
          <cell r="C95" t="str">
            <v>JARAMAKHAP</v>
          </cell>
          <cell r="D95" t="str">
            <v>JARAMAKHAP</v>
          </cell>
        </row>
        <row r="96">
          <cell r="B96" t="str">
            <v>tkramit Madhya Vidyalay Dabura Khurd</v>
          </cell>
          <cell r="C96" t="str">
            <v>DABURA</v>
          </cell>
          <cell r="D96" t="str">
            <v>DABURA</v>
          </cell>
        </row>
        <row r="97">
          <cell r="B97" t="str">
            <v>Samudayik Bhavan Akauna</v>
          </cell>
          <cell r="C97" t="str">
            <v>AKAUNA</v>
          </cell>
          <cell r="D97" t="str">
            <v>AKAUNA</v>
          </cell>
        </row>
        <row r="98">
          <cell r="B98" t="str">
            <v>Prathamik Vidyalay Ibanapur</v>
          </cell>
          <cell r="C98" t="str">
            <v>IBANAPUR</v>
          </cell>
          <cell r="D98" t="str">
            <v>IBANAPUR</v>
          </cell>
        </row>
        <row r="99">
          <cell r="B99" t="str">
            <v>Prathamik Vidyalay Tendua Pokhar</v>
          </cell>
          <cell r="C99" t="str">
            <v>POKHAR</v>
          </cell>
          <cell r="D99" t="str">
            <v>POKHAR</v>
          </cell>
        </row>
        <row r="100">
          <cell r="B100" t="str">
            <v>Madhya Vidyalay Poivwan</v>
          </cell>
          <cell r="C100" t="str">
            <v>POIVWAN</v>
          </cell>
          <cell r="D100" t="str">
            <v>POIVWAN</v>
          </cell>
        </row>
        <row r="101">
          <cell r="B101" t="str">
            <v>Utkramit Madhya Vidyalay Bajitapur</v>
          </cell>
          <cell r="C101" t="str">
            <v>BAJITAPUR</v>
          </cell>
          <cell r="D101" t="str">
            <v>BAJITAPUR</v>
          </cell>
        </row>
        <row r="102">
          <cell r="B102" t="str">
            <v>Utkramit Madhya Vidyalay Ora Pashchimi Bhag</v>
          </cell>
          <cell r="C102" t="str">
            <v>ORA</v>
          </cell>
          <cell r="D102" t="str">
            <v>ORA</v>
          </cell>
        </row>
        <row r="103">
          <cell r="B103" t="str">
            <v>Utkramit Madhya Vidyalay Ora Purwi Bhag</v>
          </cell>
          <cell r="C103" t="str">
            <v>ORA</v>
          </cell>
          <cell r="D103" t="str">
            <v>ORA</v>
          </cell>
        </row>
        <row r="104">
          <cell r="B104" t="str">
            <v>Prathamik Vidyalay Shekhapura</v>
          </cell>
          <cell r="C104" t="str">
            <v>SHEKHAPURA</v>
          </cell>
          <cell r="D104" t="str">
            <v>SHEKHAPURA</v>
          </cell>
        </row>
        <row r="105">
          <cell r="B105" t="str">
            <v>Samudayik Bhavan Rajupar</v>
          </cell>
          <cell r="C105" t="str">
            <v>RAJUPAR</v>
          </cell>
          <cell r="D105" t="str">
            <v>RAJUPAR</v>
          </cell>
        </row>
        <row r="106">
          <cell r="B106" t="str">
            <v>Madhya Vidhalay Kanabehari</v>
          </cell>
          <cell r="C106" t="str">
            <v>KANABEHARI</v>
          </cell>
          <cell r="D106" t="str">
            <v>KANABEHARI</v>
          </cell>
        </row>
        <row r="107">
          <cell r="B107" t="str">
            <v>Utkramit Madhya Vidyalay Karahara</v>
          </cell>
          <cell r="C107" t="str">
            <v>KARAHARA</v>
          </cell>
          <cell r="D107" t="str">
            <v>KARAHARA</v>
          </cell>
        </row>
        <row r="108">
          <cell r="B108" t="str">
            <v>Madhya Vidyalay Yari</v>
          </cell>
          <cell r="C108" t="str">
            <v>YARI</v>
          </cell>
          <cell r="D108" t="str">
            <v>YARI</v>
          </cell>
        </row>
        <row r="109">
          <cell r="B109" t="str">
            <v>Prathamik Vidyalay Sonavarsha</v>
          </cell>
          <cell r="C109" t="str">
            <v>SONAVARSHA</v>
          </cell>
          <cell r="D109" t="str">
            <v>SONAVARSHA</v>
          </cell>
        </row>
        <row r="110">
          <cell r="B110" t="str">
            <v>Utkramit Madhya Vidyalay Bharavar</v>
          </cell>
          <cell r="C110" t="str">
            <v>BHARAVAR</v>
          </cell>
          <cell r="D110" t="str">
            <v>BHARAVAR</v>
          </cell>
        </row>
        <row r="111">
          <cell r="B111" t="str">
            <v>Prathamik Vidyalay Khaira</v>
          </cell>
          <cell r="C111" t="str">
            <v>KHAIRA</v>
          </cell>
          <cell r="D111" t="str">
            <v>KHAIRA</v>
          </cell>
        </row>
        <row r="112">
          <cell r="B112" t="str">
            <v>Utkramit Madhya Vidyalay Bahuara</v>
          </cell>
          <cell r="C112" t="str">
            <v>BAHUARA</v>
          </cell>
          <cell r="D112" t="str">
            <v>BAHUARA</v>
          </cell>
        </row>
        <row r="113">
          <cell r="B113" t="str">
            <v>Utkramit Madhya Vidyalay Kariyava</v>
          </cell>
          <cell r="C113" t="str">
            <v>KARIYAVA</v>
          </cell>
          <cell r="D113" t="str">
            <v>KARIYAVA</v>
          </cell>
        </row>
        <row r="114">
          <cell r="B114" t="str">
            <v>Utkramit Madhya Vidyalay Chaukhada</v>
          </cell>
          <cell r="C114" t="str">
            <v>CHAUKHADA</v>
          </cell>
          <cell r="D114" t="str">
            <v>CHAUKHADA</v>
          </cell>
        </row>
        <row r="115">
          <cell r="B115" t="str">
            <v>Urdu Madhya Vidyalay Hetamapur</v>
          </cell>
          <cell r="C115" t="str">
            <v>HETAMAPUR</v>
          </cell>
          <cell r="D115" t="str">
            <v>HETAMAPUR</v>
          </cell>
        </row>
        <row r="116">
          <cell r="B116" t="str">
            <v>Utkramit Madhya Vidyalay Bhediya</v>
          </cell>
          <cell r="C116" t="str">
            <v>BHEDIYA</v>
          </cell>
          <cell r="D116" t="str">
            <v>BHEDIYA</v>
          </cell>
        </row>
        <row r="117">
          <cell r="B117" t="str">
            <v>Utkramit Madhya Vidyalay Narasinha</v>
          </cell>
          <cell r="C117" t="str">
            <v>NARA</v>
          </cell>
          <cell r="D117" t="str">
            <v>NARA</v>
          </cell>
        </row>
        <row r="118">
          <cell r="B118" t="str">
            <v>Utkramit Madhya Vidyalay Jasoiya Utar Bhag</v>
          </cell>
          <cell r="C118" t="str">
            <v>JASOIYA</v>
          </cell>
          <cell r="D118" t="str">
            <v>JASOIYA</v>
          </cell>
        </row>
        <row r="119">
          <cell r="B119" t="str">
            <v>Utkramit Madhya Vidyalay Jasoiya Dakshini Bhag</v>
          </cell>
          <cell r="C119" t="str">
            <v>JASOIYA</v>
          </cell>
          <cell r="D119" t="str">
            <v>JASOIYA</v>
          </cell>
        </row>
        <row r="120">
          <cell r="B120" t="str">
            <v>Saskrit Prathamik Vidyalay Baratapur</v>
          </cell>
          <cell r="C120" t="str">
            <v>BARATAPUR</v>
          </cell>
          <cell r="D120" t="str">
            <v>BARATAPUR</v>
          </cell>
        </row>
        <row r="121">
          <cell r="B121" t="str">
            <v>Utkramit Madhya Vidyalay Navadih Harijan</v>
          </cell>
          <cell r="C121" t="str">
            <v>NAVADIH</v>
          </cell>
          <cell r="D121" t="str">
            <v>NAVADIH</v>
          </cell>
        </row>
        <row r="122">
          <cell r="B122" t="str">
            <v>Rajarshi vidya Mandir Utar Bhag</v>
          </cell>
          <cell r="C122" t="str">
            <v>Others</v>
          </cell>
          <cell r="D122" t="str">
            <v>Others</v>
          </cell>
        </row>
        <row r="123">
          <cell r="B123" t="str">
            <v>Rajarshi vidya Mandir Purwi Bhag SaBhagar</v>
          </cell>
          <cell r="C123" t="str">
            <v>Others</v>
          </cell>
          <cell r="D123" t="str">
            <v>Others</v>
          </cell>
        </row>
        <row r="124">
          <cell r="B124" t="str">
            <v>Rajarshi Vidya Mandir Dakshin Bhag</v>
          </cell>
          <cell r="C124" t="str">
            <v>Others</v>
          </cell>
          <cell r="D124" t="str">
            <v>Others</v>
          </cell>
        </row>
        <row r="125">
          <cell r="B125" t="str">
            <v>Kanya Madhya Vidyalay Pi0Ech0I0Di0Kolani Utar Bhag</v>
          </cell>
          <cell r="C125" t="str">
            <v>PIECHIDIKOLANI</v>
          </cell>
          <cell r="D125" t="str">
            <v>PIECHIDIKOLANI</v>
          </cell>
        </row>
        <row r="126">
          <cell r="B126" t="str">
            <v>Kanyamadhya Vidyalay Pi0Ech0I0Di0Kaloni Dakshin Bhag</v>
          </cell>
          <cell r="C126" t="str">
            <v>PIECHIDIKALONI</v>
          </cell>
          <cell r="D126" t="str">
            <v>PIECHIDIKOLANI</v>
          </cell>
        </row>
        <row r="127">
          <cell r="B127" t="str">
            <v>Lok Swasthya Pramandalakaryalay Utar Bhag</v>
          </cell>
          <cell r="C127" t="str">
            <v>Others</v>
          </cell>
          <cell r="D127" t="str">
            <v>Others</v>
          </cell>
        </row>
        <row r="128">
          <cell r="B128" t="str">
            <v>Lok Swasthya Pramandal Karyalay Dakshin Bhag</v>
          </cell>
          <cell r="C128" t="str">
            <v>Others</v>
          </cell>
          <cell r="D128" t="str">
            <v>Others</v>
          </cell>
        </row>
        <row r="129">
          <cell r="B129" t="str">
            <v>Lok Swasthya Pramandal Karyalay Purwi Bhag</v>
          </cell>
          <cell r="C129" t="str">
            <v>Others</v>
          </cell>
          <cell r="D129" t="str">
            <v>Others</v>
          </cell>
        </row>
        <row r="130">
          <cell r="B130" t="str">
            <v>Lok Swasthya Pramandal Karyalay Pashchimi Bhag</v>
          </cell>
          <cell r="C130" t="str">
            <v>Others</v>
          </cell>
          <cell r="D130" t="str">
            <v>Others</v>
          </cell>
        </row>
        <row r="131">
          <cell r="B131" t="str">
            <v>Urdu Prathamik Vidyalay Navadih Utar Bhag</v>
          </cell>
          <cell r="C131" t="str">
            <v>NAVADIH</v>
          </cell>
          <cell r="D131" t="str">
            <v>NAVADIH</v>
          </cell>
        </row>
        <row r="132">
          <cell r="B132" t="str">
            <v>Urdu Prathamik Vidyalay Navadih Dakshin Bhag</v>
          </cell>
          <cell r="C132" t="str">
            <v>NAVADIH</v>
          </cell>
          <cell r="D132" t="str">
            <v>NAVADIH</v>
          </cell>
        </row>
        <row r="133">
          <cell r="B133" t="str">
            <v>Urdu Prathamik Vidyalay Navadih Madhya Bhag</v>
          </cell>
          <cell r="C133" t="str">
            <v>NAVADIH</v>
          </cell>
          <cell r="D133" t="str">
            <v>NAVADIH</v>
          </cell>
        </row>
        <row r="134">
          <cell r="B134" t="str">
            <v>Urdu Prathamik Vidyalay Navadih Purwi Bhag</v>
          </cell>
          <cell r="C134" t="str">
            <v>NAVADIH</v>
          </cell>
          <cell r="D134" t="str">
            <v>NAVADIH</v>
          </cell>
        </row>
        <row r="135">
          <cell r="B135" t="str">
            <v>Urdu Prathamik Vidyalay Navadih Dakshin Bhag</v>
          </cell>
          <cell r="C135" t="str">
            <v>NAVADIH</v>
          </cell>
          <cell r="D135" t="str">
            <v>NAVADIH</v>
          </cell>
        </row>
        <row r="136">
          <cell r="B136" t="str">
            <v>Sinha Shoshal Kalba Utar Bhag</v>
          </cell>
          <cell r="C136" t="str">
            <v>Others</v>
          </cell>
          <cell r="D136" t="str">
            <v>Others</v>
          </cell>
        </row>
        <row r="137">
          <cell r="B137" t="str">
            <v>Sinha Shoshal Kalba Madhya Bhag</v>
          </cell>
          <cell r="C137" t="str">
            <v>Others</v>
          </cell>
          <cell r="D137" t="str">
            <v>Others</v>
          </cell>
        </row>
        <row r="138">
          <cell r="B138" t="str">
            <v>Sinha Shoshal Kalba Dakshin Bhag</v>
          </cell>
          <cell r="C138" t="str">
            <v>Others</v>
          </cell>
          <cell r="D138" t="str">
            <v>Others</v>
          </cell>
        </row>
        <row r="139">
          <cell r="B139" t="str">
            <v>Anugrah Intar Kolejaaurangabad Purwi Bhag</v>
          </cell>
          <cell r="C139" t="str">
            <v>AURANGABAD</v>
          </cell>
          <cell r="D139" t="str">
            <v>AURANGABAD</v>
          </cell>
        </row>
        <row r="140">
          <cell r="B140" t="str">
            <v>Anugrah Intar Kolejaaurangabad Madhya Bhag</v>
          </cell>
          <cell r="C140" t="str">
            <v>AURANGABAD</v>
          </cell>
          <cell r="D140" t="str">
            <v>AURANGABAD</v>
          </cell>
        </row>
        <row r="141">
          <cell r="B141" t="str">
            <v>Anugrah Intar Kolejaaurangabad Vidnyan Bhavan</v>
          </cell>
          <cell r="C141" t="str">
            <v>VIDNYAN</v>
          </cell>
          <cell r="D141" t="str">
            <v>VIDNYAN</v>
          </cell>
        </row>
        <row r="142">
          <cell r="B142" t="str">
            <v>Anugrah Intar College purwi Bhag Pahala Kamara</v>
          </cell>
          <cell r="C142" t="str">
            <v>COLLEGE</v>
          </cell>
          <cell r="D142" t="str">
            <v>COLLEGE</v>
          </cell>
        </row>
        <row r="143">
          <cell r="B143" t="str">
            <v>Anugrah Madhya Vidyalay Aurangabad Pashchim Bhag Kamara Na0 -05</v>
          </cell>
          <cell r="C143" t="str">
            <v>AURANGABAD</v>
          </cell>
          <cell r="D143" t="str">
            <v>AURANGABAD</v>
          </cell>
        </row>
        <row r="144">
          <cell r="B144" t="str">
            <v>Anugrah Madhya Vidyalay Purvi Bhag Kamra No.-2 Dayan Bhag</v>
          </cell>
          <cell r="C144" t="str">
            <v>Others</v>
          </cell>
          <cell r="D144" t="str">
            <v>Others</v>
          </cell>
        </row>
        <row r="145">
          <cell r="B145" t="str">
            <v>Anugrah Madhya Vidyalay Aurangabad Purw Kamara Na0 -03</v>
          </cell>
          <cell r="C145" t="str">
            <v>AURANGABAD</v>
          </cell>
          <cell r="D145" t="str">
            <v>AURANGABAD</v>
          </cell>
        </row>
        <row r="146">
          <cell r="B146" t="str">
            <v>Anugrah Madhya Vidyalay Aurangabad Pashchim Bhag Kamara Na0 -04</v>
          </cell>
          <cell r="C146" t="str">
            <v>AURANGABAD</v>
          </cell>
          <cell r="D146" t="str">
            <v>AURANGABAD</v>
          </cell>
        </row>
        <row r="147">
          <cell r="B147" t="str">
            <v>Anugrah Madhya Vidyalay Aurangabad Pashchim Bhag Kamara Na0 -05</v>
          </cell>
          <cell r="C147" t="str">
            <v>AURANGABAD</v>
          </cell>
          <cell r="D147" t="str">
            <v>AURANGABAD</v>
          </cell>
        </row>
        <row r="148">
          <cell r="B148" t="str">
            <v>Saskrit Uchcha Vidyalay Aurangabad</v>
          </cell>
          <cell r="C148" t="str">
            <v>AURANGABAD</v>
          </cell>
          <cell r="D148" t="str">
            <v>AURANGABAD</v>
          </cell>
        </row>
        <row r="149">
          <cell r="B149" t="str">
            <v>Jila Pashupalan Karyalay Utar Bhavan</v>
          </cell>
          <cell r="C149" t="str">
            <v>Others</v>
          </cell>
          <cell r="D149" t="str">
            <v>Others</v>
          </cell>
        </row>
        <row r="150">
          <cell r="B150" t="str">
            <v>Jila Pashupalan Karyalay Pashchim Bhavan</v>
          </cell>
          <cell r="C150" t="str">
            <v>Others</v>
          </cell>
          <cell r="D150" t="str">
            <v>Others</v>
          </cell>
        </row>
        <row r="151">
          <cell r="B151" t="str">
            <v>Prathamik Vidyalay Ramabandhautar Bhag</v>
          </cell>
          <cell r="C151" t="str">
            <v>RAMABANDHA</v>
          </cell>
          <cell r="D151" t="str">
            <v>RAMABANDHA</v>
          </cell>
        </row>
        <row r="152">
          <cell r="B152" t="str">
            <v>Prathamik Vidyalay Ramabandh Dakshin Bhag</v>
          </cell>
          <cell r="C152" t="str">
            <v>RAMABANDH</v>
          </cell>
          <cell r="D152" t="str">
            <v>RAMABANDHA</v>
          </cell>
        </row>
        <row r="153">
          <cell r="B153" t="str">
            <v>Madarasa Islamiya Utar Bhag</v>
          </cell>
          <cell r="C153" t="str">
            <v>Others</v>
          </cell>
          <cell r="D153" t="str">
            <v>Others</v>
          </cell>
        </row>
        <row r="154">
          <cell r="B154" t="str">
            <v>Madarasa Islamiya Dakshin Bhag</v>
          </cell>
          <cell r="C154" t="str">
            <v>Others</v>
          </cell>
          <cell r="D154" t="str">
            <v>Others</v>
          </cell>
        </row>
        <row r="155">
          <cell r="B155" t="str">
            <v>Jila Parishad Karyalay Purwi Bhag</v>
          </cell>
          <cell r="C155" t="str">
            <v>Others</v>
          </cell>
          <cell r="D155" t="str">
            <v>Others</v>
          </cell>
        </row>
        <row r="156">
          <cell r="B156" t="str">
            <v>Jila Parishad Karyalay Pashchim Bhag</v>
          </cell>
          <cell r="C156" t="str">
            <v>Others</v>
          </cell>
          <cell r="D156" t="str">
            <v>Others</v>
          </cell>
        </row>
        <row r="157">
          <cell r="B157" t="str">
            <v>Jila Parishad Karyalay Madhya Bhag</v>
          </cell>
          <cell r="C157" t="str">
            <v>Others</v>
          </cell>
          <cell r="D157" t="str">
            <v>Others</v>
          </cell>
        </row>
        <row r="158">
          <cell r="B158" t="str">
            <v>Kanya Madhya Vidyalay Dharanidhar Rod Purwi Bhag</v>
          </cell>
          <cell r="C158" t="str">
            <v>DHARANIDHAR</v>
          </cell>
          <cell r="D158" t="str">
            <v>DHARANIDHAR</v>
          </cell>
        </row>
        <row r="159">
          <cell r="B159" t="str">
            <v>Kanya Madhya Vidyalay Dharanidhar Rod Pashchim Bhag</v>
          </cell>
          <cell r="C159" t="str">
            <v>DHARANIDHAR</v>
          </cell>
          <cell r="D159" t="str">
            <v>DHARANIDHAR</v>
          </cell>
        </row>
        <row r="160">
          <cell r="B160" t="str">
            <v>Bapu Prathamik Vidyalay Bas Padav Purwi Bhag</v>
          </cell>
          <cell r="C160" t="str">
            <v>Others</v>
          </cell>
          <cell r="D160" t="str">
            <v>Others</v>
          </cell>
        </row>
        <row r="161">
          <cell r="B161" t="str">
            <v>Bapu Prathamik Vidyalay Bas Padav Pashchim Bhag</v>
          </cell>
          <cell r="C161" t="str">
            <v>Others</v>
          </cell>
          <cell r="D161" t="str">
            <v>Others</v>
          </cell>
        </row>
        <row r="162">
          <cell r="B162" t="str">
            <v>Prathamik Vidyalay Gangati</v>
          </cell>
          <cell r="C162" t="str">
            <v>GANGATI</v>
          </cell>
          <cell r="D162" t="str">
            <v>GANGATI</v>
          </cell>
        </row>
        <row r="163">
          <cell r="B163" t="str">
            <v>Sachchidananda Sinha Kolej Purwi Bhag</v>
          </cell>
          <cell r="C163" t="str">
            <v>Others</v>
          </cell>
          <cell r="D163" t="str">
            <v>Others</v>
          </cell>
        </row>
        <row r="164">
          <cell r="B164" t="str">
            <v>Sachchidananda Sinha Kolej Pashchim Bhag</v>
          </cell>
          <cell r="C164" t="str">
            <v>Others</v>
          </cell>
          <cell r="D164" t="str">
            <v>Others</v>
          </cell>
        </row>
        <row r="165">
          <cell r="B165" t="str">
            <v>Anugrah Kanya Uchcha Vidyalay Purwi Bhag</v>
          </cell>
          <cell r="C165" t="str">
            <v>Others</v>
          </cell>
          <cell r="D165" t="str">
            <v>Others</v>
          </cell>
        </row>
        <row r="166">
          <cell r="B166" t="str">
            <v>Anugrah Kanya Uchcha Vidyalay Pashchim Bhag</v>
          </cell>
          <cell r="C166" t="str">
            <v>Others</v>
          </cell>
          <cell r="D166" t="str">
            <v>Others</v>
          </cell>
        </row>
        <row r="167">
          <cell r="B167" t="str">
            <v>Anugrah Kanya Uchcha Vidyalay Purwi Madhya Bhag</v>
          </cell>
          <cell r="C167" t="str">
            <v>Others</v>
          </cell>
          <cell r="D167" t="str">
            <v>Others</v>
          </cell>
        </row>
        <row r="168">
          <cell r="B168" t="str">
            <v>Anugrah Kanya Uchcha Vidyalay Madhya Bhag</v>
          </cell>
          <cell r="C168" t="str">
            <v>Others</v>
          </cell>
          <cell r="D168" t="str">
            <v>Others</v>
          </cell>
        </row>
        <row r="169">
          <cell r="B169" t="str">
            <v>Prathamik Vidyalay Mini Bigaha</v>
          </cell>
          <cell r="C169" t="str">
            <v>Others</v>
          </cell>
          <cell r="D169" t="str">
            <v>Others</v>
          </cell>
        </row>
        <row r="170">
          <cell r="B170" t="str">
            <v>Urdu Prathamik Vidyalay Islam Toli Purwi Bhag</v>
          </cell>
          <cell r="C170" t="str">
            <v>TOLI</v>
          </cell>
          <cell r="D170" t="str">
            <v>TOLI</v>
          </cell>
        </row>
        <row r="171">
          <cell r="B171" t="str">
            <v>Urdu Prathamik Vidyalay Islam Toli Pashchim Bhag</v>
          </cell>
          <cell r="C171" t="str">
            <v>TOLI</v>
          </cell>
          <cell r="D171" t="str">
            <v>TOLI</v>
          </cell>
        </row>
        <row r="172">
          <cell r="B172" t="str">
            <v>Samudayik Bhavan Pathan Toli Purwi Bhag</v>
          </cell>
          <cell r="C172" t="str">
            <v>TOLI</v>
          </cell>
          <cell r="D172" t="str">
            <v>TOLI</v>
          </cell>
        </row>
        <row r="173">
          <cell r="B173" t="str">
            <v>Samudayik Bhavan Pathan Toli Pashchim Bhag</v>
          </cell>
          <cell r="C173" t="str">
            <v>TOLI</v>
          </cell>
          <cell r="D173" t="str">
            <v>TOLI</v>
          </cell>
        </row>
        <row r="174">
          <cell r="B174" t="str">
            <v>Urdu Prathamik Vidyalay Kasav Mahalla Utar Bhag</v>
          </cell>
          <cell r="C174" t="str">
            <v>KASAV</v>
          </cell>
          <cell r="D174" t="str">
            <v>KASAV</v>
          </cell>
        </row>
        <row r="175">
          <cell r="B175" t="str">
            <v>Urdu Prathamik Vidyalay Kasav Mahalla Dakshin Bhag</v>
          </cell>
          <cell r="C175" t="str">
            <v>KASAV</v>
          </cell>
          <cell r="D175" t="str">
            <v>KASAV</v>
          </cell>
        </row>
        <row r="176">
          <cell r="B176" t="str">
            <v>Taun Intar Kolej Purwi Bhag</v>
          </cell>
          <cell r="C176" t="str">
            <v>Others</v>
          </cell>
          <cell r="D176" t="str">
            <v>Others</v>
          </cell>
        </row>
        <row r="177">
          <cell r="B177" t="str">
            <v>Taun Intar Kolej Purwi Madhya Bhag</v>
          </cell>
          <cell r="C177" t="str">
            <v>Others</v>
          </cell>
          <cell r="D177" t="str">
            <v>Others</v>
          </cell>
        </row>
        <row r="178">
          <cell r="B178" t="str">
            <v>Taun Intar Kolej Pashchim Bhag</v>
          </cell>
          <cell r="C178" t="str">
            <v>Others</v>
          </cell>
          <cell r="D178" t="str">
            <v>Others</v>
          </cell>
        </row>
        <row r="179">
          <cell r="B179" t="str">
            <v>Lok Swasthya Abhiyantran Vibhag Kavartar Purwi Bhag</v>
          </cell>
          <cell r="C179" t="str">
            <v>VI</v>
          </cell>
          <cell r="D179" t="str">
            <v>VI</v>
          </cell>
        </row>
        <row r="180">
          <cell r="B180" t="str">
            <v>Lok Swasthya Abhiyantran Vibhag Kavartar Pashchim Bhag</v>
          </cell>
          <cell r="C180" t="str">
            <v>VI</v>
          </cell>
          <cell r="D180" t="str">
            <v>VI</v>
          </cell>
        </row>
        <row r="181">
          <cell r="B181" t="str">
            <v>Urdu Prathamik Vidyalay Nu Kaji Mahalla Utar Bhag</v>
          </cell>
          <cell r="C181" t="str">
            <v>KAJI</v>
          </cell>
          <cell r="D181" t="str">
            <v>KAJI</v>
          </cell>
        </row>
        <row r="182">
          <cell r="B182" t="str">
            <v>Urdu Prathamik Vidyalay Nu Kaji Mahalla Dakshin Bhag</v>
          </cell>
          <cell r="C182" t="str">
            <v>KAJI</v>
          </cell>
          <cell r="D182" t="str">
            <v>KAJI</v>
          </cell>
        </row>
        <row r="183">
          <cell r="B183" t="str">
            <v>Bindul Ara Mashin Shahapur Nala Ke Pas Chalanta Matadan Kendra Purwi Bhag</v>
          </cell>
          <cell r="C183" t="str">
            <v>KENDRA</v>
          </cell>
          <cell r="D183" t="str">
            <v>KENDRA</v>
          </cell>
        </row>
        <row r="184">
          <cell r="B184" t="str">
            <v>Bindul Ara Mashin Shahapur Nala Ke Pas Chalanta Matadan Kendra Pashchim Bhag</v>
          </cell>
          <cell r="C184" t="str">
            <v>KENDRA</v>
          </cell>
          <cell r="D184" t="str">
            <v>KENDRA</v>
          </cell>
        </row>
        <row r="185">
          <cell r="B185" t="str">
            <v>Tichar Traaining School Ruman0-1</v>
          </cell>
          <cell r="C185" t="str">
            <v>N</v>
          </cell>
          <cell r="D185" t="str">
            <v>N</v>
          </cell>
        </row>
        <row r="186">
          <cell r="B186" t="str">
            <v>Tichar Traaining School Ruman0-2</v>
          </cell>
          <cell r="C186" t="str">
            <v>N</v>
          </cell>
          <cell r="D186" t="str">
            <v>N</v>
          </cell>
        </row>
        <row r="187">
          <cell r="B187" t="str">
            <v>Tichar Traaining SchoolRuman0-3</v>
          </cell>
          <cell r="C187" t="str">
            <v>N</v>
          </cell>
          <cell r="D187" t="str">
            <v>N</v>
          </cell>
        </row>
        <row r="188">
          <cell r="B188" t="str">
            <v>Tichar Traaining School Ruman0-4</v>
          </cell>
          <cell r="C188" t="str">
            <v>N</v>
          </cell>
          <cell r="D188" t="str">
            <v>N</v>
          </cell>
        </row>
        <row r="189">
          <cell r="B189" t="str">
            <v>Tichar Traaining Schoola Ruman0-5</v>
          </cell>
          <cell r="C189" t="str">
            <v>N</v>
          </cell>
          <cell r="D189" t="str">
            <v>N</v>
          </cell>
        </row>
        <row r="190">
          <cell r="B190" t="str">
            <v>Prathamik Vidyalay Mallah Toli</v>
          </cell>
          <cell r="C190" t="str">
            <v>TOLI</v>
          </cell>
          <cell r="D190" t="str">
            <v>TOLI</v>
          </cell>
        </row>
        <row r="191">
          <cell r="B191" t="str">
            <v>Ramalakhan Sinh Yadav Kolej Purwi Bhag</v>
          </cell>
          <cell r="C191" t="str">
            <v>Others</v>
          </cell>
          <cell r="D191" t="str">
            <v>Others</v>
          </cell>
        </row>
        <row r="192">
          <cell r="B192" t="str">
            <v>Ramalakhan Sinh Yadav Kolej Pashchim Bhag</v>
          </cell>
          <cell r="C192" t="str">
            <v>Others</v>
          </cell>
          <cell r="D192" t="str">
            <v>Others</v>
          </cell>
        </row>
        <row r="193">
          <cell r="B193" t="str">
            <v>Ramalakhan Sinh Yadav Kolej Karyalay</v>
          </cell>
          <cell r="C193" t="str">
            <v>Others</v>
          </cell>
          <cell r="D193" t="str">
            <v>Others</v>
          </cell>
        </row>
        <row r="194">
          <cell r="B194" t="str">
            <v>Utkramit Madhya Vidyalay Silar</v>
          </cell>
          <cell r="C194" t="str">
            <v>SILAR</v>
          </cell>
          <cell r="D194" t="str">
            <v>SILAR</v>
          </cell>
        </row>
        <row r="195">
          <cell r="B195" t="str">
            <v>Prathamik Vidyalay Dhamarpur</v>
          </cell>
          <cell r="C195" t="str">
            <v>DHAMARPUR</v>
          </cell>
          <cell r="D195" t="str">
            <v>DHAMARPUR</v>
          </cell>
        </row>
        <row r="196">
          <cell r="B196" t="str">
            <v>Uchcha Vidyalay Pavai Utari Bhag</v>
          </cell>
          <cell r="C196" t="str">
            <v>PAVAI</v>
          </cell>
          <cell r="D196" t="str">
            <v>PAVAI</v>
          </cell>
        </row>
        <row r="197">
          <cell r="B197" t="str">
            <v>Uchcha Vidyalay Pavai Dakshin Bhag</v>
          </cell>
          <cell r="C197" t="str">
            <v>PAVAI</v>
          </cell>
          <cell r="D197" t="str">
            <v>PAVAI</v>
          </cell>
        </row>
        <row r="198">
          <cell r="B198" t="str">
            <v>Prathamik Vidyalay Bhairopur</v>
          </cell>
          <cell r="C198" t="str">
            <v>BHAIROPUR</v>
          </cell>
          <cell r="D198" t="str">
            <v>BHAIROPUR</v>
          </cell>
        </row>
        <row r="199">
          <cell r="B199" t="str">
            <v>Prathamik Vidyalay Titai Bigaha</v>
          </cell>
          <cell r="C199" t="str">
            <v>TITAI</v>
          </cell>
          <cell r="D199" t="str">
            <v>TITAI</v>
          </cell>
        </row>
        <row r="200">
          <cell r="B200" t="str">
            <v>Utkramit Madhya Vidyalay Bhatakur</v>
          </cell>
          <cell r="C200" t="str">
            <v>BHATAKUR</v>
          </cell>
          <cell r="D200" t="str">
            <v>BHATAKUR</v>
          </cell>
        </row>
        <row r="201">
          <cell r="B201" t="str">
            <v>Prathamik Vidyalay Vishramapur</v>
          </cell>
          <cell r="C201" t="str">
            <v>VISHRAMAPUR</v>
          </cell>
          <cell r="D201" t="str">
            <v>VISHRAMAPUR</v>
          </cell>
        </row>
        <row r="202">
          <cell r="B202" t="str">
            <v>Utkramit Madhya Vidyalay Hajarikarma</v>
          </cell>
          <cell r="C202" t="str">
            <v>HAJARIKARMA</v>
          </cell>
          <cell r="D202" t="str">
            <v>HAJARIKARMA</v>
          </cell>
        </row>
        <row r="203">
          <cell r="B203" t="str">
            <v>Samudayik Bhavan Chandauli</v>
          </cell>
          <cell r="C203" t="str">
            <v>CHANDAULI</v>
          </cell>
          <cell r="D203" t="str">
            <v>CHANDAULI</v>
          </cell>
        </row>
        <row r="204">
          <cell r="B204" t="str">
            <v>Prathamik Vidyalay Balakarma</v>
          </cell>
          <cell r="C204" t="str">
            <v>BALAKARMA</v>
          </cell>
          <cell r="D204" t="str">
            <v>BALAKARMA</v>
          </cell>
        </row>
        <row r="205">
          <cell r="B205" t="str">
            <v>Utkramit Madhya Vidyalay Chatara</v>
          </cell>
          <cell r="C205" t="str">
            <v>CHATARA</v>
          </cell>
          <cell r="D205" t="str">
            <v>CHATARA</v>
          </cell>
        </row>
        <row r="206">
          <cell r="B206" t="str">
            <v>Prathamik Vidyalay Bhaluhara</v>
          </cell>
          <cell r="C206" t="str">
            <v>BHALUHARA</v>
          </cell>
          <cell r="D206" t="str">
            <v>BHALUHARA</v>
          </cell>
        </row>
        <row r="207">
          <cell r="B207" t="str">
            <v>Prathamik Vidyalay Bijauli</v>
          </cell>
          <cell r="C207" t="str">
            <v>BIJAULI</v>
          </cell>
          <cell r="D207" t="str">
            <v>BIJAULI</v>
          </cell>
        </row>
        <row r="208">
          <cell r="B208" t="str">
            <v>Prathamik Vidhalay Pipara</v>
          </cell>
          <cell r="C208" t="str">
            <v>PIPARA</v>
          </cell>
          <cell r="D208" t="str">
            <v>PIPARA</v>
          </cell>
        </row>
        <row r="209">
          <cell r="B209" t="str">
            <v>Prathamik Vidyalay Dhanari</v>
          </cell>
          <cell r="C209" t="str">
            <v>DHANARI</v>
          </cell>
          <cell r="D209" t="str">
            <v>DHANARI</v>
          </cell>
        </row>
        <row r="210">
          <cell r="B210" t="str">
            <v>Prathamik Vidyalay Pandey Bigaha</v>
          </cell>
          <cell r="C210" t="str">
            <v>PANDEY</v>
          </cell>
          <cell r="D210" t="str">
            <v>PANDEY</v>
          </cell>
        </row>
        <row r="211">
          <cell r="B211" t="str">
            <v>Prathamik Vidyalay Hasauli</v>
          </cell>
          <cell r="C211" t="str">
            <v>HASAULI</v>
          </cell>
          <cell r="D211" t="str">
            <v>HASAULI</v>
          </cell>
        </row>
        <row r="212">
          <cell r="B212" t="str">
            <v>Utkramit Madhya Vidyalay Raval Bigaha</v>
          </cell>
          <cell r="C212" t="str">
            <v>RAVAL</v>
          </cell>
          <cell r="D212" t="str">
            <v>RAVAL</v>
          </cell>
        </row>
        <row r="213">
          <cell r="B213" t="str">
            <v>Madhya Vidyalay Kunda</v>
          </cell>
          <cell r="C213" t="str">
            <v>KUNDA</v>
          </cell>
          <cell r="D213" t="str">
            <v>KUNDA</v>
          </cell>
        </row>
        <row r="214">
          <cell r="B214" t="str">
            <v>Prathamik Vidyalay Harihar Bigaha</v>
          </cell>
          <cell r="C214" t="str">
            <v>HARIHAR</v>
          </cell>
          <cell r="D214" t="str">
            <v>HARIHAR</v>
          </cell>
        </row>
        <row r="215">
          <cell r="B215" t="str">
            <v>Utkramit Madhya Vidyalay Khakhada</v>
          </cell>
          <cell r="C215" t="str">
            <v>KHAKHADA</v>
          </cell>
          <cell r="D215" t="str">
            <v>KHAKHADA</v>
          </cell>
        </row>
        <row r="216">
          <cell r="B216" t="str">
            <v>Prathamik Vidhalay Nepava</v>
          </cell>
          <cell r="C216" t="str">
            <v>NEPAVA</v>
          </cell>
          <cell r="D216" t="str">
            <v>NEPAVA</v>
          </cell>
        </row>
        <row r="217">
          <cell r="B217" t="str">
            <v>Utkramit Madhya Vidyalay Karma</v>
          </cell>
          <cell r="C217" t="str">
            <v>KARMA</v>
          </cell>
          <cell r="D217" t="str">
            <v>KARMA</v>
          </cell>
        </row>
        <row r="218">
          <cell r="B218" t="str">
            <v>Prathamik Vidyalay Basadiha</v>
          </cell>
          <cell r="C218" t="str">
            <v>BASADIHA</v>
          </cell>
          <cell r="D218" t="str">
            <v>BASADIHA</v>
          </cell>
        </row>
        <row r="219">
          <cell r="B219" t="str">
            <v>Utkramit Madhya Vidyalay Dadhapa</v>
          </cell>
          <cell r="C219" t="str">
            <v>DADHAPA</v>
          </cell>
          <cell r="D219" t="str">
            <v>DADHAPA</v>
          </cell>
        </row>
        <row r="220">
          <cell r="B220" t="str">
            <v>Prathamik Vidhalay Parasan Bigaha</v>
          </cell>
          <cell r="C220" t="str">
            <v>PARASAN</v>
          </cell>
          <cell r="D220" t="str">
            <v>PARASAN</v>
          </cell>
        </row>
        <row r="221">
          <cell r="B221" t="str">
            <v>Prathamik Vidyalay Guragaiya</v>
          </cell>
          <cell r="C221" t="str">
            <v>GURAGAIYA</v>
          </cell>
          <cell r="D221" t="str">
            <v>GURAGAIYA</v>
          </cell>
        </row>
        <row r="222">
          <cell r="B222" t="str">
            <v>Madhya Vidyalay Kharadiha</v>
          </cell>
          <cell r="C222" t="str">
            <v>KHARADIHA</v>
          </cell>
          <cell r="D222" t="str">
            <v>KHARADIHA</v>
          </cell>
        </row>
        <row r="223">
          <cell r="B223" t="str">
            <v>Utkramit Madhya Vidyalay Bahuara</v>
          </cell>
          <cell r="C223" t="str">
            <v>BAHUARA</v>
          </cell>
          <cell r="D223" t="str">
            <v>BAHUARA</v>
          </cell>
        </row>
        <row r="224">
          <cell r="B224" t="str">
            <v>Utkramit Madhya Vidyalay Narachi</v>
          </cell>
          <cell r="C224" t="str">
            <v>NARACHI</v>
          </cell>
          <cell r="D224" t="str">
            <v>NARACHI</v>
          </cell>
        </row>
        <row r="225">
          <cell r="B225" t="str">
            <v>Utkramit Madhya Vidyalay Madava Chainapur</v>
          </cell>
          <cell r="C225" t="str">
            <v>CHAINAPUR</v>
          </cell>
          <cell r="D225" t="str">
            <v>CHAINAPUR</v>
          </cell>
        </row>
        <row r="226">
          <cell r="B226" t="str">
            <v>Prathamik Vidyalay Devadhari</v>
          </cell>
          <cell r="C226" t="str">
            <v>DEVADHARI</v>
          </cell>
          <cell r="D226" t="str">
            <v>DEVADHARI</v>
          </cell>
        </row>
        <row r="227">
          <cell r="B227" t="str">
            <v>Prathamik Vidyalay Uparadaha</v>
          </cell>
          <cell r="C227" t="str">
            <v>UPARADAHA</v>
          </cell>
          <cell r="D227" t="str">
            <v>UPARADAHA</v>
          </cell>
        </row>
        <row r="228">
          <cell r="B228" t="str">
            <v>Madhya Vidyalay Belasara Utari Bhag</v>
          </cell>
          <cell r="C228" t="str">
            <v>BELASARA</v>
          </cell>
          <cell r="D228" t="str">
            <v>BELASARA</v>
          </cell>
        </row>
        <row r="229">
          <cell r="B229" t="str">
            <v>Madhya Vidyalay Belasara Dakshini Bhag</v>
          </cell>
          <cell r="C229" t="str">
            <v>BELASARA</v>
          </cell>
          <cell r="D229" t="str">
            <v>BELASARA</v>
          </cell>
        </row>
        <row r="230">
          <cell r="B230" t="str">
            <v>Prathamik Vidyalay Bhavanipur</v>
          </cell>
          <cell r="C230" t="str">
            <v>IPUR</v>
          </cell>
          <cell r="D230" t="str">
            <v>IPUR</v>
          </cell>
        </row>
        <row r="231">
          <cell r="B231" t="str">
            <v>Prathamik Vidyalay Dhamaul</v>
          </cell>
          <cell r="C231" t="str">
            <v>DHAMAUL</v>
          </cell>
          <cell r="D231" t="str">
            <v>DHAMAUL</v>
          </cell>
        </row>
        <row r="232">
          <cell r="B232" t="str">
            <v>Urdu Madhya Vidyalay Balapokhar</v>
          </cell>
          <cell r="C232" t="str">
            <v>BALAPOKHAR</v>
          </cell>
          <cell r="D232" t="str">
            <v>BALAPOKHAR</v>
          </cell>
        </row>
        <row r="233">
          <cell r="B233" t="str">
            <v>Utkramit Madhya Vidyalay Bela</v>
          </cell>
          <cell r="C233" t="str">
            <v>BELA</v>
          </cell>
          <cell r="D233" t="str">
            <v>BELA</v>
          </cell>
        </row>
        <row r="234">
          <cell r="B234" t="str">
            <v>Kanya Madhya Vidyalay Dev Purwi Bhag</v>
          </cell>
          <cell r="C234" t="str">
            <v>DEV</v>
          </cell>
          <cell r="D234" t="str">
            <v>DEV</v>
          </cell>
        </row>
        <row r="235">
          <cell r="B235" t="str">
            <v>Kanya Madhya Vidyalay, Dev Madhya Bhag</v>
          </cell>
          <cell r="C235" t="str">
            <v>DEV</v>
          </cell>
          <cell r="D235" t="str">
            <v>DEV</v>
          </cell>
        </row>
        <row r="236">
          <cell r="B236" t="str">
            <v>Kanya Madhya Vidyalay Dev Pashchim Bhag</v>
          </cell>
          <cell r="C236" t="str">
            <v>DEV</v>
          </cell>
          <cell r="D236" t="str">
            <v>DEV</v>
          </cell>
        </row>
        <row r="237">
          <cell r="B237" t="str">
            <v>Uchcha Vidyalay Dev</v>
          </cell>
          <cell r="C237" t="str">
            <v>DEV</v>
          </cell>
          <cell r="D237" t="str">
            <v>DEV</v>
          </cell>
        </row>
        <row r="238">
          <cell r="B238" t="str">
            <v>Madhya Vidyalay Dev</v>
          </cell>
          <cell r="C238" t="str">
            <v>DEV</v>
          </cell>
          <cell r="D238" t="str">
            <v>DEV</v>
          </cell>
        </row>
        <row r="239">
          <cell r="B239" t="str">
            <v>Panchayat Bhavan Dev</v>
          </cell>
          <cell r="C239" t="str">
            <v>DEV</v>
          </cell>
          <cell r="D239" t="str">
            <v>DEV</v>
          </cell>
        </row>
        <row r="240">
          <cell r="B240" t="str">
            <v>Madhya Vidyalay Kataiya Pashchim Bhag</v>
          </cell>
          <cell r="C240" t="str">
            <v>KATAIYA</v>
          </cell>
          <cell r="D240" t="str">
            <v>KATAIYA</v>
          </cell>
        </row>
        <row r="241">
          <cell r="B241" t="str">
            <v>Madhya Vidyalay Kataiya Purwi Bhag</v>
          </cell>
          <cell r="C241" t="str">
            <v>KATAIYA</v>
          </cell>
          <cell r="D241" t="str">
            <v>KATAIYA</v>
          </cell>
        </row>
        <row r="242">
          <cell r="B242" t="str">
            <v>Prathamik Vidyalay Kosiyari</v>
          </cell>
          <cell r="C242" t="str">
            <v>KOSIYARI</v>
          </cell>
          <cell r="D242" t="str">
            <v>KOSIYARI</v>
          </cell>
        </row>
        <row r="243">
          <cell r="B243" t="str">
            <v>Utkramit Madhya Vidyalay Isaraur</v>
          </cell>
          <cell r="C243" t="str">
            <v>ISARAUR</v>
          </cell>
          <cell r="D243" t="str">
            <v>ISARAUR</v>
          </cell>
        </row>
        <row r="244">
          <cell r="B244" t="str">
            <v>Prathamik Vidyalay Chatati Bajar</v>
          </cell>
          <cell r="C244" t="str">
            <v>BAJAR</v>
          </cell>
          <cell r="D244" t="str">
            <v>BAJAR</v>
          </cell>
        </row>
        <row r="245">
          <cell r="B245" t="str">
            <v>Besik Skul Vishunapur</v>
          </cell>
          <cell r="C245" t="str">
            <v>VISHUNAPUR</v>
          </cell>
          <cell r="D245" t="str">
            <v>VISHUNAPUR</v>
          </cell>
        </row>
        <row r="246">
          <cell r="B246" t="str">
            <v>Madhya Vidyalay Vishunapur</v>
          </cell>
          <cell r="C246" t="str">
            <v>VISHUNAPUR</v>
          </cell>
          <cell r="D246" t="str">
            <v>VISHUNAPUR</v>
          </cell>
        </row>
        <row r="247">
          <cell r="B247" t="str">
            <v>Utkramit Madhya Vidyalay Keshaur</v>
          </cell>
          <cell r="C247" t="str">
            <v>KESHAUR</v>
          </cell>
          <cell r="D247" t="str">
            <v>KESHAUR</v>
          </cell>
        </row>
        <row r="248">
          <cell r="B248" t="str">
            <v>Prathamik Vidyalay Suhi</v>
          </cell>
          <cell r="C248" t="str">
            <v>SUHI</v>
          </cell>
          <cell r="D248" t="str">
            <v>SUHI</v>
          </cell>
        </row>
        <row r="249">
          <cell r="B249" t="str">
            <v>Utkramit Madhya Vidyalay Saraganva</v>
          </cell>
          <cell r="C249" t="str">
            <v>SARAGANVA</v>
          </cell>
          <cell r="D249" t="str">
            <v>SARAGANVA</v>
          </cell>
        </row>
        <row r="250">
          <cell r="B250" t="str">
            <v>Madhya Vidyalay Malahara</v>
          </cell>
          <cell r="C250" t="str">
            <v>MALAHARA</v>
          </cell>
          <cell r="D250" t="str">
            <v>MALAHARA</v>
          </cell>
        </row>
        <row r="251">
          <cell r="B251" t="str">
            <v>Urdu Prathamik Vidyalay Kanatari</v>
          </cell>
          <cell r="C251" t="str">
            <v>KANATARI</v>
          </cell>
          <cell r="D251" t="str">
            <v>KANATARI</v>
          </cell>
        </row>
        <row r="252">
          <cell r="B252" t="str">
            <v>Utkramit Madhya Vidyalay Dhanav</v>
          </cell>
          <cell r="C252" t="str">
            <v>DHANAV</v>
          </cell>
          <cell r="D252" t="str">
            <v>DHANAV</v>
          </cell>
        </row>
        <row r="253">
          <cell r="B253" t="str">
            <v>Madhya Vidyalay Chandapur</v>
          </cell>
          <cell r="C253" t="str">
            <v>CHANDAPUR</v>
          </cell>
          <cell r="D253" t="str">
            <v>CHANDAPUR</v>
          </cell>
        </row>
        <row r="254">
          <cell r="B254" t="str">
            <v>Besik Skul Eraki</v>
          </cell>
          <cell r="C254" t="str">
            <v>ERAKI</v>
          </cell>
          <cell r="D254" t="str">
            <v>ERAKI</v>
          </cell>
        </row>
        <row r="255">
          <cell r="B255" t="str">
            <v>Prathamik Vidyalay Ajaniya</v>
          </cell>
          <cell r="C255" t="str">
            <v>AJANIYA</v>
          </cell>
          <cell r="D255" t="str">
            <v>AJANIYA</v>
          </cell>
        </row>
        <row r="256">
          <cell r="B256" t="str">
            <v>Prathamik Vidyalay Khadiha</v>
          </cell>
          <cell r="C256" t="str">
            <v>KHADIHA</v>
          </cell>
          <cell r="D256" t="str">
            <v>KHADIHA</v>
          </cell>
        </row>
        <row r="257">
          <cell r="B257" t="str">
            <v>Panchayat Bhavan Bedhani</v>
          </cell>
          <cell r="C257" t="str">
            <v>BEDHANI</v>
          </cell>
          <cell r="D257" t="str">
            <v>BEDHANI</v>
          </cell>
        </row>
        <row r="258">
          <cell r="B258" t="str">
            <v>Madhya Vidyalay Bedhani</v>
          </cell>
          <cell r="C258" t="str">
            <v>BEDHANI</v>
          </cell>
          <cell r="D258" t="str">
            <v>BEDHANI</v>
          </cell>
        </row>
        <row r="259">
          <cell r="B259" t="str">
            <v>Madhya Vidyalay Yadupur</v>
          </cell>
          <cell r="C259" t="str">
            <v>YADUPUR</v>
          </cell>
          <cell r="D259" t="str">
            <v>YADUPUR</v>
          </cell>
        </row>
        <row r="260">
          <cell r="B260" t="str">
            <v>Prathamik Vidyalay Fulavariya</v>
          </cell>
          <cell r="C260" t="str">
            <v>FULAVARIYA</v>
          </cell>
          <cell r="D260" t="str">
            <v>FULAVARIYA</v>
          </cell>
        </row>
        <row r="261">
          <cell r="B261" t="str">
            <v>Utkramit Madhya Vidyalay Khemachand Bigaha Utari Bhag</v>
          </cell>
          <cell r="C261" t="str">
            <v>KHEMACHAND</v>
          </cell>
          <cell r="D261" t="str">
            <v>KHEMACHAND</v>
          </cell>
        </row>
        <row r="262">
          <cell r="B262" t="str">
            <v>Utkramit Madhya Vidyalay Khemachand Bigaha Dakshini Bhag</v>
          </cell>
          <cell r="C262" t="str">
            <v>KHEMACHAND</v>
          </cell>
          <cell r="D262" t="str">
            <v>KHEMACHAND</v>
          </cell>
        </row>
        <row r="263">
          <cell r="B263" t="str">
            <v>Utkramit Madhya Vidyalay Ketaki</v>
          </cell>
          <cell r="C263" t="str">
            <v>KETAKI</v>
          </cell>
          <cell r="D263" t="str">
            <v>KETAKI</v>
          </cell>
        </row>
        <row r="264">
          <cell r="B264" t="str">
            <v>Madhya Vidyalay Ketaki</v>
          </cell>
          <cell r="C264" t="str">
            <v>KETAKI</v>
          </cell>
          <cell r="D264" t="str">
            <v>KETAKI</v>
          </cell>
        </row>
        <row r="265">
          <cell r="B265" t="str">
            <v>Utkramit Madhya Vidyalay Eraura</v>
          </cell>
          <cell r="C265" t="str">
            <v>ERAURA</v>
          </cell>
          <cell r="D265" t="str">
            <v>ERAURA</v>
          </cell>
        </row>
        <row r="266">
          <cell r="B266" t="str">
            <v>Prathamik Vidyalay Barai Bigaha</v>
          </cell>
          <cell r="C266" t="str">
            <v>BARAI</v>
          </cell>
          <cell r="D266" t="str">
            <v>BARAI</v>
          </cell>
        </row>
        <row r="267">
          <cell r="B267" t="str">
            <v>Utkramit Madhya Vidyalay Kanchanapur</v>
          </cell>
          <cell r="C267" t="str">
            <v>KANCHANAPUR</v>
          </cell>
          <cell r="D267" t="str">
            <v>KANCHANAPUR</v>
          </cell>
        </row>
        <row r="268">
          <cell r="B268" t="str">
            <v>Utkramit Madhya Vidyalay Satavat</v>
          </cell>
          <cell r="C268" t="str">
            <v>SATAVAT</v>
          </cell>
          <cell r="D268" t="str">
            <v>SATAVAT</v>
          </cell>
        </row>
        <row r="269">
          <cell r="B269" t="str">
            <v>Prathamik Vidyalay Ajab Bigaha</v>
          </cell>
          <cell r="C269" t="str">
            <v>AJAB</v>
          </cell>
          <cell r="D269" t="str">
            <v>AJAB</v>
          </cell>
        </row>
        <row r="270">
          <cell r="B270" t="str">
            <v>Utkramit Madhya Vidyalay Dumari</v>
          </cell>
          <cell r="C270" t="str">
            <v>DUMARI</v>
          </cell>
          <cell r="D270" t="str">
            <v>DUMARI</v>
          </cell>
        </row>
        <row r="271">
          <cell r="B271" t="str">
            <v>Utkramit Madhya Vidyalay Narayanapur</v>
          </cell>
          <cell r="C271" t="str">
            <v>NARAYANAPUR</v>
          </cell>
          <cell r="D271" t="str">
            <v>NARAYANAPUR</v>
          </cell>
        </row>
        <row r="272">
          <cell r="B272" t="str">
            <v>Prathamik Vidyalay Bhatakur</v>
          </cell>
          <cell r="C272" t="str">
            <v>BHATAKUR</v>
          </cell>
          <cell r="D272" t="str">
            <v>BHATAKUR</v>
          </cell>
        </row>
        <row r="273">
          <cell r="B273" t="str">
            <v>Utkramit Madhya Vidyalay Padariya</v>
          </cell>
          <cell r="C273" t="str">
            <v>PADARIYA</v>
          </cell>
          <cell r="D273" t="str">
            <v>PADARIYA</v>
          </cell>
        </row>
        <row r="274">
          <cell r="B274" t="str">
            <v>Utkramit Madhya Vidyalay Dosama</v>
          </cell>
          <cell r="C274" t="str">
            <v>DOSAMA</v>
          </cell>
          <cell r="D274" t="str">
            <v>DOSAMA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_localities_matched"/>
    </sheetNames>
    <sheetDataSet>
      <sheetData sheetId="0">
        <row r="13">
          <cell r="B13" t="str">
            <v>SARIM</v>
          </cell>
          <cell r="C13">
            <v>0.23602484472049601</v>
          </cell>
          <cell r="D13">
            <v>0.27106227106227099</v>
          </cell>
          <cell r="E13">
            <v>0.78666666666666596</v>
          </cell>
          <cell r="F13">
            <v>0.6</v>
          </cell>
          <cell r="G13">
            <v>1</v>
          </cell>
          <cell r="H13">
            <v>0.8</v>
          </cell>
          <cell r="I13" t="str">
            <v>new_name</v>
          </cell>
          <cell r="J13" t="str">
            <v>SALEM</v>
          </cell>
        </row>
        <row r="14">
          <cell r="B14" t="str">
            <v>SARAGANVA</v>
          </cell>
          <cell r="C14">
            <v>0.88819875776397506</v>
          </cell>
          <cell r="D14">
            <v>0.90842490842490797</v>
          </cell>
          <cell r="E14">
            <v>0.88564814814814796</v>
          </cell>
          <cell r="F14">
            <v>0.55555555555555503</v>
          </cell>
          <cell r="G14">
            <v>1</v>
          </cell>
          <cell r="H14">
            <v>0.81</v>
          </cell>
          <cell r="I14" t="str">
            <v>new_name</v>
          </cell>
          <cell r="J14" t="str">
            <v>SARGAWAN</v>
          </cell>
        </row>
        <row r="15">
          <cell r="B15" t="str">
            <v>BAGOI</v>
          </cell>
          <cell r="C15">
            <v>0.214285714285714</v>
          </cell>
          <cell r="D15">
            <v>0.238095238095238</v>
          </cell>
          <cell r="E15">
            <v>0.85333333333333306</v>
          </cell>
          <cell r="F15">
            <v>0.57142857142857095</v>
          </cell>
          <cell r="G15">
            <v>1</v>
          </cell>
          <cell r="H15">
            <v>0.81</v>
          </cell>
          <cell r="I15" t="str">
            <v>old_name</v>
          </cell>
          <cell r="J15" t="str">
            <v>BAGAIYA</v>
          </cell>
        </row>
        <row r="16">
          <cell r="B16" t="str">
            <v>JAGAPUR</v>
          </cell>
          <cell r="C16">
            <v>0.217391304347826</v>
          </cell>
          <cell r="D16">
            <v>0.14468864468864401</v>
          </cell>
          <cell r="E16">
            <v>0.87333333333333296</v>
          </cell>
          <cell r="F16">
            <v>0.6</v>
          </cell>
          <cell r="G16">
            <v>1</v>
          </cell>
          <cell r="H16">
            <v>0.82</v>
          </cell>
          <cell r="I16" t="str">
            <v>new_name</v>
          </cell>
          <cell r="J16" t="str">
            <v>JAGDISHPUR</v>
          </cell>
        </row>
        <row r="17">
          <cell r="B17" t="str">
            <v>KATAIYA</v>
          </cell>
          <cell r="C17">
            <v>0.214285714285714</v>
          </cell>
          <cell r="D17">
            <v>0.87728937728937695</v>
          </cell>
          <cell r="E17">
            <v>0.80952380952380898</v>
          </cell>
          <cell r="F17">
            <v>0.71428571428571397</v>
          </cell>
          <cell r="G17">
            <v>1</v>
          </cell>
          <cell r="H17">
            <v>0.84</v>
          </cell>
          <cell r="I17" t="str">
            <v>new_name</v>
          </cell>
          <cell r="J17" t="str">
            <v>BAGAIYA</v>
          </cell>
        </row>
        <row r="18">
          <cell r="B18" t="str">
            <v>KENDRA</v>
          </cell>
          <cell r="C18">
            <v>0.74844720496894401</v>
          </cell>
          <cell r="D18">
            <v>0.66849816849816801</v>
          </cell>
          <cell r="E18">
            <v>0.84</v>
          </cell>
          <cell r="F18">
            <v>0.66666666666666596</v>
          </cell>
          <cell r="G18">
            <v>1</v>
          </cell>
          <cell r="H18">
            <v>0.84</v>
          </cell>
          <cell r="I18" t="str">
            <v>old_name</v>
          </cell>
          <cell r="J18" t="str">
            <v>KUNDA</v>
          </cell>
        </row>
        <row r="19">
          <cell r="B19" t="str">
            <v>BADAVA</v>
          </cell>
          <cell r="C19">
            <v>0.12267080745341601</v>
          </cell>
          <cell r="D19">
            <v>0.13003663003662999</v>
          </cell>
          <cell r="E19">
            <v>0.87555555555555498</v>
          </cell>
          <cell r="F19">
            <v>0.66666666666666596</v>
          </cell>
          <cell r="G19">
            <v>1</v>
          </cell>
          <cell r="H19">
            <v>0.85</v>
          </cell>
          <cell r="I19" t="str">
            <v>new_name</v>
          </cell>
          <cell r="J19" t="str">
            <v>BADWA</v>
          </cell>
        </row>
        <row r="20">
          <cell r="B20" t="str">
            <v>DOSAMA</v>
          </cell>
          <cell r="C20">
            <v>0.99844720496894401</v>
          </cell>
          <cell r="D20">
            <v>0.62454212454212399</v>
          </cell>
          <cell r="E20">
            <v>0.87555555555555498</v>
          </cell>
          <cell r="F20">
            <v>0.66666666666666596</v>
          </cell>
          <cell r="G20">
            <v>1</v>
          </cell>
          <cell r="H20">
            <v>0.85</v>
          </cell>
          <cell r="I20" t="str">
            <v>new_name</v>
          </cell>
          <cell r="J20" t="str">
            <v>DOSMHA</v>
          </cell>
        </row>
        <row r="21">
          <cell r="B21" t="str">
            <v>PARASADIH</v>
          </cell>
          <cell r="C21">
            <v>0.77018633540372605</v>
          </cell>
          <cell r="D21">
            <v>0.26373626373626302</v>
          </cell>
          <cell r="E21">
            <v>0.91111111111111098</v>
          </cell>
          <cell r="F21">
            <v>0.66666666666666596</v>
          </cell>
          <cell r="G21">
            <v>1</v>
          </cell>
          <cell r="H21">
            <v>0.86</v>
          </cell>
          <cell r="I21" t="str">
            <v>new_name</v>
          </cell>
          <cell r="J21" t="str">
            <v>PARASANVIGHA</v>
          </cell>
        </row>
        <row r="22">
          <cell r="B22" t="str">
            <v>CHIRIYA</v>
          </cell>
          <cell r="C22">
            <v>0.15527950310558999</v>
          </cell>
          <cell r="D22">
            <v>0.16849816849816801</v>
          </cell>
          <cell r="E22">
            <v>0.85079365079364999</v>
          </cell>
          <cell r="F22">
            <v>0.75</v>
          </cell>
          <cell r="G22">
            <v>1</v>
          </cell>
          <cell r="H22">
            <v>0.87</v>
          </cell>
          <cell r="I22" t="str">
            <v>new_name</v>
          </cell>
          <cell r="J22" t="str">
            <v>CHAURIYA</v>
          </cell>
        </row>
        <row r="23">
          <cell r="B23" t="str">
            <v>MANZAR</v>
          </cell>
          <cell r="C23">
            <v>0.25776397515527899</v>
          </cell>
          <cell r="D23">
            <v>0.27838827838827801</v>
          </cell>
          <cell r="E23">
            <v>0.89444444444444404</v>
          </cell>
          <cell r="F23">
            <v>0.71428571428571397</v>
          </cell>
          <cell r="G23">
            <v>1</v>
          </cell>
          <cell r="H23">
            <v>0.87</v>
          </cell>
          <cell r="I23" t="str">
            <v>new_name</v>
          </cell>
          <cell r="J23" t="str">
            <v>MANJHAR</v>
          </cell>
        </row>
        <row r="24">
          <cell r="B24" t="str">
            <v>PADARAVA</v>
          </cell>
          <cell r="C24">
            <v>0.28571428571428498</v>
          </cell>
          <cell r="D24">
            <v>3.6630036630036597E-2</v>
          </cell>
          <cell r="E24">
            <v>0.86666666666666603</v>
          </cell>
          <cell r="F24">
            <v>0.75</v>
          </cell>
          <cell r="G24">
            <v>1</v>
          </cell>
          <cell r="H24">
            <v>0.87</v>
          </cell>
          <cell r="I24" t="str">
            <v>old_name</v>
          </cell>
          <cell r="J24" t="str">
            <v>PAHARAMA</v>
          </cell>
        </row>
        <row r="25">
          <cell r="B25" t="str">
            <v>PARASAN</v>
          </cell>
          <cell r="C25">
            <v>3.7267080745341602E-2</v>
          </cell>
          <cell r="D25">
            <v>0.80219780219780201</v>
          </cell>
          <cell r="E25">
            <v>0.89523809523809506</v>
          </cell>
          <cell r="F25">
            <v>0.75</v>
          </cell>
          <cell r="G25">
            <v>1</v>
          </cell>
          <cell r="H25">
            <v>0.88</v>
          </cell>
          <cell r="I25" t="str">
            <v>new_name</v>
          </cell>
          <cell r="J25" t="str">
            <v>PADRAWAN</v>
          </cell>
        </row>
        <row r="26">
          <cell r="B26" t="str">
            <v>RAJUPAR</v>
          </cell>
          <cell r="C26">
            <v>0.36956521739130399</v>
          </cell>
          <cell r="D26">
            <v>0.38095238095237999</v>
          </cell>
          <cell r="E26">
            <v>0.92777777777777704</v>
          </cell>
          <cell r="F26">
            <v>0.71428571428571397</v>
          </cell>
          <cell r="G26">
            <v>1</v>
          </cell>
          <cell r="H26">
            <v>0.88</v>
          </cell>
          <cell r="I26" t="str">
            <v>new_name</v>
          </cell>
          <cell r="J26" t="str">
            <v>RAJPUR</v>
          </cell>
        </row>
        <row r="27">
          <cell r="B27" t="str">
            <v>BHATAKUR</v>
          </cell>
          <cell r="C27">
            <v>0.70186335403726696</v>
          </cell>
          <cell r="D27">
            <v>0.86080586080585997</v>
          </cell>
          <cell r="E27">
            <v>0.90833333333333299</v>
          </cell>
          <cell r="F27">
            <v>0.75</v>
          </cell>
          <cell r="G27">
            <v>1</v>
          </cell>
          <cell r="H27">
            <v>0.89</v>
          </cell>
          <cell r="I27" t="str">
            <v>new_name</v>
          </cell>
          <cell r="J27" t="str">
            <v>BHARKUR</v>
          </cell>
        </row>
        <row r="28">
          <cell r="B28" t="str">
            <v>POKHARAHA</v>
          </cell>
          <cell r="C28">
            <v>0.200310559006211</v>
          </cell>
          <cell r="D28">
            <v>0.21611721611721599</v>
          </cell>
          <cell r="E28">
            <v>0.905555555555555</v>
          </cell>
          <cell r="F28">
            <v>0.77777777777777701</v>
          </cell>
          <cell r="G28">
            <v>1</v>
          </cell>
          <cell r="H28">
            <v>0.89</v>
          </cell>
          <cell r="I28" t="str">
            <v>new_name</v>
          </cell>
          <cell r="J28" t="str">
            <v>POKHRAHAN</v>
          </cell>
        </row>
        <row r="29">
          <cell r="B29" t="str">
            <v>PAVAI</v>
          </cell>
          <cell r="C29">
            <v>0.68944099378881896</v>
          </cell>
          <cell r="D29">
            <v>0.71611721611721602</v>
          </cell>
          <cell r="E29">
            <v>0.89333333333333298</v>
          </cell>
          <cell r="F29">
            <v>0.8</v>
          </cell>
          <cell r="G29">
            <v>1</v>
          </cell>
          <cell r="H29">
            <v>0.9</v>
          </cell>
          <cell r="I29" t="str">
            <v>new_name</v>
          </cell>
          <cell r="J29" t="str">
            <v>PAWAI</v>
          </cell>
        </row>
        <row r="30">
          <cell r="B30" t="str">
            <v>RAVAL</v>
          </cell>
          <cell r="C30">
            <v>0.74378881987577605</v>
          </cell>
          <cell r="D30">
            <v>0.77289377289377204</v>
          </cell>
          <cell r="E30">
            <v>0.89333333333333298</v>
          </cell>
          <cell r="F30">
            <v>0.8</v>
          </cell>
          <cell r="G30">
            <v>1</v>
          </cell>
          <cell r="H30">
            <v>0.9</v>
          </cell>
          <cell r="I30" t="str">
            <v>new_name</v>
          </cell>
          <cell r="J30" t="str">
            <v>RAWAL</v>
          </cell>
        </row>
        <row r="31">
          <cell r="B31" t="str">
            <v>ISARAUR</v>
          </cell>
          <cell r="C31">
            <v>0.86645962732919202</v>
          </cell>
          <cell r="D31">
            <v>0.88644688644688596</v>
          </cell>
          <cell r="E31">
            <v>0.91746031746031698</v>
          </cell>
          <cell r="F31">
            <v>0.85714285714285698</v>
          </cell>
          <cell r="G31">
            <v>1</v>
          </cell>
          <cell r="H31">
            <v>0.92</v>
          </cell>
          <cell r="I31" t="str">
            <v>new_name</v>
          </cell>
          <cell r="J31" t="str">
            <v>ISRAUR</v>
          </cell>
        </row>
        <row r="32">
          <cell r="B32" t="str">
            <v>KARMA</v>
          </cell>
          <cell r="C32">
            <v>0.76086956521739102</v>
          </cell>
          <cell r="D32">
            <v>0.79120879120879095</v>
          </cell>
          <cell r="E32">
            <v>0.91444444444444395</v>
          </cell>
          <cell r="F32">
            <v>0.83333333333333304</v>
          </cell>
          <cell r="G32">
            <v>1</v>
          </cell>
          <cell r="H32">
            <v>0.92</v>
          </cell>
          <cell r="I32" t="str">
            <v>new_name</v>
          </cell>
          <cell r="J32" t="str">
            <v>KARAMA</v>
          </cell>
        </row>
        <row r="33">
          <cell r="B33" t="str">
            <v>NEHUTI</v>
          </cell>
          <cell r="C33">
            <v>0.29503105590062101</v>
          </cell>
          <cell r="D33">
            <v>0.305860805860805</v>
          </cell>
          <cell r="E33">
            <v>0.93333333333333302</v>
          </cell>
          <cell r="F33">
            <v>0.83333333333333304</v>
          </cell>
          <cell r="G33">
            <v>1</v>
          </cell>
          <cell r="H33">
            <v>0.92</v>
          </cell>
          <cell r="I33" t="str">
            <v>new_name</v>
          </cell>
          <cell r="J33" t="str">
            <v>NEHUTA</v>
          </cell>
        </row>
        <row r="34">
          <cell r="B34" t="str">
            <v>PADARIYA</v>
          </cell>
          <cell r="C34">
            <v>0.99378881987577605</v>
          </cell>
          <cell r="D34">
            <v>0.99633699633699602</v>
          </cell>
          <cell r="E34">
            <v>0.89523809523809506</v>
          </cell>
          <cell r="F34">
            <v>0.875</v>
          </cell>
          <cell r="G34">
            <v>1</v>
          </cell>
          <cell r="H34">
            <v>0.92</v>
          </cell>
          <cell r="I34" t="str">
            <v>new_name</v>
          </cell>
          <cell r="J34" t="str">
            <v>PARARIYA</v>
          </cell>
        </row>
        <row r="35">
          <cell r="B35" t="str">
            <v>PARASA</v>
          </cell>
          <cell r="C35">
            <v>0.309006211180124</v>
          </cell>
          <cell r="D35">
            <v>0.32234432234432198</v>
          </cell>
          <cell r="E35">
            <v>0.91444444444444395</v>
          </cell>
          <cell r="F35">
            <v>0.83333333333333304</v>
          </cell>
          <cell r="G35">
            <v>1</v>
          </cell>
          <cell r="H35">
            <v>0.92</v>
          </cell>
          <cell r="I35" t="str">
            <v>new_name</v>
          </cell>
          <cell r="J35" t="str">
            <v>PARSA</v>
          </cell>
        </row>
        <row r="36">
          <cell r="B36" t="str">
            <v>KHAIRA</v>
          </cell>
          <cell r="C36">
            <v>0.13043478260869501</v>
          </cell>
          <cell r="D36">
            <v>0.402930402930402</v>
          </cell>
          <cell r="E36">
            <v>0.93333333333333302</v>
          </cell>
          <cell r="F36">
            <v>0.83333333333333304</v>
          </cell>
          <cell r="G36">
            <v>1</v>
          </cell>
          <cell r="H36">
            <v>0.92</v>
          </cell>
          <cell r="I36" t="str">
            <v>old_name</v>
          </cell>
          <cell r="J36" t="str">
            <v>KHAIRI</v>
          </cell>
        </row>
        <row r="37">
          <cell r="B37" t="str">
            <v>DHANARI</v>
          </cell>
          <cell r="C37">
            <v>0.73291925465838503</v>
          </cell>
          <cell r="D37">
            <v>0.76190476190476097</v>
          </cell>
          <cell r="E37">
            <v>0.94285714285714195</v>
          </cell>
          <cell r="F37">
            <v>0.85714285714285698</v>
          </cell>
          <cell r="G37">
            <v>1</v>
          </cell>
          <cell r="H37">
            <v>0.93</v>
          </cell>
          <cell r="I37" t="str">
            <v>new_name</v>
          </cell>
          <cell r="J37" t="str">
            <v>DHANADI</v>
          </cell>
        </row>
        <row r="38">
          <cell r="B38" t="str">
            <v>DIHARI</v>
          </cell>
          <cell r="C38">
            <v>3.2608695652173898E-2</v>
          </cell>
          <cell r="D38">
            <v>3.2967032967032898E-2</v>
          </cell>
          <cell r="E38">
            <v>0.96111111111111103</v>
          </cell>
          <cell r="F38">
            <v>0.83333333333333304</v>
          </cell>
          <cell r="G38">
            <v>1</v>
          </cell>
          <cell r="H38">
            <v>0.93</v>
          </cell>
          <cell r="I38" t="str">
            <v>new_name</v>
          </cell>
          <cell r="J38" t="str">
            <v>DIHRI</v>
          </cell>
        </row>
        <row r="39">
          <cell r="B39" t="str">
            <v>DUMARI</v>
          </cell>
          <cell r="C39">
            <v>0.97981366459627295</v>
          </cell>
          <cell r="D39">
            <v>0.98534798534798496</v>
          </cell>
          <cell r="E39">
            <v>0.96111111111111103</v>
          </cell>
          <cell r="F39">
            <v>0.83333333333333304</v>
          </cell>
          <cell r="G39">
            <v>1</v>
          </cell>
          <cell r="H39">
            <v>0.93</v>
          </cell>
          <cell r="I39" t="str">
            <v>new_name</v>
          </cell>
          <cell r="J39" t="str">
            <v>DUMRI</v>
          </cell>
        </row>
        <row r="40">
          <cell r="B40" t="str">
            <v>FESARA</v>
          </cell>
          <cell r="C40">
            <v>0.18167701863353999</v>
          </cell>
          <cell r="D40">
            <v>0.20390720390720299</v>
          </cell>
          <cell r="E40">
            <v>0.96666666666666601</v>
          </cell>
          <cell r="F40">
            <v>0.83333333333333304</v>
          </cell>
          <cell r="G40">
            <v>1</v>
          </cell>
          <cell r="H40">
            <v>0.93</v>
          </cell>
          <cell r="I40" t="str">
            <v>new_name</v>
          </cell>
          <cell r="J40" t="str">
            <v>FESAR</v>
          </cell>
        </row>
        <row r="41">
          <cell r="B41" t="str">
            <v>SATAVAT</v>
          </cell>
          <cell r="C41">
            <v>0.96894409937888204</v>
          </cell>
          <cell r="D41">
            <v>0.97802197802197799</v>
          </cell>
          <cell r="E41">
            <v>0.92777777777777704</v>
          </cell>
          <cell r="F41">
            <v>0.85714285714285698</v>
          </cell>
          <cell r="G41">
            <v>1</v>
          </cell>
          <cell r="H41">
            <v>0.93</v>
          </cell>
          <cell r="I41" t="str">
            <v>new_name</v>
          </cell>
          <cell r="J41" t="str">
            <v>SATVAT</v>
          </cell>
        </row>
        <row r="42">
          <cell r="B42" t="str">
            <v>BAHUARA</v>
          </cell>
          <cell r="C42">
            <v>0.39751552795030998</v>
          </cell>
          <cell r="D42">
            <v>0.60989010989010894</v>
          </cell>
          <cell r="E42">
            <v>0.94642857142857095</v>
          </cell>
          <cell r="F42">
            <v>0.875</v>
          </cell>
          <cell r="G42">
            <v>1</v>
          </cell>
          <cell r="H42">
            <v>0.94</v>
          </cell>
          <cell r="I42" t="str">
            <v>new_name</v>
          </cell>
          <cell r="J42" t="str">
            <v>BAHUAARA</v>
          </cell>
        </row>
        <row r="43">
          <cell r="B43" t="str">
            <v>DHAMAUL</v>
          </cell>
          <cell r="C43">
            <v>0.81055900621118004</v>
          </cell>
          <cell r="D43">
            <v>0.84249084249084205</v>
          </cell>
          <cell r="E43">
            <v>0.95714285714285696</v>
          </cell>
          <cell r="F43">
            <v>0.85714285714285698</v>
          </cell>
          <cell r="G43">
            <v>1</v>
          </cell>
          <cell r="H43">
            <v>0.94</v>
          </cell>
          <cell r="I43" t="str">
            <v>new_name</v>
          </cell>
          <cell r="J43" t="str">
            <v>DAMAUL</v>
          </cell>
        </row>
        <row r="44">
          <cell r="B44" t="str">
            <v>DHANAV</v>
          </cell>
          <cell r="C44">
            <v>0.89751552795030998</v>
          </cell>
          <cell r="D44">
            <v>0.91941391941391903</v>
          </cell>
          <cell r="E44">
            <v>0.97142857142857097</v>
          </cell>
          <cell r="F44">
            <v>0.85714285714285698</v>
          </cell>
          <cell r="G44">
            <v>1</v>
          </cell>
          <cell r="H44">
            <v>0.94</v>
          </cell>
          <cell r="I44" t="str">
            <v>new_name</v>
          </cell>
          <cell r="J44" t="str">
            <v>DHANANV</v>
          </cell>
        </row>
        <row r="45">
          <cell r="B45" t="str">
            <v>KESHAUR</v>
          </cell>
          <cell r="C45">
            <v>0.87888198757763902</v>
          </cell>
          <cell r="D45">
            <v>0.90109890109890101</v>
          </cell>
          <cell r="E45">
            <v>0.96666666666666601</v>
          </cell>
          <cell r="F45">
            <v>0.85714285714285698</v>
          </cell>
          <cell r="G45">
            <v>1</v>
          </cell>
          <cell r="H45">
            <v>0.94</v>
          </cell>
          <cell r="I45" t="str">
            <v>new_name</v>
          </cell>
          <cell r="J45" t="str">
            <v>KESAUR</v>
          </cell>
        </row>
        <row r="46">
          <cell r="B46" t="str">
            <v>NAUGAD</v>
          </cell>
          <cell r="C46">
            <v>0.29037267080745299</v>
          </cell>
          <cell r="D46">
            <v>0.30769230769230699</v>
          </cell>
          <cell r="E46">
            <v>0.97142857142857097</v>
          </cell>
          <cell r="F46">
            <v>0.85714285714285698</v>
          </cell>
          <cell r="G46">
            <v>1</v>
          </cell>
          <cell r="H46">
            <v>0.94</v>
          </cell>
          <cell r="I46" t="str">
            <v>new_name</v>
          </cell>
          <cell r="J46" t="str">
            <v>NAUGADH</v>
          </cell>
        </row>
        <row r="47">
          <cell r="B47" t="str">
            <v>RAMAPUR</v>
          </cell>
          <cell r="C47">
            <v>9.4720496894409895E-2</v>
          </cell>
          <cell r="D47">
            <v>9.8901098901098897E-2</v>
          </cell>
          <cell r="E47">
            <v>0.96666666666666601</v>
          </cell>
          <cell r="F47">
            <v>0.85714285714285698</v>
          </cell>
          <cell r="G47">
            <v>1</v>
          </cell>
          <cell r="H47">
            <v>0.94</v>
          </cell>
          <cell r="I47" t="str">
            <v>new_name</v>
          </cell>
          <cell r="J47" t="str">
            <v>RAMPUR</v>
          </cell>
        </row>
        <row r="48">
          <cell r="B48" t="str">
            <v>KHARADIHA</v>
          </cell>
          <cell r="C48">
            <v>0.91614906832298104</v>
          </cell>
          <cell r="D48">
            <v>0.80952380952380898</v>
          </cell>
          <cell r="E48">
            <v>0.92777777777777704</v>
          </cell>
          <cell r="F48">
            <v>0.88888888888888795</v>
          </cell>
          <cell r="G48">
            <v>1</v>
          </cell>
          <cell r="H48">
            <v>0.94</v>
          </cell>
          <cell r="I48" t="str">
            <v>old_name</v>
          </cell>
          <cell r="J48" t="str">
            <v>KHARDIHA</v>
          </cell>
        </row>
        <row r="49">
          <cell r="B49" t="str">
            <v>ALAMAPUR</v>
          </cell>
          <cell r="C49">
            <v>0.17701863354037201</v>
          </cell>
          <cell r="D49">
            <v>0.19047619047618999</v>
          </cell>
          <cell r="E49">
            <v>0.97499999999999998</v>
          </cell>
          <cell r="F49">
            <v>0.875</v>
          </cell>
          <cell r="G49">
            <v>1</v>
          </cell>
          <cell r="H49">
            <v>0.95</v>
          </cell>
          <cell r="I49" t="str">
            <v>new_name</v>
          </cell>
          <cell r="J49" t="str">
            <v>ALAMPUR</v>
          </cell>
        </row>
        <row r="50">
          <cell r="B50" t="str">
            <v>BALAKARMA</v>
          </cell>
          <cell r="C50">
            <v>0.71739130434782605</v>
          </cell>
          <cell r="D50">
            <v>0.74358974358974295</v>
          </cell>
          <cell r="E50">
            <v>0.95777777777777695</v>
          </cell>
          <cell r="F50">
            <v>0.9</v>
          </cell>
          <cell r="G50">
            <v>1</v>
          </cell>
          <cell r="H50">
            <v>0.95</v>
          </cell>
          <cell r="I50" t="str">
            <v>new_name</v>
          </cell>
          <cell r="J50" t="str">
            <v>BALAKARAMA</v>
          </cell>
        </row>
        <row r="51">
          <cell r="B51" t="str">
            <v>BHATAKUR</v>
          </cell>
          <cell r="C51">
            <v>0.98913043478260798</v>
          </cell>
          <cell r="D51">
            <v>0.86080586080585997</v>
          </cell>
          <cell r="E51">
            <v>0.97499999999999998</v>
          </cell>
          <cell r="F51">
            <v>0.875</v>
          </cell>
          <cell r="G51">
            <v>1</v>
          </cell>
          <cell r="H51">
            <v>0.95</v>
          </cell>
          <cell r="I51" t="str">
            <v>new_name</v>
          </cell>
          <cell r="J51" t="str">
            <v>BHATKUR</v>
          </cell>
        </row>
        <row r="52">
          <cell r="B52" t="str">
            <v>KHADIHA</v>
          </cell>
          <cell r="C52">
            <v>0.91614906832298104</v>
          </cell>
          <cell r="D52">
            <v>0.93406593406593397</v>
          </cell>
          <cell r="E52">
            <v>0.97083333333333299</v>
          </cell>
          <cell r="F52">
            <v>0.875</v>
          </cell>
          <cell r="G52">
            <v>1</v>
          </cell>
          <cell r="H52">
            <v>0.95</v>
          </cell>
          <cell r="I52" t="str">
            <v>new_name</v>
          </cell>
          <cell r="J52" t="str">
            <v>KHARDIHA</v>
          </cell>
        </row>
        <row r="53">
          <cell r="B53" t="str">
            <v>KHEMACHAND</v>
          </cell>
          <cell r="C53">
            <v>0.93633540372670798</v>
          </cell>
          <cell r="D53">
            <v>0.95421245421245404</v>
          </cell>
          <cell r="E53">
            <v>0.95777777777777695</v>
          </cell>
          <cell r="F53">
            <v>0.9</v>
          </cell>
          <cell r="G53">
            <v>1</v>
          </cell>
          <cell r="H53">
            <v>0.95</v>
          </cell>
          <cell r="I53" t="str">
            <v>new_name</v>
          </cell>
          <cell r="J53" t="str">
            <v>KHEMCHAND</v>
          </cell>
        </row>
        <row r="54">
          <cell r="B54" t="str">
            <v>BHARATHAULI</v>
          </cell>
          <cell r="C54">
            <v>6.5217391304347797E-2</v>
          </cell>
          <cell r="D54">
            <v>7.1428571428571397E-2</v>
          </cell>
          <cell r="E54">
            <v>0.96181818181818102</v>
          </cell>
          <cell r="F54">
            <v>0.90909090909090895</v>
          </cell>
          <cell r="G54">
            <v>1</v>
          </cell>
          <cell r="H54">
            <v>0.96</v>
          </cell>
          <cell r="I54" t="str">
            <v>new_name</v>
          </cell>
          <cell r="J54" t="str">
            <v>BHARTHAULI</v>
          </cell>
        </row>
        <row r="55">
          <cell r="B55" t="str">
            <v>CHAINAPUR</v>
          </cell>
          <cell r="C55">
            <v>0.78881987577639701</v>
          </cell>
          <cell r="D55">
            <v>0.82051282051282004</v>
          </cell>
          <cell r="E55">
            <v>0.97777777777777697</v>
          </cell>
          <cell r="F55">
            <v>0.88888888888888795</v>
          </cell>
          <cell r="G55">
            <v>1</v>
          </cell>
          <cell r="H55">
            <v>0.96</v>
          </cell>
          <cell r="I55" t="str">
            <v>new_name</v>
          </cell>
          <cell r="J55" t="str">
            <v>CHAINPUR</v>
          </cell>
        </row>
        <row r="56">
          <cell r="B56" t="str">
            <v>CHANDAPUR</v>
          </cell>
          <cell r="C56">
            <v>0.90217391304347805</v>
          </cell>
          <cell r="D56">
            <v>0.92307692307692302</v>
          </cell>
          <cell r="E56">
            <v>0.97777777777777697</v>
          </cell>
          <cell r="F56">
            <v>0.88888888888888795</v>
          </cell>
          <cell r="G56">
            <v>1</v>
          </cell>
          <cell r="H56">
            <v>0.96</v>
          </cell>
          <cell r="I56" t="str">
            <v>new_name</v>
          </cell>
          <cell r="J56" t="str">
            <v>CHANDPUR</v>
          </cell>
        </row>
        <row r="57">
          <cell r="B57" t="str">
            <v>KANCHANAPUR</v>
          </cell>
          <cell r="C57">
            <v>0.96428571428571397</v>
          </cell>
          <cell r="D57">
            <v>0.97435897435897401</v>
          </cell>
          <cell r="E57">
            <v>0.98181818181818103</v>
          </cell>
          <cell r="F57">
            <v>0.90909090909090895</v>
          </cell>
          <cell r="G57">
            <v>1</v>
          </cell>
          <cell r="H57">
            <v>0.96</v>
          </cell>
          <cell r="I57" t="str">
            <v>new_name</v>
          </cell>
          <cell r="J57" t="str">
            <v>KANCHANPUR</v>
          </cell>
        </row>
        <row r="58">
          <cell r="B58" t="str">
            <v>KATHAUTIYA</v>
          </cell>
          <cell r="C58">
            <v>0.102484472049689</v>
          </cell>
          <cell r="D58">
            <v>0.106227106227106</v>
          </cell>
          <cell r="E58">
            <v>0.98181818181818103</v>
          </cell>
          <cell r="F58">
            <v>0.90909090909090895</v>
          </cell>
          <cell r="G58">
            <v>1</v>
          </cell>
          <cell r="H58">
            <v>0.96</v>
          </cell>
          <cell r="I58" t="str">
            <v>new_name</v>
          </cell>
          <cell r="J58" t="str">
            <v>KATHAUTIRYA</v>
          </cell>
        </row>
        <row r="59">
          <cell r="B59" t="str">
            <v>RAMABANDHA</v>
          </cell>
          <cell r="C59">
            <v>0.52329192546583803</v>
          </cell>
          <cell r="D59">
            <v>0.55128205128205099</v>
          </cell>
          <cell r="E59">
            <v>0.98</v>
          </cell>
          <cell r="F59">
            <v>0.9</v>
          </cell>
          <cell r="G59">
            <v>1</v>
          </cell>
          <cell r="H59">
            <v>0.96</v>
          </cell>
          <cell r="I59" t="str">
            <v>new_name</v>
          </cell>
          <cell r="J59" t="str">
            <v>RAMABANDH</v>
          </cell>
        </row>
        <row r="60">
          <cell r="B60">
            <v>6</v>
          </cell>
          <cell r="C60">
            <v>0.220496894409937</v>
          </cell>
          <cell r="D60">
            <v>0.238095238095238</v>
          </cell>
          <cell r="E60">
            <v>1</v>
          </cell>
          <cell r="F60">
            <v>1</v>
          </cell>
          <cell r="G60">
            <v>1</v>
          </cell>
          <cell r="H60">
            <v>1</v>
          </cell>
          <cell r="I60" t="str">
            <v>new_name</v>
          </cell>
          <cell r="J60">
            <v>6</v>
          </cell>
        </row>
        <row r="61">
          <cell r="B61" t="str">
            <v>AJAB</v>
          </cell>
          <cell r="C61">
            <v>0.973602484472049</v>
          </cell>
          <cell r="D61">
            <v>0.98168498168498097</v>
          </cell>
          <cell r="E61">
            <v>1</v>
          </cell>
          <cell r="F61">
            <v>1</v>
          </cell>
          <cell r="G61">
            <v>1</v>
          </cell>
          <cell r="H61">
            <v>1</v>
          </cell>
          <cell r="I61" t="str">
            <v>new_name</v>
          </cell>
          <cell r="J61" t="str">
            <v>AJAB</v>
          </cell>
        </row>
        <row r="62">
          <cell r="B62" t="str">
            <v>AJANIYA</v>
          </cell>
          <cell r="C62">
            <v>0.91304347826086896</v>
          </cell>
          <cell r="D62">
            <v>0.93040293040292998</v>
          </cell>
          <cell r="E62">
            <v>1</v>
          </cell>
          <cell r="F62">
            <v>1</v>
          </cell>
          <cell r="G62">
            <v>1</v>
          </cell>
          <cell r="H62">
            <v>1</v>
          </cell>
          <cell r="I62" t="str">
            <v>new_name</v>
          </cell>
          <cell r="J62" t="str">
            <v>AJANIYA</v>
          </cell>
        </row>
        <row r="63">
          <cell r="B63" t="str">
            <v>AKAUNA</v>
          </cell>
          <cell r="C63">
            <v>0.34006211180124202</v>
          </cell>
          <cell r="D63">
            <v>0.35164835164835101</v>
          </cell>
          <cell r="E63">
            <v>1</v>
          </cell>
          <cell r="F63">
            <v>1</v>
          </cell>
          <cell r="G63">
            <v>1</v>
          </cell>
          <cell r="H63">
            <v>1</v>
          </cell>
          <cell r="I63" t="str">
            <v>new_name</v>
          </cell>
          <cell r="J63" t="str">
            <v>AKAUNA</v>
          </cell>
        </row>
        <row r="64">
          <cell r="B64" t="str">
            <v>AURANGABAD</v>
          </cell>
          <cell r="C64">
            <v>0.55379116371733195</v>
          </cell>
          <cell r="D64">
            <v>0.52380952380952295</v>
          </cell>
          <cell r="E64">
            <v>1</v>
          </cell>
          <cell r="F64">
            <v>1</v>
          </cell>
          <cell r="G64">
            <v>1</v>
          </cell>
          <cell r="H64">
            <v>1</v>
          </cell>
          <cell r="I64" t="str">
            <v>new_name</v>
          </cell>
          <cell r="J64" t="str">
            <v>AURANGABAD</v>
          </cell>
        </row>
        <row r="65">
          <cell r="B65" t="str">
            <v>BABHANADI</v>
          </cell>
          <cell r="C65">
            <v>7.4534161490683204E-2</v>
          </cell>
          <cell r="D65">
            <v>7.69230769230769E-2</v>
          </cell>
          <cell r="E65">
            <v>1</v>
          </cell>
          <cell r="F65">
            <v>1</v>
          </cell>
          <cell r="G65">
            <v>1</v>
          </cell>
          <cell r="H65">
            <v>1</v>
          </cell>
          <cell r="I65" t="str">
            <v>new_name</v>
          </cell>
          <cell r="J65" t="str">
            <v>BABHANADI</v>
          </cell>
        </row>
        <row r="66">
          <cell r="B66" t="str">
            <v>BAGHOIKALA</v>
          </cell>
          <cell r="C66">
            <v>0.22515527950310499</v>
          </cell>
          <cell r="D66">
            <v>0.24175824175824101</v>
          </cell>
          <cell r="E66">
            <v>1</v>
          </cell>
          <cell r="F66">
            <v>1</v>
          </cell>
          <cell r="G66">
            <v>1</v>
          </cell>
          <cell r="H66">
            <v>1</v>
          </cell>
          <cell r="I66" t="str">
            <v>new_name</v>
          </cell>
          <cell r="J66" t="str">
            <v>BAGHOIKALA</v>
          </cell>
        </row>
        <row r="67">
          <cell r="B67" t="str">
            <v>BAHUARA</v>
          </cell>
          <cell r="C67">
            <v>0.65217391304347805</v>
          </cell>
          <cell r="D67">
            <v>0.60989010989010894</v>
          </cell>
          <cell r="E67">
            <v>1</v>
          </cell>
          <cell r="F67">
            <v>1</v>
          </cell>
          <cell r="G67">
            <v>1</v>
          </cell>
          <cell r="H67">
            <v>1</v>
          </cell>
          <cell r="I67" t="str">
            <v>new_name</v>
          </cell>
          <cell r="J67" t="str">
            <v>BAHUARA</v>
          </cell>
        </row>
        <row r="68">
          <cell r="B68" t="str">
            <v>BAJAR</v>
          </cell>
          <cell r="C68">
            <v>0.86956521739130399</v>
          </cell>
          <cell r="D68">
            <v>0.89010989010988995</v>
          </cell>
          <cell r="E68">
            <v>1</v>
          </cell>
          <cell r="F68">
            <v>1</v>
          </cell>
          <cell r="G68">
            <v>1</v>
          </cell>
          <cell r="H68">
            <v>1</v>
          </cell>
          <cell r="I68" t="str">
            <v>new_name</v>
          </cell>
          <cell r="J68" t="str">
            <v>BAJAR</v>
          </cell>
        </row>
        <row r="69">
          <cell r="B69" t="str">
            <v>BAJITAPUR</v>
          </cell>
          <cell r="C69">
            <v>0.35714285714285698</v>
          </cell>
          <cell r="D69">
            <v>0.366300366300366</v>
          </cell>
          <cell r="E69">
            <v>1</v>
          </cell>
          <cell r="F69">
            <v>1</v>
          </cell>
          <cell r="G69">
            <v>1</v>
          </cell>
          <cell r="H69">
            <v>1</v>
          </cell>
          <cell r="I69" t="str">
            <v>new_name</v>
          </cell>
          <cell r="J69" t="str">
            <v>BAJITAPUR</v>
          </cell>
        </row>
        <row r="70">
          <cell r="B70" t="str">
            <v>BAKAN</v>
          </cell>
          <cell r="C70">
            <v>0.19565217391304299</v>
          </cell>
          <cell r="D70">
            <v>0.212454212454212</v>
          </cell>
          <cell r="E70">
            <v>1</v>
          </cell>
          <cell r="F70">
            <v>1</v>
          </cell>
          <cell r="G70">
            <v>1</v>
          </cell>
          <cell r="H70">
            <v>1</v>
          </cell>
          <cell r="I70" t="str">
            <v>new_name</v>
          </cell>
          <cell r="J70" t="str">
            <v>BAKAN</v>
          </cell>
        </row>
        <row r="71">
          <cell r="B71" t="str">
            <v>BALAPOKHAR</v>
          </cell>
          <cell r="C71">
            <v>0.81521739130434701</v>
          </cell>
          <cell r="D71">
            <v>0.84615384615384603</v>
          </cell>
          <cell r="E71">
            <v>1</v>
          </cell>
          <cell r="F71">
            <v>1</v>
          </cell>
          <cell r="G71">
            <v>1</v>
          </cell>
          <cell r="H71">
            <v>1</v>
          </cell>
          <cell r="I71" t="str">
            <v>new_name</v>
          </cell>
          <cell r="J71" t="str">
            <v>BALAPOKHAR</v>
          </cell>
        </row>
        <row r="72">
          <cell r="B72" t="str">
            <v>BANAHI</v>
          </cell>
          <cell r="C72">
            <v>0.13664596273291901</v>
          </cell>
          <cell r="D72">
            <v>0.146520146520146</v>
          </cell>
          <cell r="E72">
            <v>1</v>
          </cell>
          <cell r="F72">
            <v>1</v>
          </cell>
          <cell r="G72">
            <v>1</v>
          </cell>
          <cell r="H72">
            <v>1</v>
          </cell>
          <cell r="I72" t="str">
            <v>new_name</v>
          </cell>
          <cell r="J72" t="str">
            <v>BANAHI</v>
          </cell>
        </row>
        <row r="73">
          <cell r="B73" t="str">
            <v>BARAI</v>
          </cell>
          <cell r="C73">
            <v>0.95807453416149002</v>
          </cell>
          <cell r="D73">
            <v>0.97069597069597002</v>
          </cell>
          <cell r="E73">
            <v>1</v>
          </cell>
          <cell r="F73">
            <v>1</v>
          </cell>
          <cell r="G73">
            <v>1</v>
          </cell>
          <cell r="H73">
            <v>1</v>
          </cell>
          <cell r="I73" t="str">
            <v>new_name</v>
          </cell>
          <cell r="J73" t="str">
            <v>BARAI</v>
          </cell>
        </row>
        <row r="74">
          <cell r="B74" t="str">
            <v>BARATAPUR</v>
          </cell>
          <cell r="C74">
            <v>0.42236024844720499</v>
          </cell>
          <cell r="D74">
            <v>0.43589743589743501</v>
          </cell>
          <cell r="E74">
            <v>1</v>
          </cell>
          <cell r="F74">
            <v>1</v>
          </cell>
          <cell r="G74">
            <v>1</v>
          </cell>
          <cell r="H74">
            <v>1</v>
          </cell>
          <cell r="I74" t="str">
            <v>new_name</v>
          </cell>
          <cell r="J74" t="str">
            <v>BARATAPUR</v>
          </cell>
        </row>
        <row r="75">
          <cell r="B75" t="str">
            <v>BASADIHA</v>
          </cell>
          <cell r="C75">
            <v>0.76397515527950299</v>
          </cell>
          <cell r="D75">
            <v>0.79487179487179405</v>
          </cell>
          <cell r="E75">
            <v>1</v>
          </cell>
          <cell r="F75">
            <v>1</v>
          </cell>
          <cell r="G75">
            <v>1</v>
          </cell>
          <cell r="H75">
            <v>1</v>
          </cell>
          <cell r="I75" t="str">
            <v>new_name</v>
          </cell>
          <cell r="J75" t="str">
            <v>BASADIHA</v>
          </cell>
        </row>
        <row r="76">
          <cell r="B76" t="str">
            <v>BATAVA</v>
          </cell>
          <cell r="C76">
            <v>9.0062111801242198E-2</v>
          </cell>
          <cell r="D76">
            <v>9.5238095238095205E-2</v>
          </cell>
          <cell r="E76">
            <v>1</v>
          </cell>
          <cell r="F76">
            <v>1</v>
          </cell>
          <cell r="G76">
            <v>1</v>
          </cell>
          <cell r="H76">
            <v>1</v>
          </cell>
          <cell r="I76" t="str">
            <v>new_name</v>
          </cell>
          <cell r="J76" t="str">
            <v>BATAVA</v>
          </cell>
        </row>
        <row r="77">
          <cell r="B77" t="str">
            <v>BEDHANI</v>
          </cell>
          <cell r="C77">
            <v>0.92236024844720399</v>
          </cell>
          <cell r="D77">
            <v>0.939560439560439</v>
          </cell>
          <cell r="E77">
            <v>1</v>
          </cell>
          <cell r="F77">
            <v>1</v>
          </cell>
          <cell r="G77">
            <v>1</v>
          </cell>
          <cell r="H77">
            <v>1</v>
          </cell>
          <cell r="I77" t="str">
            <v>new_name</v>
          </cell>
          <cell r="J77" t="str">
            <v>BEDHANI</v>
          </cell>
        </row>
        <row r="78">
          <cell r="B78" t="str">
            <v>BELA</v>
          </cell>
          <cell r="C78">
            <v>0.49171842650103498</v>
          </cell>
          <cell r="D78">
            <v>0.50915750915750901</v>
          </cell>
          <cell r="E78">
            <v>1</v>
          </cell>
          <cell r="F78">
            <v>1</v>
          </cell>
          <cell r="G78">
            <v>1</v>
          </cell>
          <cell r="H78">
            <v>1</v>
          </cell>
          <cell r="I78" t="str">
            <v>new_name</v>
          </cell>
          <cell r="J78" t="str">
            <v>BELA</v>
          </cell>
        </row>
        <row r="79">
          <cell r="B79" t="str">
            <v>BELASARA</v>
          </cell>
          <cell r="C79">
            <v>0.79968944099378803</v>
          </cell>
          <cell r="D79">
            <v>0.83333333333333304</v>
          </cell>
          <cell r="E79">
            <v>1</v>
          </cell>
          <cell r="F79">
            <v>1</v>
          </cell>
          <cell r="G79">
            <v>1</v>
          </cell>
          <cell r="H79">
            <v>1</v>
          </cell>
          <cell r="I79" t="str">
            <v>new_name</v>
          </cell>
          <cell r="J79" t="str">
            <v>BELASARA</v>
          </cell>
        </row>
        <row r="80">
          <cell r="B80" t="str">
            <v>BELI</v>
          </cell>
          <cell r="C80">
            <v>0.25465838509316702</v>
          </cell>
          <cell r="D80">
            <v>0.27472527472527403</v>
          </cell>
          <cell r="E80">
            <v>1</v>
          </cell>
          <cell r="F80">
            <v>1</v>
          </cell>
          <cell r="G80">
            <v>1</v>
          </cell>
          <cell r="H80">
            <v>1</v>
          </cell>
          <cell r="I80" t="str">
            <v>new_name</v>
          </cell>
          <cell r="J80" t="str">
            <v>BELI</v>
          </cell>
        </row>
        <row r="81">
          <cell r="B81" t="str">
            <v>BHAIROPUR</v>
          </cell>
          <cell r="C81">
            <v>0.69565217391304301</v>
          </cell>
          <cell r="D81">
            <v>0.72161172161172105</v>
          </cell>
          <cell r="E81">
            <v>1</v>
          </cell>
          <cell r="F81">
            <v>1</v>
          </cell>
          <cell r="G81">
            <v>1</v>
          </cell>
          <cell r="H81">
            <v>1</v>
          </cell>
          <cell r="I81" t="str">
            <v>new_name</v>
          </cell>
          <cell r="J81" t="str">
            <v>BHAIROPUR</v>
          </cell>
        </row>
        <row r="82">
          <cell r="B82" t="str">
            <v>BHALUHARA</v>
          </cell>
          <cell r="C82">
            <v>0.723602484472049</v>
          </cell>
          <cell r="D82">
            <v>0.75091575091575002</v>
          </cell>
          <cell r="E82">
            <v>1</v>
          </cell>
          <cell r="F82">
            <v>1</v>
          </cell>
          <cell r="G82">
            <v>1</v>
          </cell>
          <cell r="H82">
            <v>1</v>
          </cell>
          <cell r="I82" t="str">
            <v>new_name</v>
          </cell>
          <cell r="J82" t="str">
            <v>BHALUHARA</v>
          </cell>
        </row>
        <row r="83">
          <cell r="B83" t="str">
            <v>BHARAVAR</v>
          </cell>
          <cell r="C83">
            <v>0.388198757763975</v>
          </cell>
          <cell r="D83">
            <v>0.39926739926739901</v>
          </cell>
          <cell r="E83">
            <v>1</v>
          </cell>
          <cell r="F83">
            <v>1</v>
          </cell>
          <cell r="G83">
            <v>1</v>
          </cell>
          <cell r="H83">
            <v>1</v>
          </cell>
          <cell r="I83" t="str">
            <v>new_name</v>
          </cell>
          <cell r="J83" t="str">
            <v>BHARAVAR</v>
          </cell>
        </row>
        <row r="84">
          <cell r="B84" t="str">
            <v>BHEDIYA</v>
          </cell>
          <cell r="C84">
            <v>0.40993788819875698</v>
          </cell>
          <cell r="D84">
            <v>0.42124542124542103</v>
          </cell>
          <cell r="E84">
            <v>1</v>
          </cell>
          <cell r="F84">
            <v>1</v>
          </cell>
          <cell r="G84">
            <v>1</v>
          </cell>
          <cell r="H84">
            <v>1</v>
          </cell>
          <cell r="I84" t="str">
            <v>new_name</v>
          </cell>
          <cell r="J84" t="str">
            <v>BHEDIYA</v>
          </cell>
        </row>
        <row r="85">
          <cell r="B85" t="str">
            <v>BIJAULI</v>
          </cell>
          <cell r="C85">
            <v>0.72670807453416097</v>
          </cell>
          <cell r="D85">
            <v>0.75457875457875401</v>
          </cell>
          <cell r="E85">
            <v>1</v>
          </cell>
          <cell r="F85">
            <v>1</v>
          </cell>
          <cell r="G85">
            <v>1</v>
          </cell>
          <cell r="H85">
            <v>1</v>
          </cell>
          <cell r="I85" t="str">
            <v>new_name</v>
          </cell>
          <cell r="J85" t="str">
            <v>BIJAULI</v>
          </cell>
        </row>
        <row r="86">
          <cell r="B86" t="str">
            <v>BIJOI</v>
          </cell>
          <cell r="C86">
            <v>0.27950310559006197</v>
          </cell>
          <cell r="D86">
            <v>0.29670329670329598</v>
          </cell>
          <cell r="E86">
            <v>1</v>
          </cell>
          <cell r="F86">
            <v>1</v>
          </cell>
          <cell r="G86">
            <v>1</v>
          </cell>
          <cell r="H86">
            <v>1</v>
          </cell>
          <cell r="I86" t="str">
            <v>new_name</v>
          </cell>
          <cell r="J86" t="str">
            <v>BIJOI</v>
          </cell>
        </row>
        <row r="87">
          <cell r="B87" t="str">
            <v>BISAINI</v>
          </cell>
          <cell r="C87">
            <v>0.29813664596273198</v>
          </cell>
          <cell r="D87">
            <v>0.31501831501831501</v>
          </cell>
          <cell r="E87">
            <v>1</v>
          </cell>
          <cell r="F87">
            <v>1</v>
          </cell>
          <cell r="G87">
            <v>1</v>
          </cell>
          <cell r="H87">
            <v>1</v>
          </cell>
          <cell r="I87" t="str">
            <v>new_name</v>
          </cell>
          <cell r="J87" t="str">
            <v>BISAINI</v>
          </cell>
        </row>
        <row r="88">
          <cell r="B88" t="str">
            <v>CHANDAULI</v>
          </cell>
          <cell r="C88">
            <v>0.71118012422360199</v>
          </cell>
          <cell r="D88">
            <v>0.73992673992673996</v>
          </cell>
          <cell r="E88">
            <v>1</v>
          </cell>
          <cell r="F88">
            <v>1</v>
          </cell>
          <cell r="G88">
            <v>1</v>
          </cell>
          <cell r="H88">
            <v>1</v>
          </cell>
          <cell r="I88" t="str">
            <v>new_name</v>
          </cell>
          <cell r="J88" t="str">
            <v>CHANDAULI</v>
          </cell>
        </row>
        <row r="89">
          <cell r="B89" t="str">
            <v>CHATARA</v>
          </cell>
          <cell r="C89">
            <v>0.44409937888198697</v>
          </cell>
          <cell r="D89">
            <v>0.463369963369963</v>
          </cell>
          <cell r="E89">
            <v>1</v>
          </cell>
          <cell r="F89">
            <v>1</v>
          </cell>
          <cell r="G89">
            <v>1</v>
          </cell>
          <cell r="H89">
            <v>1</v>
          </cell>
          <cell r="I89" t="str">
            <v>new_name</v>
          </cell>
          <cell r="J89" t="str">
            <v>CHATARA</v>
          </cell>
        </row>
        <row r="90">
          <cell r="B90" t="str">
            <v>CHAUKHADA</v>
          </cell>
          <cell r="C90">
            <v>0.40372670807453398</v>
          </cell>
          <cell r="D90">
            <v>0.413919413919413</v>
          </cell>
          <cell r="E90">
            <v>1</v>
          </cell>
          <cell r="F90">
            <v>1</v>
          </cell>
          <cell r="G90">
            <v>1</v>
          </cell>
          <cell r="H90">
            <v>1</v>
          </cell>
          <cell r="I90" t="str">
            <v>new_name</v>
          </cell>
          <cell r="J90" t="str">
            <v>CHAUKHADA</v>
          </cell>
        </row>
        <row r="91">
          <cell r="B91" t="str">
            <v>CHITRAGOPI</v>
          </cell>
          <cell r="C91">
            <v>4.3478260869565202E-2</v>
          </cell>
          <cell r="D91">
            <v>4.3956043956043897E-2</v>
          </cell>
          <cell r="E91">
            <v>1</v>
          </cell>
          <cell r="F91">
            <v>1</v>
          </cell>
          <cell r="G91">
            <v>1</v>
          </cell>
          <cell r="H91">
            <v>1</v>
          </cell>
          <cell r="I91" t="str">
            <v>new_name</v>
          </cell>
          <cell r="J91" t="str">
            <v>CHITRAGOPI</v>
          </cell>
        </row>
        <row r="92">
          <cell r="B92" t="str">
            <v>DABURA</v>
          </cell>
          <cell r="C92">
            <v>0.335403726708074</v>
          </cell>
          <cell r="D92">
            <v>0.34798534798534703</v>
          </cell>
          <cell r="E92">
            <v>1</v>
          </cell>
          <cell r="F92">
            <v>1</v>
          </cell>
          <cell r="G92">
            <v>1</v>
          </cell>
          <cell r="H92">
            <v>1</v>
          </cell>
          <cell r="I92" t="str">
            <v>new_name</v>
          </cell>
          <cell r="J92" t="str">
            <v>DABURA</v>
          </cell>
        </row>
        <row r="93">
          <cell r="B93" t="str">
            <v>DADHAPA</v>
          </cell>
          <cell r="C93">
            <v>0.76708074534161397</v>
          </cell>
          <cell r="D93">
            <v>0.79853479853479803</v>
          </cell>
          <cell r="E93">
            <v>1</v>
          </cell>
          <cell r="F93">
            <v>1</v>
          </cell>
          <cell r="G93">
            <v>1</v>
          </cell>
          <cell r="H93">
            <v>1</v>
          </cell>
          <cell r="I93" t="str">
            <v>new_name</v>
          </cell>
          <cell r="J93" t="str">
            <v>DADHAPA</v>
          </cell>
        </row>
        <row r="94">
          <cell r="B94" t="str">
            <v>DARIYAPUR</v>
          </cell>
          <cell r="C94">
            <v>0.19254658385093101</v>
          </cell>
          <cell r="D94">
            <v>0.20879120879120799</v>
          </cell>
          <cell r="E94">
            <v>1</v>
          </cell>
          <cell r="F94">
            <v>1</v>
          </cell>
          <cell r="G94">
            <v>1</v>
          </cell>
          <cell r="H94">
            <v>1</v>
          </cell>
          <cell r="I94" t="str">
            <v>new_name</v>
          </cell>
          <cell r="J94" t="str">
            <v>DARIYAPUR</v>
          </cell>
        </row>
        <row r="95">
          <cell r="B95" t="str">
            <v>DEV</v>
          </cell>
          <cell r="C95">
            <v>0.83695652173913004</v>
          </cell>
          <cell r="D95">
            <v>0.86263736263736202</v>
          </cell>
          <cell r="E95">
            <v>1</v>
          </cell>
          <cell r="F95">
            <v>1</v>
          </cell>
          <cell r="G95">
            <v>1</v>
          </cell>
          <cell r="H95">
            <v>1</v>
          </cell>
          <cell r="I95" t="str">
            <v>new_name</v>
          </cell>
          <cell r="J95" t="str">
            <v>DEV</v>
          </cell>
        </row>
        <row r="96">
          <cell r="B96" t="str">
            <v>DEVADHARI</v>
          </cell>
          <cell r="C96">
            <v>0.79192546583850898</v>
          </cell>
          <cell r="D96">
            <v>0.82417582417582402</v>
          </cell>
          <cell r="E96">
            <v>1</v>
          </cell>
          <cell r="F96">
            <v>1</v>
          </cell>
          <cell r="G96">
            <v>1</v>
          </cell>
          <cell r="H96">
            <v>1</v>
          </cell>
          <cell r="I96" t="str">
            <v>new_name</v>
          </cell>
          <cell r="J96" t="str">
            <v>DEVADHARI</v>
          </cell>
        </row>
        <row r="97">
          <cell r="B97" t="str">
            <v>DEVAHARA</v>
          </cell>
          <cell r="C97">
            <v>4.9689440993788803E-2</v>
          </cell>
          <cell r="D97">
            <v>4.5787545787545701E-2</v>
          </cell>
          <cell r="E97">
            <v>1</v>
          </cell>
          <cell r="F97">
            <v>1</v>
          </cell>
          <cell r="G97">
            <v>1</v>
          </cell>
          <cell r="H97">
            <v>1</v>
          </cell>
          <cell r="I97" t="str">
            <v>new_name</v>
          </cell>
          <cell r="J97" t="str">
            <v>DEVAHARA</v>
          </cell>
        </row>
        <row r="98">
          <cell r="B98" t="str">
            <v>DEVARIYA</v>
          </cell>
          <cell r="C98">
            <v>8.3850931677018598E-2</v>
          </cell>
          <cell r="D98">
            <v>0.13553113553113499</v>
          </cell>
          <cell r="E98">
            <v>1</v>
          </cell>
          <cell r="F98">
            <v>1</v>
          </cell>
          <cell r="G98">
            <v>1</v>
          </cell>
          <cell r="H98">
            <v>1</v>
          </cell>
          <cell r="I98" t="str">
            <v>new_name</v>
          </cell>
          <cell r="J98" t="str">
            <v>DEVARIYA</v>
          </cell>
        </row>
        <row r="99">
          <cell r="B99" t="str">
            <v>DHAMARPUR</v>
          </cell>
          <cell r="C99">
            <v>0.68322981366459601</v>
          </cell>
          <cell r="D99">
            <v>0.71062271062270999</v>
          </cell>
          <cell r="E99">
            <v>1</v>
          </cell>
          <cell r="F99">
            <v>1</v>
          </cell>
          <cell r="G99">
            <v>1</v>
          </cell>
          <cell r="H99">
            <v>1</v>
          </cell>
          <cell r="I99" t="str">
            <v>new_name</v>
          </cell>
          <cell r="J99" t="str">
            <v>DHAMARPUR</v>
          </cell>
        </row>
        <row r="100">
          <cell r="B100" t="str">
            <v>DHANDHAVA</v>
          </cell>
          <cell r="C100">
            <v>0.26242236024844701</v>
          </cell>
          <cell r="D100">
            <v>0.28205128205128199</v>
          </cell>
          <cell r="E100">
            <v>1</v>
          </cell>
          <cell r="F100">
            <v>1</v>
          </cell>
          <cell r="G100">
            <v>1</v>
          </cell>
          <cell r="H100">
            <v>1</v>
          </cell>
          <cell r="I100" t="str">
            <v>new_name</v>
          </cell>
          <cell r="J100" t="str">
            <v>DHANDHAVA</v>
          </cell>
        </row>
        <row r="101">
          <cell r="B101" t="str">
            <v>DHARANIDHAR</v>
          </cell>
          <cell r="C101">
            <v>0.54968944099378803</v>
          </cell>
          <cell r="D101">
            <v>0.57692307692307598</v>
          </cell>
          <cell r="E101">
            <v>1</v>
          </cell>
          <cell r="F101">
            <v>1</v>
          </cell>
          <cell r="G101">
            <v>1</v>
          </cell>
          <cell r="H101">
            <v>1</v>
          </cell>
          <cell r="I101" t="str">
            <v>new_name</v>
          </cell>
          <cell r="J101" t="str">
            <v>DHARANIDHAR</v>
          </cell>
        </row>
        <row r="102">
          <cell r="B102" t="str">
            <v>DOSAMA</v>
          </cell>
          <cell r="C102">
            <v>0.229813664596273</v>
          </cell>
          <cell r="D102">
            <v>0.62454212454212399</v>
          </cell>
          <cell r="E102">
            <v>1</v>
          </cell>
          <cell r="F102">
            <v>1</v>
          </cell>
          <cell r="G102">
            <v>1</v>
          </cell>
          <cell r="H102">
            <v>1</v>
          </cell>
          <cell r="I102" t="str">
            <v>new_name</v>
          </cell>
          <cell r="J102" t="str">
            <v>DOSAMA</v>
          </cell>
        </row>
        <row r="103">
          <cell r="B103" t="str">
            <v>ERAKI</v>
          </cell>
          <cell r="C103">
            <v>0.908385093167701</v>
          </cell>
          <cell r="D103">
            <v>0.926739926739926</v>
          </cell>
          <cell r="E103">
            <v>1</v>
          </cell>
          <cell r="F103">
            <v>1</v>
          </cell>
          <cell r="G103">
            <v>1</v>
          </cell>
          <cell r="H103">
            <v>1</v>
          </cell>
          <cell r="I103" t="str">
            <v>new_name</v>
          </cell>
          <cell r="J103" t="str">
            <v>ERAKI</v>
          </cell>
        </row>
        <row r="104">
          <cell r="B104" t="str">
            <v>ERAURA</v>
          </cell>
          <cell r="C104">
            <v>0.95341614906832295</v>
          </cell>
          <cell r="D104">
            <v>0.96703296703296704</v>
          </cell>
          <cell r="E104">
            <v>1</v>
          </cell>
          <cell r="F104">
            <v>1</v>
          </cell>
          <cell r="G104">
            <v>1</v>
          </cell>
          <cell r="H104">
            <v>1</v>
          </cell>
          <cell r="I104" t="str">
            <v>new_name</v>
          </cell>
          <cell r="J104" t="str">
            <v>ERAURA</v>
          </cell>
        </row>
        <row r="105">
          <cell r="B105" t="str">
            <v>FESARA</v>
          </cell>
          <cell r="C105">
            <v>0.20496894409937799</v>
          </cell>
          <cell r="D105">
            <v>0.20390720390720299</v>
          </cell>
          <cell r="E105">
            <v>1</v>
          </cell>
          <cell r="F105">
            <v>1</v>
          </cell>
          <cell r="G105">
            <v>1</v>
          </cell>
          <cell r="H105">
            <v>1</v>
          </cell>
          <cell r="I105" t="str">
            <v>new_name</v>
          </cell>
          <cell r="J105" t="str">
            <v>FESARA</v>
          </cell>
        </row>
        <row r="106">
          <cell r="B106" t="str">
            <v>FULAVARIYA</v>
          </cell>
          <cell r="C106">
            <v>0.93167701863354002</v>
          </cell>
          <cell r="D106">
            <v>0.94871794871794801</v>
          </cell>
          <cell r="E106">
            <v>1</v>
          </cell>
          <cell r="F106">
            <v>1</v>
          </cell>
          <cell r="G106">
            <v>1</v>
          </cell>
          <cell r="H106">
            <v>1</v>
          </cell>
          <cell r="I106" t="str">
            <v>new_name</v>
          </cell>
          <cell r="J106" t="str">
            <v>FULAVARIYA</v>
          </cell>
        </row>
        <row r="107">
          <cell r="B107" t="str">
            <v>GAMHARI</v>
          </cell>
          <cell r="C107">
            <v>0.17391304347826</v>
          </cell>
          <cell r="D107">
            <v>0.18681318681318601</v>
          </cell>
          <cell r="E107">
            <v>1</v>
          </cell>
          <cell r="F107">
            <v>1</v>
          </cell>
          <cell r="G107">
            <v>1</v>
          </cell>
          <cell r="H107">
            <v>1</v>
          </cell>
          <cell r="I107" t="str">
            <v>new_name</v>
          </cell>
          <cell r="J107" t="str">
            <v>GAMHARI</v>
          </cell>
        </row>
        <row r="108">
          <cell r="B108" t="str">
            <v>GANGATI</v>
          </cell>
          <cell r="C108">
            <v>0.56211180124223603</v>
          </cell>
          <cell r="D108">
            <v>0.58974358974358898</v>
          </cell>
          <cell r="E108">
            <v>1</v>
          </cell>
          <cell r="F108">
            <v>1</v>
          </cell>
          <cell r="G108">
            <v>1</v>
          </cell>
          <cell r="H108">
            <v>1</v>
          </cell>
          <cell r="I108" t="str">
            <v>new_name</v>
          </cell>
          <cell r="J108" t="str">
            <v>GANGATI</v>
          </cell>
        </row>
        <row r="109">
          <cell r="B109" t="str">
            <v>GURAGAIYA</v>
          </cell>
          <cell r="C109">
            <v>0.77329192546583803</v>
          </cell>
          <cell r="D109">
            <v>0.805860805860805</v>
          </cell>
          <cell r="E109">
            <v>1</v>
          </cell>
          <cell r="F109">
            <v>1</v>
          </cell>
          <cell r="G109">
            <v>1</v>
          </cell>
          <cell r="H109">
            <v>1</v>
          </cell>
          <cell r="I109" t="str">
            <v>new_name</v>
          </cell>
          <cell r="J109" t="str">
            <v>GURAGAIYA</v>
          </cell>
        </row>
        <row r="110">
          <cell r="B110" t="str">
            <v>HAJARIKARMA</v>
          </cell>
          <cell r="C110">
            <v>0.70807453416149002</v>
          </cell>
          <cell r="D110">
            <v>0.73626373626373598</v>
          </cell>
          <cell r="E110">
            <v>1</v>
          </cell>
          <cell r="F110">
            <v>1</v>
          </cell>
          <cell r="G110">
            <v>1</v>
          </cell>
          <cell r="H110">
            <v>1</v>
          </cell>
          <cell r="I110" t="str">
            <v>new_name</v>
          </cell>
          <cell r="J110" t="str">
            <v>HAJARIKARMA</v>
          </cell>
        </row>
        <row r="111">
          <cell r="B111" t="str">
            <v>HARANAHI</v>
          </cell>
          <cell r="C111">
            <v>0.14285714285714199</v>
          </cell>
          <cell r="D111">
            <v>0.15384615384615299</v>
          </cell>
          <cell r="E111">
            <v>1</v>
          </cell>
          <cell r="F111">
            <v>1</v>
          </cell>
          <cell r="G111">
            <v>1</v>
          </cell>
          <cell r="H111">
            <v>1</v>
          </cell>
          <cell r="I111" t="str">
            <v>new_name</v>
          </cell>
          <cell r="J111" t="str">
            <v>HARANAHI</v>
          </cell>
        </row>
        <row r="112">
          <cell r="B112" t="str">
            <v>HARIHAR</v>
          </cell>
          <cell r="C112">
            <v>0.75155279503105499</v>
          </cell>
          <cell r="D112">
            <v>0.78021978021978</v>
          </cell>
          <cell r="E112">
            <v>1</v>
          </cell>
          <cell r="F112">
            <v>1</v>
          </cell>
          <cell r="G112">
            <v>1</v>
          </cell>
          <cell r="H112">
            <v>1</v>
          </cell>
          <cell r="I112" t="str">
            <v>new_name</v>
          </cell>
          <cell r="J112" t="str">
            <v>HARIHAR</v>
          </cell>
        </row>
        <row r="113">
          <cell r="B113" t="str">
            <v>HASAULI</v>
          </cell>
          <cell r="C113">
            <v>0.73913043478260798</v>
          </cell>
          <cell r="D113">
            <v>0.76923076923076905</v>
          </cell>
          <cell r="E113">
            <v>1</v>
          </cell>
          <cell r="F113">
            <v>1</v>
          </cell>
          <cell r="G113">
            <v>1</v>
          </cell>
          <cell r="H113">
            <v>1</v>
          </cell>
          <cell r="I113" t="str">
            <v>new_name</v>
          </cell>
          <cell r="J113" t="str">
            <v>HASAULI</v>
          </cell>
        </row>
        <row r="114">
          <cell r="B114" t="str">
            <v>HETAMAPUR</v>
          </cell>
          <cell r="C114">
            <v>0.40683229813664501</v>
          </cell>
          <cell r="D114">
            <v>0.41758241758241699</v>
          </cell>
          <cell r="E114">
            <v>1</v>
          </cell>
          <cell r="F114">
            <v>1</v>
          </cell>
          <cell r="G114">
            <v>1</v>
          </cell>
          <cell r="H114">
            <v>1</v>
          </cell>
          <cell r="I114" t="str">
            <v>new_name</v>
          </cell>
          <cell r="J114" t="str">
            <v>HETAMAPUR</v>
          </cell>
        </row>
        <row r="115">
          <cell r="B115" t="str">
            <v>IBANAPUR</v>
          </cell>
          <cell r="C115">
            <v>0.34472049689440898</v>
          </cell>
          <cell r="D115">
            <v>0.35531135531135499</v>
          </cell>
          <cell r="E115">
            <v>1</v>
          </cell>
          <cell r="F115">
            <v>1</v>
          </cell>
          <cell r="G115">
            <v>1</v>
          </cell>
          <cell r="H115">
            <v>1</v>
          </cell>
          <cell r="I115" t="str">
            <v>new_name</v>
          </cell>
          <cell r="J115" t="str">
            <v>IBANAPUR</v>
          </cell>
        </row>
        <row r="116">
          <cell r="B116" t="str">
            <v>IBRAHIMAPUR</v>
          </cell>
          <cell r="C116">
            <v>0.164596273291925</v>
          </cell>
          <cell r="D116">
            <v>0.17582417582417501</v>
          </cell>
          <cell r="E116">
            <v>1</v>
          </cell>
          <cell r="F116">
            <v>1</v>
          </cell>
          <cell r="G116">
            <v>1</v>
          </cell>
          <cell r="H116">
            <v>1</v>
          </cell>
          <cell r="I116" t="str">
            <v>new_name</v>
          </cell>
          <cell r="J116" t="str">
            <v>IBRAHIMAPUR</v>
          </cell>
        </row>
        <row r="117">
          <cell r="B117" t="str">
            <v>IPUR</v>
          </cell>
          <cell r="C117">
            <v>0.80590062111801197</v>
          </cell>
          <cell r="D117">
            <v>0.83882783882783796</v>
          </cell>
          <cell r="E117">
            <v>1</v>
          </cell>
          <cell r="F117">
            <v>1</v>
          </cell>
          <cell r="G117">
            <v>1</v>
          </cell>
          <cell r="H117">
            <v>1</v>
          </cell>
          <cell r="I117" t="str">
            <v>new_name</v>
          </cell>
          <cell r="J117" t="str">
            <v>IPUR</v>
          </cell>
        </row>
        <row r="118">
          <cell r="B118" t="str">
            <v>JAGAPUR</v>
          </cell>
          <cell r="C118">
            <v>5.2795031055900603E-2</v>
          </cell>
          <cell r="D118">
            <v>0.14468864468864401</v>
          </cell>
          <cell r="E118">
            <v>1</v>
          </cell>
          <cell r="F118">
            <v>1</v>
          </cell>
          <cell r="G118">
            <v>1</v>
          </cell>
          <cell r="H118">
            <v>1</v>
          </cell>
          <cell r="I118" t="str">
            <v>new_name</v>
          </cell>
          <cell r="J118" t="str">
            <v>JAGAPUR</v>
          </cell>
        </row>
        <row r="119">
          <cell r="B119" t="str">
            <v>JAMHOR</v>
          </cell>
          <cell r="C119">
            <v>1.2422360248447201E-2</v>
          </cell>
          <cell r="D119">
            <v>1.2820512820512799E-2</v>
          </cell>
          <cell r="E119">
            <v>1</v>
          </cell>
          <cell r="F119">
            <v>1</v>
          </cell>
          <cell r="G119">
            <v>1</v>
          </cell>
          <cell r="H119">
            <v>1</v>
          </cell>
          <cell r="I119" t="str">
            <v>new_name</v>
          </cell>
          <cell r="J119" t="str">
            <v>JAMHOR</v>
          </cell>
        </row>
        <row r="120">
          <cell r="B120" t="str">
            <v>JARAMAKHAP</v>
          </cell>
          <cell r="C120">
            <v>0.33229813664596197</v>
          </cell>
          <cell r="D120">
            <v>0.34432234432234399</v>
          </cell>
          <cell r="E120">
            <v>1</v>
          </cell>
          <cell r="F120">
            <v>1</v>
          </cell>
          <cell r="G120">
            <v>1</v>
          </cell>
          <cell r="H120">
            <v>1</v>
          </cell>
          <cell r="I120" t="str">
            <v>new_name</v>
          </cell>
          <cell r="J120" t="str">
            <v>JARAMAKHAP</v>
          </cell>
        </row>
        <row r="121">
          <cell r="B121" t="str">
            <v>JASOIYA</v>
          </cell>
          <cell r="C121">
            <v>0.41770186335403697</v>
          </cell>
          <cell r="D121">
            <v>0.43040293040292998</v>
          </cell>
          <cell r="E121">
            <v>1</v>
          </cell>
          <cell r="F121">
            <v>1</v>
          </cell>
          <cell r="G121">
            <v>1</v>
          </cell>
          <cell r="H121">
            <v>1</v>
          </cell>
          <cell r="I121" t="str">
            <v>new_name</v>
          </cell>
          <cell r="J121" t="str">
            <v>JASOIYA</v>
          </cell>
        </row>
        <row r="122">
          <cell r="B122" t="str">
            <v>JOKAHARI</v>
          </cell>
          <cell r="C122">
            <v>2.4844720496894401E-2</v>
          </cell>
          <cell r="D122">
            <v>2.5641025641025599E-2</v>
          </cell>
          <cell r="E122">
            <v>1</v>
          </cell>
          <cell r="F122">
            <v>1</v>
          </cell>
          <cell r="G122">
            <v>1</v>
          </cell>
          <cell r="H122">
            <v>1</v>
          </cell>
          <cell r="I122" t="str">
            <v>new_name</v>
          </cell>
          <cell r="J122" t="str">
            <v>JOKAHARI</v>
          </cell>
        </row>
        <row r="123">
          <cell r="B123" t="str">
            <v>KAJI</v>
          </cell>
          <cell r="C123">
            <v>0.63509316770186297</v>
          </cell>
          <cell r="D123">
            <v>0.66117216117216104</v>
          </cell>
          <cell r="E123">
            <v>1</v>
          </cell>
          <cell r="F123">
            <v>1</v>
          </cell>
          <cell r="G123">
            <v>1</v>
          </cell>
          <cell r="H123">
            <v>1</v>
          </cell>
          <cell r="I123" t="str">
            <v>new_name</v>
          </cell>
          <cell r="J123" t="str">
            <v>KAJI</v>
          </cell>
        </row>
        <row r="124">
          <cell r="B124" t="str">
            <v>KALA</v>
          </cell>
          <cell r="C124">
            <v>0.187888198757763</v>
          </cell>
          <cell r="D124">
            <v>0.201465201465201</v>
          </cell>
          <cell r="E124">
            <v>1</v>
          </cell>
          <cell r="F124">
            <v>1</v>
          </cell>
          <cell r="G124">
            <v>1</v>
          </cell>
          <cell r="H124">
            <v>1</v>
          </cell>
          <cell r="I124" t="str">
            <v>new_name</v>
          </cell>
          <cell r="J124" t="str">
            <v>KALA</v>
          </cell>
        </row>
        <row r="125">
          <cell r="B125" t="str">
            <v>KANABEHARI</v>
          </cell>
          <cell r="C125">
            <v>0.37267080745341602</v>
          </cell>
          <cell r="D125">
            <v>0.38461538461538403</v>
          </cell>
          <cell r="E125">
            <v>1</v>
          </cell>
          <cell r="F125">
            <v>1</v>
          </cell>
          <cell r="G125">
            <v>1</v>
          </cell>
          <cell r="H125">
            <v>1</v>
          </cell>
          <cell r="I125" t="str">
            <v>new_name</v>
          </cell>
          <cell r="J125" t="str">
            <v>KANABEHARI</v>
          </cell>
        </row>
        <row r="126">
          <cell r="B126" t="str">
            <v>KANATARI</v>
          </cell>
          <cell r="C126">
            <v>0.894409937888198</v>
          </cell>
          <cell r="D126">
            <v>0.91575091575091505</v>
          </cell>
          <cell r="E126">
            <v>1</v>
          </cell>
          <cell r="F126">
            <v>1</v>
          </cell>
          <cell r="G126">
            <v>1</v>
          </cell>
          <cell r="H126">
            <v>1</v>
          </cell>
          <cell r="I126" t="str">
            <v>new_name</v>
          </cell>
          <cell r="J126" t="str">
            <v>KANATARI</v>
          </cell>
        </row>
        <row r="127">
          <cell r="B127" t="str">
            <v>KAPASIYA</v>
          </cell>
          <cell r="C127">
            <v>0.3027950310559</v>
          </cell>
          <cell r="D127">
            <v>0.31868131868131799</v>
          </cell>
          <cell r="E127">
            <v>1</v>
          </cell>
          <cell r="F127">
            <v>1</v>
          </cell>
          <cell r="G127">
            <v>1</v>
          </cell>
          <cell r="H127">
            <v>1</v>
          </cell>
          <cell r="I127" t="str">
            <v>new_name</v>
          </cell>
          <cell r="J127" t="str">
            <v>KAPASIYA</v>
          </cell>
        </row>
        <row r="128">
          <cell r="B128" t="str">
            <v>KARAHARA</v>
          </cell>
          <cell r="C128">
            <v>0.37577639751552699</v>
          </cell>
          <cell r="D128">
            <v>0.38827838827838801</v>
          </cell>
          <cell r="E128">
            <v>1</v>
          </cell>
          <cell r="F128">
            <v>1</v>
          </cell>
          <cell r="G128">
            <v>1</v>
          </cell>
          <cell r="H128">
            <v>1</v>
          </cell>
          <cell r="I128" t="str">
            <v>new_name</v>
          </cell>
          <cell r="J128" t="str">
            <v>KARAHARA</v>
          </cell>
        </row>
        <row r="129">
          <cell r="B129" t="str">
            <v>KARANJA</v>
          </cell>
          <cell r="C129">
            <v>0.24844720496894401</v>
          </cell>
          <cell r="D129">
            <v>0.267399267399267</v>
          </cell>
          <cell r="E129">
            <v>1</v>
          </cell>
          <cell r="F129">
            <v>1</v>
          </cell>
          <cell r="G129">
            <v>1</v>
          </cell>
          <cell r="H129">
            <v>1</v>
          </cell>
          <cell r="I129" t="str">
            <v>new_name</v>
          </cell>
          <cell r="J129" t="str">
            <v>KARANJA</v>
          </cell>
        </row>
        <row r="130">
          <cell r="B130" t="str">
            <v>KARIYAVA</v>
          </cell>
          <cell r="C130">
            <v>0.40062111801242201</v>
          </cell>
          <cell r="D130">
            <v>0.41025641025641002</v>
          </cell>
          <cell r="E130">
            <v>1</v>
          </cell>
          <cell r="F130">
            <v>1</v>
          </cell>
          <cell r="G130">
            <v>1</v>
          </cell>
          <cell r="H130">
            <v>1</v>
          </cell>
          <cell r="I130" t="str">
            <v>new_name</v>
          </cell>
          <cell r="J130" t="str">
            <v>KARIYAVA</v>
          </cell>
        </row>
        <row r="131">
          <cell r="B131" t="str">
            <v>KASAV</v>
          </cell>
          <cell r="C131">
            <v>0.61024844720496896</v>
          </cell>
          <cell r="D131">
            <v>0.63553113553113505</v>
          </cell>
          <cell r="E131">
            <v>1</v>
          </cell>
          <cell r="F131">
            <v>1</v>
          </cell>
          <cell r="G131">
            <v>1</v>
          </cell>
          <cell r="H131">
            <v>1</v>
          </cell>
          <cell r="I131" t="str">
            <v>new_name</v>
          </cell>
          <cell r="J131" t="str">
            <v>KASAV</v>
          </cell>
        </row>
        <row r="132">
          <cell r="B132" t="str">
            <v>KATAIYA</v>
          </cell>
          <cell r="C132">
            <v>0.855590062111801</v>
          </cell>
          <cell r="D132">
            <v>0.87728937728937695</v>
          </cell>
          <cell r="E132">
            <v>1</v>
          </cell>
          <cell r="F132">
            <v>1</v>
          </cell>
          <cell r="G132">
            <v>1</v>
          </cell>
          <cell r="H132">
            <v>1</v>
          </cell>
          <cell r="I132" t="str">
            <v>new_name</v>
          </cell>
          <cell r="J132" t="str">
            <v>KATAIYA</v>
          </cell>
        </row>
        <row r="133">
          <cell r="B133" t="str">
            <v>KETAKI</v>
          </cell>
          <cell r="C133">
            <v>0.94565217391304301</v>
          </cell>
          <cell r="D133">
            <v>0.96153846153846101</v>
          </cell>
          <cell r="E133">
            <v>1</v>
          </cell>
          <cell r="F133">
            <v>1</v>
          </cell>
          <cell r="G133">
            <v>1</v>
          </cell>
          <cell r="H133">
            <v>1</v>
          </cell>
          <cell r="I133" t="str">
            <v>new_name</v>
          </cell>
          <cell r="J133" t="str">
            <v>KETAKI</v>
          </cell>
        </row>
        <row r="134">
          <cell r="B134" t="str">
            <v>KHADIHA</v>
          </cell>
          <cell r="C134">
            <v>0.77639751552795</v>
          </cell>
          <cell r="D134">
            <v>0.93406593406593397</v>
          </cell>
          <cell r="E134">
            <v>1</v>
          </cell>
          <cell r="F134">
            <v>1</v>
          </cell>
          <cell r="G134">
            <v>1</v>
          </cell>
          <cell r="H134">
            <v>1</v>
          </cell>
          <cell r="I134" t="str">
            <v>new_name</v>
          </cell>
          <cell r="J134" t="str">
            <v>KHADIHA</v>
          </cell>
        </row>
        <row r="135">
          <cell r="B135" t="str">
            <v>KHAIRABINDA</v>
          </cell>
          <cell r="C135">
            <v>6.5217391304347797E-2</v>
          </cell>
          <cell r="D135">
            <v>6.5934065934065894E-2</v>
          </cell>
          <cell r="E135">
            <v>1</v>
          </cell>
          <cell r="F135">
            <v>1</v>
          </cell>
          <cell r="G135">
            <v>1</v>
          </cell>
          <cell r="H135">
            <v>1</v>
          </cell>
          <cell r="I135" t="str">
            <v>new_name</v>
          </cell>
          <cell r="J135" t="str">
            <v>KHAIRABINDA</v>
          </cell>
        </row>
        <row r="136">
          <cell r="B136" t="str">
            <v>KHAIRI</v>
          </cell>
          <cell r="C136">
            <v>0.13043478260869501</v>
          </cell>
          <cell r="D136">
            <v>0.139194139194139</v>
          </cell>
          <cell r="E136">
            <v>1</v>
          </cell>
          <cell r="F136">
            <v>1</v>
          </cell>
          <cell r="G136">
            <v>1</v>
          </cell>
          <cell r="H136">
            <v>1</v>
          </cell>
          <cell r="I136" t="str">
            <v>new_name</v>
          </cell>
          <cell r="J136" t="str">
            <v>KHAIRI</v>
          </cell>
        </row>
        <row r="137">
          <cell r="B137" t="str">
            <v>KHAKHADA</v>
          </cell>
          <cell r="C137">
            <v>0.75465838509316696</v>
          </cell>
          <cell r="D137">
            <v>0.78388278388278299</v>
          </cell>
          <cell r="E137">
            <v>1</v>
          </cell>
          <cell r="F137">
            <v>1</v>
          </cell>
          <cell r="G137">
            <v>1</v>
          </cell>
          <cell r="H137">
            <v>1</v>
          </cell>
          <cell r="I137" t="str">
            <v>new_name</v>
          </cell>
          <cell r="J137" t="str">
            <v>KHAKHADA</v>
          </cell>
        </row>
        <row r="138">
          <cell r="B138" t="str">
            <v>KOSADIHARA</v>
          </cell>
          <cell r="C138">
            <v>8.5403726708074501E-2</v>
          </cell>
          <cell r="D138">
            <v>8.9743589743589702E-2</v>
          </cell>
          <cell r="E138">
            <v>1</v>
          </cell>
          <cell r="F138">
            <v>1</v>
          </cell>
          <cell r="G138">
            <v>1</v>
          </cell>
          <cell r="H138">
            <v>1</v>
          </cell>
          <cell r="I138" t="str">
            <v>new_name</v>
          </cell>
          <cell r="J138" t="str">
            <v>KOSADIHARA</v>
          </cell>
        </row>
        <row r="139">
          <cell r="B139" t="str">
            <v>KOSIYARI</v>
          </cell>
          <cell r="C139">
            <v>0.86180124223602395</v>
          </cell>
          <cell r="D139">
            <v>0.88278388278388198</v>
          </cell>
          <cell r="E139">
            <v>1</v>
          </cell>
          <cell r="F139">
            <v>1</v>
          </cell>
          <cell r="G139">
            <v>1</v>
          </cell>
          <cell r="H139">
            <v>1</v>
          </cell>
          <cell r="I139" t="str">
            <v>new_name</v>
          </cell>
          <cell r="J139" t="str">
            <v>KOSIYARI</v>
          </cell>
        </row>
        <row r="140">
          <cell r="B140" t="str">
            <v>KUNDA</v>
          </cell>
          <cell r="C140">
            <v>0.74844720496894401</v>
          </cell>
          <cell r="D140">
            <v>0.77655677655677602</v>
          </cell>
          <cell r="E140">
            <v>1</v>
          </cell>
          <cell r="F140">
            <v>1</v>
          </cell>
          <cell r="G140">
            <v>1</v>
          </cell>
          <cell r="H140">
            <v>1</v>
          </cell>
          <cell r="I140" t="str">
            <v>new_name</v>
          </cell>
          <cell r="J140" t="str">
            <v>KUNDA</v>
          </cell>
        </row>
        <row r="141">
          <cell r="B141" t="str">
            <v>KURAMHA</v>
          </cell>
          <cell r="C141">
            <v>0.116459627329192</v>
          </cell>
          <cell r="D141">
            <v>0.122710622710622</v>
          </cell>
          <cell r="E141">
            <v>1</v>
          </cell>
          <cell r="F141">
            <v>1</v>
          </cell>
          <cell r="G141">
            <v>1</v>
          </cell>
          <cell r="H141">
            <v>1</v>
          </cell>
          <cell r="I141" t="str">
            <v>new_name</v>
          </cell>
          <cell r="J141" t="str">
            <v>KURAMHA</v>
          </cell>
        </row>
        <row r="142">
          <cell r="B142" t="str">
            <v>KUSHI</v>
          </cell>
          <cell r="C142">
            <v>0.31987577639751502</v>
          </cell>
          <cell r="D142">
            <v>0.33150183150183099</v>
          </cell>
          <cell r="E142">
            <v>1</v>
          </cell>
          <cell r="F142">
            <v>1</v>
          </cell>
          <cell r="G142">
            <v>1</v>
          </cell>
          <cell r="H142">
            <v>1</v>
          </cell>
          <cell r="I142" t="str">
            <v>new_name</v>
          </cell>
          <cell r="J142" t="str">
            <v>KUSHI</v>
          </cell>
        </row>
        <row r="143">
          <cell r="B143" t="str">
            <v>MALAHARA</v>
          </cell>
          <cell r="C143">
            <v>0.89130434782608603</v>
          </cell>
          <cell r="D143">
            <v>0.91208791208791196</v>
          </cell>
          <cell r="E143">
            <v>1</v>
          </cell>
          <cell r="F143">
            <v>1</v>
          </cell>
          <cell r="G143">
            <v>1</v>
          </cell>
          <cell r="H143">
            <v>1</v>
          </cell>
          <cell r="I143" t="str">
            <v>new_name</v>
          </cell>
          <cell r="J143" t="str">
            <v>MALAHARA</v>
          </cell>
        </row>
        <row r="144">
          <cell r="B144" t="str">
            <v>MAMAKA</v>
          </cell>
          <cell r="C144">
            <v>0.25155279503105499</v>
          </cell>
          <cell r="D144">
            <v>0.27106227106227099</v>
          </cell>
          <cell r="E144">
            <v>1</v>
          </cell>
          <cell r="F144">
            <v>1</v>
          </cell>
          <cell r="G144">
            <v>1</v>
          </cell>
          <cell r="H144">
            <v>1</v>
          </cell>
          <cell r="I144" t="str">
            <v>new_name</v>
          </cell>
          <cell r="J144" t="str">
            <v>MAMAKA</v>
          </cell>
        </row>
        <row r="145">
          <cell r="B145" t="str">
            <v>MANDARAPURA</v>
          </cell>
          <cell r="C145">
            <v>0.23602484472049601</v>
          </cell>
          <cell r="D145">
            <v>0.25274725274725202</v>
          </cell>
          <cell r="E145">
            <v>1</v>
          </cell>
          <cell r="F145">
            <v>1</v>
          </cell>
          <cell r="G145">
            <v>1</v>
          </cell>
          <cell r="H145">
            <v>1</v>
          </cell>
          <cell r="I145" t="str">
            <v>new_name</v>
          </cell>
          <cell r="J145" t="str">
            <v>MANDARAPURA</v>
          </cell>
        </row>
        <row r="146">
          <cell r="B146" t="str">
            <v>MANJURAHI</v>
          </cell>
          <cell r="C146">
            <v>7.1428571428571397E-2</v>
          </cell>
          <cell r="D146">
            <v>7.3260073260073194E-2</v>
          </cell>
          <cell r="E146">
            <v>1</v>
          </cell>
          <cell r="F146">
            <v>1</v>
          </cell>
          <cell r="G146">
            <v>1</v>
          </cell>
          <cell r="H146">
            <v>1</v>
          </cell>
          <cell r="I146" t="str">
            <v>new_name</v>
          </cell>
          <cell r="J146" t="str">
            <v>MANJURAHI</v>
          </cell>
        </row>
        <row r="147">
          <cell r="B147" t="str">
            <v>MAULANAGAR</v>
          </cell>
          <cell r="C147">
            <v>0.15217391304347799</v>
          </cell>
          <cell r="D147">
            <v>0.164835164835164</v>
          </cell>
          <cell r="E147">
            <v>1</v>
          </cell>
          <cell r="F147">
            <v>1</v>
          </cell>
          <cell r="G147">
            <v>1</v>
          </cell>
          <cell r="H147">
            <v>1</v>
          </cell>
          <cell r="I147" t="str">
            <v>new_name</v>
          </cell>
          <cell r="J147" t="str">
            <v>MAULANAGAR</v>
          </cell>
        </row>
        <row r="148">
          <cell r="B148" t="str">
            <v>MOHIDINAPUR</v>
          </cell>
          <cell r="C148">
            <v>0.24223602484472001</v>
          </cell>
          <cell r="D148">
            <v>0.26007326007325998</v>
          </cell>
          <cell r="E148">
            <v>1</v>
          </cell>
          <cell r="F148">
            <v>1</v>
          </cell>
          <cell r="G148">
            <v>1</v>
          </cell>
          <cell r="H148">
            <v>1</v>
          </cell>
          <cell r="I148" t="str">
            <v>new_name</v>
          </cell>
          <cell r="J148" t="str">
            <v>MOHIDINAPUR</v>
          </cell>
        </row>
        <row r="149">
          <cell r="B149" t="str">
            <v>NARA</v>
          </cell>
          <cell r="C149">
            <v>0.41304347826086901</v>
          </cell>
          <cell r="D149">
            <v>0.42490842490842401</v>
          </cell>
          <cell r="E149">
            <v>1</v>
          </cell>
          <cell r="F149">
            <v>1</v>
          </cell>
          <cell r="G149">
            <v>1</v>
          </cell>
          <cell r="H149">
            <v>1</v>
          </cell>
          <cell r="I149" t="str">
            <v>new_name</v>
          </cell>
          <cell r="J149" t="str">
            <v>NARA</v>
          </cell>
        </row>
        <row r="150">
          <cell r="B150" t="str">
            <v>NARACHI</v>
          </cell>
          <cell r="C150">
            <v>0.78571428571428503</v>
          </cell>
          <cell r="D150">
            <v>0.81684981684981595</v>
          </cell>
          <cell r="E150">
            <v>1</v>
          </cell>
          <cell r="F150">
            <v>1</v>
          </cell>
          <cell r="G150">
            <v>1</v>
          </cell>
          <cell r="H150">
            <v>1</v>
          </cell>
          <cell r="I150" t="str">
            <v>new_name</v>
          </cell>
          <cell r="J150" t="str">
            <v>NARACHI</v>
          </cell>
        </row>
        <row r="151">
          <cell r="B151" t="str">
            <v>NARAYANAPUR</v>
          </cell>
          <cell r="C151">
            <v>0.98447204968944102</v>
          </cell>
          <cell r="D151">
            <v>0.98901098901098905</v>
          </cell>
          <cell r="E151">
            <v>1</v>
          </cell>
          <cell r="F151">
            <v>1</v>
          </cell>
          <cell r="G151">
            <v>1</v>
          </cell>
          <cell r="H151">
            <v>1</v>
          </cell>
          <cell r="I151" t="str">
            <v>new_name</v>
          </cell>
          <cell r="J151" t="str">
            <v>NARAYANAPUR</v>
          </cell>
        </row>
        <row r="152">
          <cell r="B152" t="str">
            <v>NAVADIH</v>
          </cell>
          <cell r="C152">
            <v>0.45474711623779901</v>
          </cell>
          <cell r="D152">
            <v>0.476190476190476</v>
          </cell>
          <cell r="E152">
            <v>1</v>
          </cell>
          <cell r="F152">
            <v>1</v>
          </cell>
          <cell r="G152">
            <v>1</v>
          </cell>
          <cell r="H152">
            <v>1</v>
          </cell>
          <cell r="I152" t="str">
            <v>new_name</v>
          </cell>
          <cell r="J152" t="str">
            <v>NAVADIH</v>
          </cell>
        </row>
        <row r="153">
          <cell r="B153" t="str">
            <v>NEPAVA</v>
          </cell>
          <cell r="C153">
            <v>0.75776397515527905</v>
          </cell>
          <cell r="D153">
            <v>0.78754578754578697</v>
          </cell>
          <cell r="E153">
            <v>1</v>
          </cell>
          <cell r="F153">
            <v>1</v>
          </cell>
          <cell r="G153">
            <v>1</v>
          </cell>
          <cell r="H153">
            <v>1</v>
          </cell>
          <cell r="I153" t="str">
            <v>new_name</v>
          </cell>
          <cell r="J153" t="str">
            <v>NEPAVA</v>
          </cell>
        </row>
        <row r="154">
          <cell r="B154" t="str">
            <v>ORA</v>
          </cell>
          <cell r="C154">
            <v>0.361801242236024</v>
          </cell>
          <cell r="D154">
            <v>0.37179487179487097</v>
          </cell>
          <cell r="E154">
            <v>1</v>
          </cell>
          <cell r="F154">
            <v>1</v>
          </cell>
          <cell r="G154">
            <v>1</v>
          </cell>
          <cell r="H154">
            <v>1</v>
          </cell>
          <cell r="I154" t="str">
            <v>new_name</v>
          </cell>
          <cell r="J154" t="str">
            <v>ORA</v>
          </cell>
        </row>
        <row r="155">
          <cell r="B155" t="str">
            <v>Others</v>
          </cell>
          <cell r="C155">
            <v>0.56832298136645898</v>
          </cell>
          <cell r="D155">
            <v>0.56265956265956196</v>
          </cell>
          <cell r="E155">
            <v>1</v>
          </cell>
          <cell r="F155">
            <v>1</v>
          </cell>
          <cell r="G155">
            <v>1</v>
          </cell>
          <cell r="H155">
            <v>1</v>
          </cell>
          <cell r="I155" t="str">
            <v>new_name</v>
          </cell>
          <cell r="J155" t="str">
            <v>Others</v>
          </cell>
        </row>
        <row r="156">
          <cell r="B156" t="str">
            <v>PAHARAMA</v>
          </cell>
          <cell r="C156">
            <v>0.28571428571428498</v>
          </cell>
          <cell r="D156">
            <v>0.304029304029304</v>
          </cell>
          <cell r="E156">
            <v>1</v>
          </cell>
          <cell r="F156">
            <v>1</v>
          </cell>
          <cell r="G156">
            <v>1</v>
          </cell>
          <cell r="H156">
            <v>1</v>
          </cell>
          <cell r="I156" t="str">
            <v>new_name</v>
          </cell>
          <cell r="J156" t="str">
            <v>PAHARAMA</v>
          </cell>
        </row>
        <row r="157">
          <cell r="B157" t="str">
            <v>PANDEY</v>
          </cell>
          <cell r="C157">
            <v>0.73602484472049601</v>
          </cell>
          <cell r="D157">
            <v>0.76556776556776496</v>
          </cell>
          <cell r="E157">
            <v>1</v>
          </cell>
          <cell r="F157">
            <v>1</v>
          </cell>
          <cell r="G157">
            <v>1</v>
          </cell>
          <cell r="H157">
            <v>1</v>
          </cell>
          <cell r="I157" t="str">
            <v>new_name</v>
          </cell>
          <cell r="J157" t="str">
            <v>PANDEY</v>
          </cell>
        </row>
        <row r="158">
          <cell r="B158" t="str">
            <v>PARASADIH</v>
          </cell>
          <cell r="C158">
            <v>0.24534161490683201</v>
          </cell>
          <cell r="D158">
            <v>0.26373626373626302</v>
          </cell>
          <cell r="E158">
            <v>1</v>
          </cell>
          <cell r="F158">
            <v>1</v>
          </cell>
          <cell r="G158">
            <v>1</v>
          </cell>
          <cell r="H158">
            <v>1</v>
          </cell>
          <cell r="I158" t="str">
            <v>new_name</v>
          </cell>
          <cell r="J158" t="str">
            <v>PARASADIH</v>
          </cell>
        </row>
        <row r="159">
          <cell r="B159" t="str">
            <v>PARASI</v>
          </cell>
          <cell r="C159">
            <v>0.14596273291925399</v>
          </cell>
          <cell r="D159">
            <v>0.15750915750915701</v>
          </cell>
          <cell r="E159">
            <v>1</v>
          </cell>
          <cell r="F159">
            <v>1</v>
          </cell>
          <cell r="G159">
            <v>1</v>
          </cell>
          <cell r="H159">
            <v>1</v>
          </cell>
          <cell r="I159" t="str">
            <v>new_name</v>
          </cell>
          <cell r="J159" t="str">
            <v>PARASI</v>
          </cell>
        </row>
        <row r="160">
          <cell r="B160" t="str">
            <v>PATANAVA</v>
          </cell>
          <cell r="C160">
            <v>4.6583850931677002E-2</v>
          </cell>
          <cell r="D160">
            <v>4.7619047619047603E-2</v>
          </cell>
          <cell r="E160">
            <v>1</v>
          </cell>
          <cell r="F160">
            <v>1</v>
          </cell>
          <cell r="G160">
            <v>1</v>
          </cell>
          <cell r="H160">
            <v>1</v>
          </cell>
          <cell r="I160" t="str">
            <v>new_name</v>
          </cell>
          <cell r="J160" t="str">
            <v>PATANAVA</v>
          </cell>
        </row>
        <row r="161">
          <cell r="B161" t="str">
            <v>PIPARA</v>
          </cell>
          <cell r="C161">
            <v>0.72981366459627295</v>
          </cell>
          <cell r="D161">
            <v>0.75824175824175799</v>
          </cell>
          <cell r="E161">
            <v>1</v>
          </cell>
          <cell r="F161">
            <v>1</v>
          </cell>
          <cell r="G161">
            <v>1</v>
          </cell>
          <cell r="H161">
            <v>1</v>
          </cell>
          <cell r="I161" t="str">
            <v>new_name</v>
          </cell>
          <cell r="J161" t="str">
            <v>PIPARA</v>
          </cell>
        </row>
        <row r="162">
          <cell r="B162" t="str">
            <v>PIRAUTA</v>
          </cell>
          <cell r="C162">
            <v>0.13354037267080701</v>
          </cell>
          <cell r="D162">
            <v>0.14285714285714199</v>
          </cell>
          <cell r="E162">
            <v>1</v>
          </cell>
          <cell r="F162">
            <v>1</v>
          </cell>
          <cell r="G162">
            <v>1</v>
          </cell>
          <cell r="H162">
            <v>1</v>
          </cell>
          <cell r="I162" t="str">
            <v>new_name</v>
          </cell>
          <cell r="J162" t="str">
            <v>PIRAUTA</v>
          </cell>
        </row>
        <row r="163">
          <cell r="B163" t="str">
            <v>POIVWAN</v>
          </cell>
          <cell r="C163">
            <v>0.35248447204968902</v>
          </cell>
          <cell r="D163">
            <v>0.36263736263736202</v>
          </cell>
          <cell r="E163">
            <v>1</v>
          </cell>
          <cell r="F163">
            <v>1</v>
          </cell>
          <cell r="G163">
            <v>1</v>
          </cell>
          <cell r="H163">
            <v>1</v>
          </cell>
          <cell r="I163" t="str">
            <v>new_name</v>
          </cell>
          <cell r="J163" t="str">
            <v>POIVWAN</v>
          </cell>
        </row>
        <row r="164">
          <cell r="B164" t="str">
            <v>POKHAR</v>
          </cell>
          <cell r="C164">
            <v>0.34782608695652101</v>
          </cell>
          <cell r="D164">
            <v>0.35897435897435898</v>
          </cell>
          <cell r="E164">
            <v>1</v>
          </cell>
          <cell r="F164">
            <v>1</v>
          </cell>
          <cell r="G164">
            <v>1</v>
          </cell>
          <cell r="H164">
            <v>1</v>
          </cell>
          <cell r="I164" t="str">
            <v>new_name</v>
          </cell>
          <cell r="J164" t="str">
            <v>POKHAR</v>
          </cell>
        </row>
        <row r="165">
          <cell r="B165" t="str">
            <v>RADHAULIYA</v>
          </cell>
          <cell r="C165">
            <v>0.15993788819875701</v>
          </cell>
          <cell r="D165">
            <v>0.17216117216117199</v>
          </cell>
          <cell r="E165">
            <v>1</v>
          </cell>
          <cell r="F165">
            <v>1</v>
          </cell>
          <cell r="G165">
            <v>1</v>
          </cell>
          <cell r="H165">
            <v>1</v>
          </cell>
          <cell r="I165" t="str">
            <v>new_name</v>
          </cell>
          <cell r="J165" t="str">
            <v>RADHAULIYA</v>
          </cell>
        </row>
        <row r="166">
          <cell r="B166" t="str">
            <v>RAJA</v>
          </cell>
          <cell r="C166">
            <v>2.7950310559006201E-2</v>
          </cell>
          <cell r="D166">
            <v>2.9304029304029301E-2</v>
          </cell>
          <cell r="E166">
            <v>1</v>
          </cell>
          <cell r="F166">
            <v>1</v>
          </cell>
          <cell r="G166">
            <v>1</v>
          </cell>
          <cell r="H166">
            <v>1</v>
          </cell>
          <cell r="I166" t="str">
            <v>new_name</v>
          </cell>
          <cell r="J166" t="str">
            <v>RAJA</v>
          </cell>
        </row>
        <row r="167">
          <cell r="B167" t="str">
            <v>RAJOI</v>
          </cell>
          <cell r="C167">
            <v>0.27484472049689401</v>
          </cell>
          <cell r="D167">
            <v>0.293040293040293</v>
          </cell>
          <cell r="E167">
            <v>1</v>
          </cell>
          <cell r="F167">
            <v>1</v>
          </cell>
          <cell r="G167">
            <v>1</v>
          </cell>
          <cell r="H167">
            <v>1</v>
          </cell>
          <cell r="I167" t="str">
            <v>new_name</v>
          </cell>
          <cell r="J167" t="str">
            <v>RAJOI</v>
          </cell>
        </row>
        <row r="168">
          <cell r="B168" t="str">
            <v>RAKHUA</v>
          </cell>
          <cell r="C168">
            <v>0.21118012422360199</v>
          </cell>
          <cell r="D168">
            <v>0.22710622710622699</v>
          </cell>
          <cell r="E168">
            <v>1</v>
          </cell>
          <cell r="F168">
            <v>1</v>
          </cell>
          <cell r="G168">
            <v>1</v>
          </cell>
          <cell r="H168">
            <v>1</v>
          </cell>
          <cell r="I168" t="str">
            <v>new_name</v>
          </cell>
          <cell r="J168" t="str">
            <v>RAKHUA</v>
          </cell>
        </row>
        <row r="169">
          <cell r="B169" t="str">
            <v>RAYAPURA</v>
          </cell>
          <cell r="C169">
            <v>7.7639751552794997E-2</v>
          </cell>
          <cell r="D169">
            <v>8.0586080586080494E-2</v>
          </cell>
          <cell r="E169">
            <v>1</v>
          </cell>
          <cell r="F169">
            <v>1</v>
          </cell>
          <cell r="G169">
            <v>1</v>
          </cell>
          <cell r="H169">
            <v>1</v>
          </cell>
          <cell r="I169" t="str">
            <v>new_name</v>
          </cell>
          <cell r="J169" t="str">
            <v>RAYAPURA</v>
          </cell>
        </row>
        <row r="170">
          <cell r="B170" t="str">
            <v>SAHEYA</v>
          </cell>
          <cell r="C170">
            <v>6.8322981366459604E-2</v>
          </cell>
          <cell r="D170">
            <v>6.95970695970696E-2</v>
          </cell>
          <cell r="E170">
            <v>1</v>
          </cell>
          <cell r="F170">
            <v>1</v>
          </cell>
          <cell r="G170">
            <v>1</v>
          </cell>
          <cell r="H170">
            <v>1</v>
          </cell>
          <cell r="I170" t="str">
            <v>new_name</v>
          </cell>
          <cell r="J170" t="str">
            <v>SAHEYA</v>
          </cell>
        </row>
        <row r="171">
          <cell r="B171" t="str">
            <v>SARIM</v>
          </cell>
          <cell r="C171">
            <v>0.26708074534161402</v>
          </cell>
          <cell r="D171">
            <v>0.27106227106227099</v>
          </cell>
          <cell r="E171">
            <v>1</v>
          </cell>
          <cell r="F171">
            <v>1</v>
          </cell>
          <cell r="G171">
            <v>1</v>
          </cell>
          <cell r="H171">
            <v>1</v>
          </cell>
          <cell r="I171" t="str">
            <v>new_name</v>
          </cell>
          <cell r="J171" t="str">
            <v>SARIM</v>
          </cell>
        </row>
        <row r="172">
          <cell r="B172" t="str">
            <v>SHEKHAPURA</v>
          </cell>
          <cell r="C172">
            <v>0.36645962732919202</v>
          </cell>
          <cell r="D172">
            <v>0.377289377289377</v>
          </cell>
          <cell r="E172">
            <v>1</v>
          </cell>
          <cell r="F172">
            <v>1</v>
          </cell>
          <cell r="G172">
            <v>1</v>
          </cell>
          <cell r="H172">
            <v>1</v>
          </cell>
          <cell r="I172" t="str">
            <v>new_name</v>
          </cell>
          <cell r="J172" t="str">
            <v>SHEKHAPURA</v>
          </cell>
        </row>
        <row r="173">
          <cell r="B173" t="str">
            <v>SILAR</v>
          </cell>
          <cell r="C173">
            <v>0.68012422360248403</v>
          </cell>
          <cell r="D173">
            <v>0.706959706959707</v>
          </cell>
          <cell r="E173">
            <v>1</v>
          </cell>
          <cell r="F173">
            <v>1</v>
          </cell>
          <cell r="G173">
            <v>1</v>
          </cell>
          <cell r="H173">
            <v>1</v>
          </cell>
          <cell r="I173" t="str">
            <v>new_name</v>
          </cell>
          <cell r="J173" t="str">
            <v>SILAR</v>
          </cell>
        </row>
        <row r="174">
          <cell r="B174" t="str">
            <v>SIMARA</v>
          </cell>
          <cell r="C174">
            <v>0.20807453416148999</v>
          </cell>
          <cell r="D174">
            <v>0.22344322344322301</v>
          </cell>
          <cell r="E174">
            <v>1</v>
          </cell>
          <cell r="F174">
            <v>1</v>
          </cell>
          <cell r="G174">
            <v>1</v>
          </cell>
          <cell r="H174">
            <v>1</v>
          </cell>
          <cell r="I174" t="str">
            <v>new_name</v>
          </cell>
          <cell r="J174" t="str">
            <v>SIMARA</v>
          </cell>
        </row>
        <row r="175">
          <cell r="B175" t="str">
            <v>SIMARIYA</v>
          </cell>
          <cell r="C175">
            <v>9.9378881987577605E-2</v>
          </cell>
          <cell r="D175">
            <v>0.10256410256410201</v>
          </cell>
          <cell r="E175">
            <v>1</v>
          </cell>
          <cell r="F175">
            <v>1</v>
          </cell>
          <cell r="G175">
            <v>1</v>
          </cell>
          <cell r="H175">
            <v>1</v>
          </cell>
          <cell r="I175" t="str">
            <v>new_name</v>
          </cell>
          <cell r="J175" t="str">
            <v>SIMARIYA</v>
          </cell>
        </row>
        <row r="176">
          <cell r="B176" t="str">
            <v>SOHRAREYA</v>
          </cell>
          <cell r="C176">
            <v>0.170807453416149</v>
          </cell>
          <cell r="D176">
            <v>0.183150183150183</v>
          </cell>
          <cell r="E176">
            <v>1</v>
          </cell>
          <cell r="F176">
            <v>1</v>
          </cell>
          <cell r="G176">
            <v>1</v>
          </cell>
          <cell r="H176">
            <v>1</v>
          </cell>
          <cell r="I176" t="str">
            <v>new_name</v>
          </cell>
          <cell r="J176" t="str">
            <v>SOHRAREYA</v>
          </cell>
        </row>
        <row r="177">
          <cell r="B177" t="str">
            <v>SONAVARSHA</v>
          </cell>
          <cell r="C177">
            <v>0.38509316770186303</v>
          </cell>
          <cell r="D177">
            <v>0.39560439560439498</v>
          </cell>
          <cell r="E177">
            <v>1</v>
          </cell>
          <cell r="F177">
            <v>1</v>
          </cell>
          <cell r="G177">
            <v>1</v>
          </cell>
          <cell r="H177">
            <v>1</v>
          </cell>
          <cell r="I177" t="str">
            <v>new_name</v>
          </cell>
          <cell r="J177" t="str">
            <v>SONAVARSHA</v>
          </cell>
        </row>
        <row r="178">
          <cell r="B178" t="str">
            <v>SUHI</v>
          </cell>
          <cell r="C178">
            <v>0.88354037267080698</v>
          </cell>
          <cell r="D178">
            <v>0.90476190476190399</v>
          </cell>
          <cell r="E178">
            <v>1</v>
          </cell>
          <cell r="F178">
            <v>1</v>
          </cell>
          <cell r="G178">
            <v>1</v>
          </cell>
          <cell r="H178">
            <v>1</v>
          </cell>
          <cell r="I178" t="str">
            <v>new_name</v>
          </cell>
          <cell r="J178" t="str">
            <v>SUHI</v>
          </cell>
        </row>
        <row r="179">
          <cell r="B179" t="str">
            <v>SUSANAR</v>
          </cell>
          <cell r="C179">
            <v>6.2111801242236003E-2</v>
          </cell>
          <cell r="D179">
            <v>6.2271062271062202E-2</v>
          </cell>
          <cell r="E179">
            <v>1</v>
          </cell>
          <cell r="F179">
            <v>1</v>
          </cell>
          <cell r="G179">
            <v>1</v>
          </cell>
          <cell r="H179">
            <v>1</v>
          </cell>
          <cell r="I179" t="str">
            <v>new_name</v>
          </cell>
          <cell r="J179" t="str">
            <v>SUSANAR</v>
          </cell>
        </row>
        <row r="180">
          <cell r="B180" t="str">
            <v>TENDUA</v>
          </cell>
          <cell r="C180">
            <v>0.13975155279503099</v>
          </cell>
          <cell r="D180">
            <v>0.15018315018315001</v>
          </cell>
          <cell r="E180">
            <v>1</v>
          </cell>
          <cell r="F180">
            <v>1</v>
          </cell>
          <cell r="G180">
            <v>1</v>
          </cell>
          <cell r="H180">
            <v>1</v>
          </cell>
          <cell r="I180" t="str">
            <v>new_name</v>
          </cell>
          <cell r="J180" t="str">
            <v>TENDUA</v>
          </cell>
        </row>
        <row r="181">
          <cell r="B181" t="str">
            <v>TETARIYA</v>
          </cell>
          <cell r="C181">
            <v>0.31366459627329102</v>
          </cell>
          <cell r="D181">
            <v>0.32600732600732601</v>
          </cell>
          <cell r="E181">
            <v>1</v>
          </cell>
          <cell r="F181">
            <v>1</v>
          </cell>
          <cell r="G181">
            <v>1</v>
          </cell>
          <cell r="H181">
            <v>1</v>
          </cell>
          <cell r="I181" t="str">
            <v>new_name</v>
          </cell>
          <cell r="J181" t="str">
            <v>TETARIYA</v>
          </cell>
        </row>
        <row r="182">
          <cell r="B182" t="str">
            <v>TITAI</v>
          </cell>
          <cell r="C182">
            <v>0.69875776397515499</v>
          </cell>
          <cell r="D182">
            <v>0.72527472527472503</v>
          </cell>
          <cell r="E182">
            <v>1</v>
          </cell>
          <cell r="F182">
            <v>1</v>
          </cell>
          <cell r="G182">
            <v>1</v>
          </cell>
          <cell r="H182">
            <v>1</v>
          </cell>
          <cell r="I182" t="str">
            <v>new_name</v>
          </cell>
          <cell r="J182" t="str">
            <v>TITAI</v>
          </cell>
        </row>
        <row r="183">
          <cell r="B183" t="str">
            <v>TOLI</v>
          </cell>
          <cell r="C183">
            <v>0.61845607808340697</v>
          </cell>
          <cell r="D183">
            <v>0.63809523809523805</v>
          </cell>
          <cell r="E183">
            <v>1</v>
          </cell>
          <cell r="F183">
            <v>1</v>
          </cell>
          <cell r="G183">
            <v>1</v>
          </cell>
          <cell r="H183">
            <v>1</v>
          </cell>
          <cell r="I183" t="str">
            <v>new_name</v>
          </cell>
          <cell r="J183" t="str">
            <v>TOLI</v>
          </cell>
        </row>
        <row r="184">
          <cell r="B184" t="str">
            <v>UNTHU</v>
          </cell>
          <cell r="C184">
            <v>0.14906832298136599</v>
          </cell>
          <cell r="D184">
            <v>0.16117216117216099</v>
          </cell>
          <cell r="E184">
            <v>1</v>
          </cell>
          <cell r="F184">
            <v>1</v>
          </cell>
          <cell r="G184">
            <v>1</v>
          </cell>
          <cell r="H184">
            <v>1</v>
          </cell>
          <cell r="I184" t="str">
            <v>new_name</v>
          </cell>
          <cell r="J184" t="str">
            <v>UNTHU</v>
          </cell>
        </row>
        <row r="185">
          <cell r="B185" t="str">
            <v>UPARADAHA</v>
          </cell>
          <cell r="C185">
            <v>0.79503105590062095</v>
          </cell>
          <cell r="D185">
            <v>0.82783882783882701</v>
          </cell>
          <cell r="E185">
            <v>1</v>
          </cell>
          <cell r="F185">
            <v>1</v>
          </cell>
          <cell r="G185">
            <v>1</v>
          </cell>
          <cell r="H185">
            <v>1</v>
          </cell>
          <cell r="I185" t="str">
            <v>new_name</v>
          </cell>
          <cell r="J185" t="str">
            <v>UPARADAHA</v>
          </cell>
        </row>
        <row r="186">
          <cell r="B186" t="str">
            <v>VISHRAMAPUR</v>
          </cell>
          <cell r="C186">
            <v>0.70496894409937805</v>
          </cell>
          <cell r="D186">
            <v>0.732600732600732</v>
          </cell>
          <cell r="E186">
            <v>1</v>
          </cell>
          <cell r="F186">
            <v>1</v>
          </cell>
          <cell r="G186">
            <v>1</v>
          </cell>
          <cell r="H186">
            <v>1</v>
          </cell>
          <cell r="I186" t="str">
            <v>new_name</v>
          </cell>
          <cell r="J186" t="str">
            <v>VISHRAMAPUR</v>
          </cell>
        </row>
        <row r="187">
          <cell r="B187" t="str">
            <v>VISHUNAPUR</v>
          </cell>
          <cell r="C187">
            <v>0.87422360248447195</v>
          </cell>
          <cell r="D187">
            <v>0.89560439560439498</v>
          </cell>
          <cell r="E187">
            <v>1</v>
          </cell>
          <cell r="F187">
            <v>1</v>
          </cell>
          <cell r="G187">
            <v>1</v>
          </cell>
          <cell r="H187">
            <v>1</v>
          </cell>
          <cell r="I187" t="str">
            <v>new_name</v>
          </cell>
          <cell r="J187" t="str">
            <v>VISHUNAPUR</v>
          </cell>
        </row>
        <row r="188">
          <cell r="B188" t="str">
            <v>WAN</v>
          </cell>
          <cell r="C188">
            <v>0.108695652173913</v>
          </cell>
          <cell r="D188">
            <v>0.113553113553113</v>
          </cell>
          <cell r="E188">
            <v>1</v>
          </cell>
          <cell r="F188">
            <v>1</v>
          </cell>
          <cell r="G188">
            <v>1</v>
          </cell>
          <cell r="H188">
            <v>1</v>
          </cell>
          <cell r="I188" t="str">
            <v>new_name</v>
          </cell>
          <cell r="J188" t="str">
            <v>WAN</v>
          </cell>
        </row>
        <row r="189">
          <cell r="B189" t="str">
            <v>YADUPUR</v>
          </cell>
          <cell r="C189">
            <v>0.92857142857142805</v>
          </cell>
          <cell r="D189">
            <v>0.94505494505494503</v>
          </cell>
          <cell r="E189">
            <v>1</v>
          </cell>
          <cell r="F189">
            <v>1</v>
          </cell>
          <cell r="G189">
            <v>1</v>
          </cell>
          <cell r="H189">
            <v>1</v>
          </cell>
          <cell r="I189" t="str">
            <v>new_name</v>
          </cell>
          <cell r="J189" t="str">
            <v>YADUPUR</v>
          </cell>
        </row>
        <row r="190">
          <cell r="B190" t="str">
            <v>YARI</v>
          </cell>
          <cell r="C190">
            <v>0.38043478260869501</v>
          </cell>
          <cell r="D190">
            <v>0.39194139194139099</v>
          </cell>
          <cell r="E190">
            <v>1</v>
          </cell>
          <cell r="F190">
            <v>1</v>
          </cell>
          <cell r="G190">
            <v>1</v>
          </cell>
          <cell r="H190">
            <v>1</v>
          </cell>
          <cell r="I190" t="str">
            <v>new_name</v>
          </cell>
          <cell r="J190" t="str">
            <v>YARI</v>
          </cell>
        </row>
        <row r="191">
          <cell r="B191" t="str">
            <v>ZHIKATIYA</v>
          </cell>
          <cell r="C191">
            <v>0.270186335403726</v>
          </cell>
          <cell r="D191">
            <v>0.28937728937728902</v>
          </cell>
          <cell r="E191">
            <v>1</v>
          </cell>
          <cell r="F191">
            <v>1</v>
          </cell>
          <cell r="G191">
            <v>1</v>
          </cell>
          <cell r="H191">
            <v>1</v>
          </cell>
          <cell r="I191" t="str">
            <v>new_name</v>
          </cell>
          <cell r="J191" t="str">
            <v>ZHIKATIYA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 t="str">
            <v>Sushil Kumar Singh</v>
          </cell>
          <cell r="C2">
            <v>431541</v>
          </cell>
          <cell r="D2">
            <v>0.45800000000000002</v>
          </cell>
          <cell r="E2" t="str">
            <v>Bharatiya Janta Party</v>
          </cell>
        </row>
        <row r="3">
          <cell r="B3" t="str">
            <v>Upendra Prasad</v>
          </cell>
          <cell r="C3">
            <v>358934</v>
          </cell>
          <cell r="D3">
            <v>0.38100000000000001</v>
          </cell>
          <cell r="E3" t="str">
            <v>Hindustani Awam Morcha (Secular)</v>
          </cell>
        </row>
        <row r="4">
          <cell r="B4" t="str">
            <v>Naresh Yadav</v>
          </cell>
          <cell r="C4">
            <v>34033</v>
          </cell>
          <cell r="D4">
            <v>3.5999999999999997E-2</v>
          </cell>
          <cell r="E4" t="str">
            <v>Bahujan Samaj Party</v>
          </cell>
        </row>
        <row r="5">
          <cell r="B5" t="str">
            <v>Dhirendra Kumar Singh</v>
          </cell>
          <cell r="C5">
            <v>25030</v>
          </cell>
          <cell r="D5">
            <v>2.7E-2</v>
          </cell>
          <cell r="E5" t="str">
            <v>Independent</v>
          </cell>
        </row>
        <row r="6">
          <cell r="B6" t="str">
            <v>Dr Dharmendra Kumar</v>
          </cell>
          <cell r="C6">
            <v>16683</v>
          </cell>
          <cell r="D6">
            <v>1.7999999999999999E-2</v>
          </cell>
          <cell r="E6" t="str">
            <v>Akhil Hind Forward Bloc (Krantikari)</v>
          </cell>
        </row>
        <row r="7">
          <cell r="B7" t="str">
            <v>Santosh Kumar Sinha</v>
          </cell>
          <cell r="C7">
            <v>15138</v>
          </cell>
          <cell r="D7">
            <v>1.6E-2</v>
          </cell>
          <cell r="E7" t="str">
            <v>Independent</v>
          </cell>
        </row>
        <row r="8">
          <cell r="B8" t="str">
            <v>Avinash Kumar</v>
          </cell>
          <cell r="C8">
            <v>13765</v>
          </cell>
          <cell r="D8">
            <v>1.4999999999999999E-2</v>
          </cell>
          <cell r="E8" t="str">
            <v>Peoples Party Of India (Democratic)</v>
          </cell>
        </row>
        <row r="9">
          <cell r="B9" t="str">
            <v>Yogendra Ram</v>
          </cell>
          <cell r="C9">
            <v>12060</v>
          </cell>
          <cell r="D9">
            <v>1.2999999999999999E-2</v>
          </cell>
          <cell r="E9" t="str">
            <v>Independent</v>
          </cell>
        </row>
        <row r="10">
          <cell r="B10" t="str">
            <v>Som Prakash</v>
          </cell>
          <cell r="C10">
            <v>11779</v>
          </cell>
          <cell r="D10">
            <v>1.2999999999999999E-2</v>
          </cell>
          <cell r="E10" t="str">
            <v>Swaraj Party (Loktantrik)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 t="str">
            <v>Uchcha Vighalay Jamhor Purwi Bhag.</v>
          </cell>
          <cell r="C2" t="str">
            <v>JAMHOR</v>
          </cell>
          <cell r="D2" t="str">
            <v>JAMHOR</v>
          </cell>
        </row>
        <row r="3">
          <cell r="B3" t="str">
            <v>Uchcha Vighalay Jamhor Purwi Madhya Bhag</v>
          </cell>
          <cell r="C3" t="str">
            <v>JAMHOR</v>
          </cell>
          <cell r="D3" t="str">
            <v>JAMHOR</v>
          </cell>
        </row>
        <row r="4">
          <cell r="B4" t="str">
            <v>Uchcha Vighalay Jamhor Pashchimi Madhya Bhag</v>
          </cell>
          <cell r="C4" t="str">
            <v>JAMHOR</v>
          </cell>
          <cell r="D4" t="str">
            <v>JAMHOR</v>
          </cell>
        </row>
        <row r="5">
          <cell r="B5" t="str">
            <v>Uchcha Vighalay Jamhor Pashchimi Madhya Bhag</v>
          </cell>
          <cell r="C5" t="str">
            <v>JAMHOR</v>
          </cell>
          <cell r="D5" t="str">
            <v>JAMHOR</v>
          </cell>
        </row>
        <row r="6">
          <cell r="B6" t="str">
            <v>Madhya Vighalay Jamhor Purwi Bhag</v>
          </cell>
          <cell r="C6" t="str">
            <v>JAMHOR</v>
          </cell>
          <cell r="D6" t="str">
            <v>JAMHOR</v>
          </cell>
        </row>
        <row r="7">
          <cell r="B7" t="str">
            <v>MADHYA VIDHAYAL jamhor MADHYA BHAG</v>
          </cell>
          <cell r="C7" t="str">
            <v>JAMHOR</v>
          </cell>
          <cell r="D7" t="str">
            <v>JAMHOR</v>
          </cell>
        </row>
        <row r="8">
          <cell r="B8" t="str">
            <v>Madhya Vighalay Jamhor Pashchimi Bhag</v>
          </cell>
          <cell r="C8" t="str">
            <v>JAMHOR</v>
          </cell>
          <cell r="D8" t="str">
            <v>JAMHOR</v>
          </cell>
        </row>
        <row r="9">
          <cell r="B9" t="str">
            <v>Prathamik Vighalay Jokahari</v>
          </cell>
          <cell r="C9" t="str">
            <v>JOKAHARI</v>
          </cell>
          <cell r="D9" t="str">
            <v>JOKAHARI</v>
          </cell>
        </row>
        <row r="10">
          <cell r="B10" t="str">
            <v>Prathamik Vidyalay Raja Bigaha</v>
          </cell>
          <cell r="C10" t="str">
            <v>RAJA</v>
          </cell>
          <cell r="D10" t="str">
            <v>RAJA</v>
          </cell>
        </row>
        <row r="11">
          <cell r="B11" t="str">
            <v>UTKRAMIT MADHYA VIDYALAY MOR DIHRI (PURVI BHAG</v>
          </cell>
          <cell r="C11" t="str">
            <v>DIHRI</v>
          </cell>
          <cell r="D11" t="str">
            <v>DIHRI</v>
          </cell>
        </row>
        <row r="12">
          <cell r="B12" t="str">
            <v>UTKRAMIT MADHYA VIDHYALAY mor dihriPASHCHIMI BHAG</v>
          </cell>
          <cell r="C12" t="str">
            <v>DIHRI</v>
          </cell>
          <cell r="D12" t="str">
            <v>DIHRI</v>
          </cell>
        </row>
        <row r="13">
          <cell r="B13" t="str">
            <v>Samudayik Bhawan Padrawan</v>
          </cell>
          <cell r="C13" t="str">
            <v>PADRAWAN</v>
          </cell>
          <cell r="D13" t="str">
            <v>PADRAWAN</v>
          </cell>
        </row>
        <row r="14">
          <cell r="B14" t="str">
            <v>Utkramit Madhya Vidyalay Devariya</v>
          </cell>
          <cell r="C14" t="str">
            <v>DEVARIYA</v>
          </cell>
          <cell r="D14" t="str">
            <v>DEVARIYA</v>
          </cell>
        </row>
        <row r="15">
          <cell r="B15" t="str">
            <v>Utkramit Madhya Vidyalay Chitragopi</v>
          </cell>
          <cell r="C15" t="str">
            <v>CHITRAGOPI</v>
          </cell>
          <cell r="D15" t="str">
            <v>CHITRAGOPI</v>
          </cell>
        </row>
        <row r="16">
          <cell r="B16" t="str">
            <v>Samudayik Bhavan Patanava</v>
          </cell>
          <cell r="C16" t="str">
            <v>PATANAVA</v>
          </cell>
          <cell r="D16" t="str">
            <v>PATANAVA</v>
          </cell>
        </row>
        <row r="17">
          <cell r="B17" t="str">
            <v>Prathamik Vidyalay Devahara</v>
          </cell>
          <cell r="C17" t="str">
            <v>DEVAHARA</v>
          </cell>
          <cell r="D17" t="str">
            <v>DEVAHARA</v>
          </cell>
        </row>
        <row r="18">
          <cell r="B18" t="str">
            <v>Prathmik Vidyalay Jagadishapur</v>
          </cell>
          <cell r="C18" t="str">
            <v>JAGAPUR</v>
          </cell>
          <cell r="D18" t="str">
            <v>JAGAPUR</v>
          </cell>
        </row>
        <row r="19">
          <cell r="B19" t="str">
            <v>Urdu Madhya Vidyalay Bharathauli PURVI BHAG</v>
          </cell>
          <cell r="C19" t="str">
            <v>BHARATHAULI</v>
          </cell>
          <cell r="D19" t="str">
            <v>BHARTHAULI</v>
          </cell>
        </row>
        <row r="20">
          <cell r="B20" t="str">
            <v>URDU MADHYA VIDHYALAY bharthauli PASHCHIMI BHAG</v>
          </cell>
          <cell r="C20" t="str">
            <v>BHARTHAULI</v>
          </cell>
          <cell r="D20" t="str">
            <v>BHARTHAULI</v>
          </cell>
        </row>
        <row r="21">
          <cell r="B21" t="str">
            <v>Utkramit madhya Vidyalay Susanar</v>
          </cell>
          <cell r="C21" t="str">
            <v>SUSANAR</v>
          </cell>
          <cell r="D21" t="str">
            <v>SUSANAR</v>
          </cell>
        </row>
        <row r="22">
          <cell r="B22" t="str">
            <v>Utkramit Madhya Vidyalay Khairabinda</v>
          </cell>
          <cell r="C22" t="str">
            <v>KHAIRABINDA</v>
          </cell>
          <cell r="D22" t="str">
            <v>KHAIRABINDA</v>
          </cell>
        </row>
        <row r="23">
          <cell r="B23" t="str">
            <v>Utkramit Madhya Vidyalay Saheya</v>
          </cell>
          <cell r="C23" t="str">
            <v>SAHEYA</v>
          </cell>
          <cell r="D23" t="str">
            <v>SAHEYA</v>
          </cell>
        </row>
        <row r="24">
          <cell r="B24" t="str">
            <v>Madhya Vidyalay Manjurahi</v>
          </cell>
          <cell r="C24" t="str">
            <v>MANJURAHI</v>
          </cell>
          <cell r="D24" t="str">
            <v>MANJURAHI</v>
          </cell>
        </row>
        <row r="25">
          <cell r="B25" t="str">
            <v>Madhya Vidyalay Babhanadi</v>
          </cell>
          <cell r="C25" t="str">
            <v>BABHANADI</v>
          </cell>
          <cell r="D25" t="str">
            <v>BABHANADI</v>
          </cell>
        </row>
        <row r="26">
          <cell r="B26" t="str">
            <v>Prathamik Vidyalay Rayapura</v>
          </cell>
          <cell r="C26" t="str">
            <v>RAYAPURA</v>
          </cell>
          <cell r="D26" t="str">
            <v>RAYAPURA</v>
          </cell>
        </row>
        <row r="27">
          <cell r="B27" t="str">
            <v>Utkramit Madhya Vidyalay Bharathauli</v>
          </cell>
          <cell r="C27" t="str">
            <v>BHARATHAULI</v>
          </cell>
          <cell r="D27" t="str">
            <v>BHARTHAULI</v>
          </cell>
        </row>
        <row r="28">
          <cell r="B28" t="str">
            <v>Urdu Makhatab Kosadihara ,Purwi Bhag</v>
          </cell>
          <cell r="C28" t="str">
            <v>KOSADIHARA</v>
          </cell>
          <cell r="D28" t="str">
            <v>KOSADIHARA</v>
          </cell>
        </row>
        <row r="29">
          <cell r="B29" t="str">
            <v>Urdu Makhatab Kosadihara, Pashchimi Bhag</v>
          </cell>
          <cell r="C29" t="str">
            <v>KOSADIHARA</v>
          </cell>
          <cell r="D29" t="str">
            <v>KOSADIHARA</v>
          </cell>
        </row>
        <row r="30">
          <cell r="B30" t="str">
            <v>Utkramit Madya Vidyalay Batava</v>
          </cell>
          <cell r="C30" t="str">
            <v>BATAVA</v>
          </cell>
          <cell r="D30" t="str">
            <v>BATAVA</v>
          </cell>
        </row>
        <row r="31">
          <cell r="B31" t="str">
            <v>Utkramit Madhya vidyalay Rampur PURVI BHAG</v>
          </cell>
          <cell r="C31" t="str">
            <v>RAMPUR</v>
          </cell>
          <cell r="D31" t="str">
            <v>RAMPUR</v>
          </cell>
        </row>
        <row r="32">
          <cell r="B32" t="str">
            <v>Utkramit Madhya Vidyalay Rampur Pashchimi Bhag</v>
          </cell>
          <cell r="C32" t="str">
            <v>RAMPUR</v>
          </cell>
          <cell r="D32" t="str">
            <v>RAMPUR</v>
          </cell>
        </row>
        <row r="33">
          <cell r="B33" t="str">
            <v>Utkramit Madhya Vidyalay,Simariya</v>
          </cell>
          <cell r="C33" t="str">
            <v>SIMARIYA</v>
          </cell>
          <cell r="D33" t="str">
            <v>SIMARIYA</v>
          </cell>
        </row>
        <row r="34">
          <cell r="B34" t="str">
            <v>Utkramit Madhya Vidyalay Kathautirya</v>
          </cell>
          <cell r="C34" t="str">
            <v>KATHAUTIRYA</v>
          </cell>
          <cell r="D34" t="str">
            <v>KATHAUTIRYA</v>
          </cell>
        </row>
        <row r="35">
          <cell r="B35" t="str">
            <v>Madhy vidyalay karma bhagawan Bayan Bhag</v>
          </cell>
          <cell r="C35" t="str">
            <v>AWAN</v>
          </cell>
          <cell r="D35" t="str">
            <v>WAN</v>
          </cell>
        </row>
        <row r="36">
          <cell r="B36" t="str">
            <v>Madhya Vidyalay Karma Bhagwan Daya Bhag</v>
          </cell>
          <cell r="C36" t="str">
            <v>DAYA</v>
          </cell>
          <cell r="D36" t="str">
            <v>DAYA</v>
          </cell>
        </row>
        <row r="37">
          <cell r="B37" t="str">
            <v>Madhya Vidyalay Karma Bhagwan Pashchim Bhag</v>
          </cell>
          <cell r="C37" t="str">
            <v>WAN</v>
          </cell>
          <cell r="D37" t="str">
            <v>WAN</v>
          </cell>
        </row>
        <row r="38">
          <cell r="B38" t="str">
            <v>Utkramit Madhya Vidyalay Kuramha Purwi Bhag</v>
          </cell>
          <cell r="C38" t="str">
            <v>KURAMHA</v>
          </cell>
          <cell r="D38" t="str">
            <v>KURAMHA</v>
          </cell>
        </row>
        <row r="39">
          <cell r="B39" t="str">
            <v>Utkramit Madhya Vidyalay, Kuramha Pashchimi Bhag</v>
          </cell>
          <cell r="C39" t="str">
            <v>KURAMHA</v>
          </cell>
          <cell r="D39" t="str">
            <v>KURAMHA</v>
          </cell>
        </row>
        <row r="40">
          <cell r="B40" t="str">
            <v>Madhya Vidyalay Badava Purwi Bhag</v>
          </cell>
          <cell r="C40" t="str">
            <v>BADAVA</v>
          </cell>
          <cell r="D40" t="str">
            <v>BADWA</v>
          </cell>
        </row>
        <row r="41">
          <cell r="B41" t="str">
            <v>Madhya Vidyalay Badwa Paschimi Bhag</v>
          </cell>
          <cell r="C41" t="str">
            <v>BADWA</v>
          </cell>
          <cell r="D41" t="str">
            <v>BADWA</v>
          </cell>
        </row>
        <row r="42">
          <cell r="B42" t="str">
            <v>Prathmik Vidyalay Devariya</v>
          </cell>
          <cell r="C42" t="str">
            <v>DEVARIYA</v>
          </cell>
          <cell r="D42" t="str">
            <v>DEVARIYA</v>
          </cell>
        </row>
        <row r="43">
          <cell r="B43" t="str">
            <v>Prathamik Vidyalay Khairi</v>
          </cell>
          <cell r="C43" t="str">
            <v>KHAIRI</v>
          </cell>
          <cell r="D43" t="str">
            <v>KHAIRI</v>
          </cell>
        </row>
        <row r="44">
          <cell r="B44" t="str">
            <v>Utkramit Madhya Vidyalay Pirauta</v>
          </cell>
          <cell r="C44" t="str">
            <v>PIRAUTA</v>
          </cell>
          <cell r="D44" t="str">
            <v>PIRAUTA</v>
          </cell>
        </row>
        <row r="45">
          <cell r="B45" t="str">
            <v>Samudayik Bhavan Banahi</v>
          </cell>
          <cell r="C45" t="str">
            <v>BANAHI</v>
          </cell>
          <cell r="D45" t="str">
            <v>BANAHI</v>
          </cell>
        </row>
        <row r="46">
          <cell r="B46" t="str">
            <v>Utkramit Madhya Vidyalay Tendua</v>
          </cell>
          <cell r="C46" t="str">
            <v>TENDUA</v>
          </cell>
          <cell r="D46" t="str">
            <v>TENDUA</v>
          </cell>
        </row>
        <row r="47">
          <cell r="B47" t="str">
            <v>Utkramit Madhya Vidyalay Haranahi</v>
          </cell>
          <cell r="C47" t="str">
            <v>HARANAHI</v>
          </cell>
          <cell r="D47" t="str">
            <v>HARANAHI</v>
          </cell>
        </row>
        <row r="48">
          <cell r="B48" t="str">
            <v>Samudayik Bhavan Parasi</v>
          </cell>
          <cell r="C48" t="str">
            <v>PARASI</v>
          </cell>
          <cell r="D48" t="str">
            <v>PARASI</v>
          </cell>
        </row>
        <row r="49">
          <cell r="B49" t="str">
            <v>Utkramit Madhya Vidyalay Unthu</v>
          </cell>
          <cell r="C49" t="str">
            <v>UNTHU</v>
          </cell>
          <cell r="D49" t="str">
            <v>UNTHU</v>
          </cell>
        </row>
        <row r="50">
          <cell r="B50" t="str">
            <v>Utkramit Madhya Vidyalay Maulanagar</v>
          </cell>
          <cell r="C50" t="str">
            <v>MAULANAGAR</v>
          </cell>
          <cell r="D50" t="str">
            <v>MAULANAGAR</v>
          </cell>
        </row>
        <row r="51">
          <cell r="B51" t="str">
            <v>Utkramit Madhya Vidyalay Chauriya</v>
          </cell>
          <cell r="C51" t="str">
            <v>CHAURIYA</v>
          </cell>
          <cell r="D51" t="str">
            <v>CHAURIYA</v>
          </cell>
        </row>
        <row r="52">
          <cell r="B52" t="str">
            <v>Utkramit Madhya Vidyalay Radhauliya Purvi Bhag</v>
          </cell>
          <cell r="C52" t="str">
            <v>RADHAULIYA</v>
          </cell>
          <cell r="D52" t="str">
            <v>RADHAULIYA</v>
          </cell>
        </row>
        <row r="53">
          <cell r="B53" t="str">
            <v>UTKRAMIT MADHYA VIDHYALAY Radhauliya PASHCHIMI BHAG</v>
          </cell>
          <cell r="C53" t="str">
            <v>RADHAULIYA</v>
          </cell>
          <cell r="D53" t="str">
            <v>RADHAULIYA</v>
          </cell>
        </row>
        <row r="54">
          <cell r="B54" t="str">
            <v>Utkramit Madhya Vidyalay Ibrahimapur</v>
          </cell>
          <cell r="C54" t="str">
            <v>IBRAHIMAPUR</v>
          </cell>
          <cell r="D54" t="str">
            <v>IBRAHIMAPUR</v>
          </cell>
        </row>
        <row r="55">
          <cell r="B55" t="str">
            <v>Utkramit Madhya Vidyalay Chatara</v>
          </cell>
          <cell r="C55" t="str">
            <v>CHATARA</v>
          </cell>
          <cell r="D55" t="str">
            <v>CHATARA</v>
          </cell>
        </row>
        <row r="56">
          <cell r="B56" t="str">
            <v>Utkramit Madhya Vidyalay Sohrareya</v>
          </cell>
          <cell r="C56" t="str">
            <v>SOHRAREYA</v>
          </cell>
          <cell r="D56" t="str">
            <v>SOHRAREYA</v>
          </cell>
        </row>
        <row r="57">
          <cell r="B57" t="str">
            <v>Utkramit Madhya Vidyalay Gamhari</v>
          </cell>
          <cell r="C57" t="str">
            <v>GAMHARI</v>
          </cell>
          <cell r="D57" t="str">
            <v>GAMHARI</v>
          </cell>
        </row>
        <row r="58">
          <cell r="B58" t="str">
            <v>Utkramit Madhya Vidyalay, Alampur</v>
          </cell>
          <cell r="C58" t="str">
            <v>ALAMPUR</v>
          </cell>
          <cell r="D58" t="str">
            <v>ALAMPUR</v>
          </cell>
        </row>
        <row r="59">
          <cell r="B59" t="str">
            <v>Prathamik Vidyalay Fesar Pashchimi Bhag</v>
          </cell>
          <cell r="C59" t="str">
            <v>FESAR</v>
          </cell>
          <cell r="D59" t="str">
            <v>FESAR</v>
          </cell>
        </row>
        <row r="60">
          <cell r="B60" t="str">
            <v>Prathmik Vidyalay Fesar Purvi Bhag</v>
          </cell>
          <cell r="C60" t="str">
            <v>FESAR</v>
          </cell>
          <cell r="D60" t="str">
            <v>FESAR</v>
          </cell>
        </row>
        <row r="61">
          <cell r="B61" t="str">
            <v>Prathmik Vidyalay Basadiha Kala Uttar Bhag</v>
          </cell>
          <cell r="C61" t="str">
            <v>KALA</v>
          </cell>
          <cell r="D61" t="str">
            <v>KALA</v>
          </cell>
        </row>
        <row r="62">
          <cell r="B62" t="str">
            <v>Prathamik Vidyalay Basadiha Kala Dakshini Bhag</v>
          </cell>
          <cell r="C62" t="str">
            <v>KALA</v>
          </cell>
          <cell r="D62" t="str">
            <v>KALA</v>
          </cell>
        </row>
        <row r="63">
          <cell r="B63" t="str">
            <v>Prathmik Vidyalay Dariyapur</v>
          </cell>
          <cell r="C63" t="str">
            <v>DARIYAPUR</v>
          </cell>
          <cell r="D63" t="str">
            <v>DARIYAPUR</v>
          </cell>
        </row>
        <row r="64">
          <cell r="B64" t="str">
            <v>Madhya Vidyalay Bakan</v>
          </cell>
          <cell r="C64" t="str">
            <v>BAKAN</v>
          </cell>
          <cell r="D64" t="str">
            <v>BAKAN</v>
          </cell>
        </row>
        <row r="65">
          <cell r="B65" t="str">
            <v>Utkramit Madhya Vidyalay Pokhrahan Purvi Bhag</v>
          </cell>
          <cell r="C65" t="str">
            <v>POKHRAHAN</v>
          </cell>
          <cell r="D65" t="str">
            <v>POKHRAHAN</v>
          </cell>
        </row>
        <row r="66">
          <cell r="B66" t="str">
            <v>Utkramit Madhya vidyalay pokhraha pakshchim bhag</v>
          </cell>
          <cell r="C66" t="str">
            <v>POKHRAHA</v>
          </cell>
          <cell r="D66" t="str">
            <v>POKHRAHAN</v>
          </cell>
        </row>
        <row r="67">
          <cell r="B67" t="str">
            <v>Utkramit Madhya Vidyalay Fesara</v>
          </cell>
          <cell r="C67" t="str">
            <v>FESARA</v>
          </cell>
          <cell r="D67" t="str">
            <v>FESARA</v>
          </cell>
        </row>
        <row r="68">
          <cell r="B68" t="str">
            <v>Urdu Madhya Vidhalay Simara</v>
          </cell>
          <cell r="C68" t="str">
            <v>SIMARA</v>
          </cell>
          <cell r="D68" t="str">
            <v>SIMARA</v>
          </cell>
        </row>
        <row r="69">
          <cell r="B69" t="str">
            <v>Utkramit Madhya Vidyalay Rakhua</v>
          </cell>
          <cell r="C69" t="str">
            <v>RAKHUA</v>
          </cell>
          <cell r="D69" t="str">
            <v>RAKHUA</v>
          </cell>
        </row>
        <row r="70">
          <cell r="B70" t="str">
            <v>Utkramit Madhya Vidyalay Bagaiya</v>
          </cell>
          <cell r="C70" t="str">
            <v>BAGAIYA</v>
          </cell>
          <cell r="D70" t="str">
            <v>BAGAIYA</v>
          </cell>
        </row>
        <row r="71">
          <cell r="B71" t="str">
            <v>UCH VIDHYALAY JAGDISHPUR</v>
          </cell>
          <cell r="C71" t="str">
            <v>JAGDISHPUR</v>
          </cell>
          <cell r="D71" t="str">
            <v>JAGDISHPUR</v>
          </cell>
        </row>
        <row r="72">
          <cell r="B72" t="str">
            <v>Samudayik Bhavan Fateha ,Khata Sa0-63 Pashchim Disha</v>
          </cell>
          <cell r="C72" t="str">
            <v>6</v>
          </cell>
          <cell r="D72" t="str">
            <v>6</v>
          </cell>
        </row>
        <row r="73">
          <cell r="B73" t="str">
            <v>Utkramit Madhya Vidyalay Baghoikala</v>
          </cell>
          <cell r="C73" t="str">
            <v>BAGHOIKALA</v>
          </cell>
          <cell r="D73" t="str">
            <v>BAGHOIKALA</v>
          </cell>
        </row>
        <row r="74">
          <cell r="B74" t="str">
            <v>Utkramit Madhya Vidyalay Baghoi Khurd</v>
          </cell>
          <cell r="C74" t="str">
            <v>BAGHOI</v>
          </cell>
          <cell r="D74" t="str">
            <v>BAGHOIKALA</v>
          </cell>
        </row>
        <row r="75">
          <cell r="B75" t="str">
            <v>Madhya Vidyalay Dosama</v>
          </cell>
          <cell r="C75" t="str">
            <v>DOSAMA</v>
          </cell>
          <cell r="D75" t="str">
            <v>DOSAMA</v>
          </cell>
        </row>
        <row r="76">
          <cell r="B76" t="str">
            <v>Utkramit Madhya Vidyalay Mandarapura</v>
          </cell>
          <cell r="C76" t="str">
            <v>MANDARAPURA</v>
          </cell>
          <cell r="D76" t="str">
            <v>MANDARAPURA</v>
          </cell>
        </row>
        <row r="77">
          <cell r="B77" t="str">
            <v>Madhya Vidyalay Khera Salem</v>
          </cell>
          <cell r="C77" t="str">
            <v>SALEM</v>
          </cell>
          <cell r="D77" t="str">
            <v>SALEM</v>
          </cell>
        </row>
        <row r="78">
          <cell r="B78" t="str">
            <v>Madhya vidyalaya madarpura</v>
          </cell>
          <cell r="C78" t="str">
            <v>MADARPURA</v>
          </cell>
          <cell r="D78" t="str">
            <v>MANDARAPURA</v>
          </cell>
        </row>
        <row r="79">
          <cell r="B79" t="str">
            <v>Prathamik Vidyalay Mohidinapur</v>
          </cell>
          <cell r="C79" t="str">
            <v>MOHIDINAPUR</v>
          </cell>
          <cell r="D79" t="str">
            <v>MOHIDINAPUR</v>
          </cell>
        </row>
        <row r="80">
          <cell r="B80" t="str">
            <v>Samudayik Bhavan Parasadih</v>
          </cell>
          <cell r="C80" t="str">
            <v>PARASADIH</v>
          </cell>
          <cell r="D80" t="str">
            <v>PARASADIH</v>
          </cell>
        </row>
        <row r="81">
          <cell r="B81" t="str">
            <v>Utkramit Madhya Vidyalay Karanja</v>
          </cell>
          <cell r="C81" t="str">
            <v>KARANJA</v>
          </cell>
          <cell r="D81" t="str">
            <v>KARANJA</v>
          </cell>
        </row>
        <row r="82">
          <cell r="B82" t="str">
            <v>Utkramit Madhya Vidyalay Mamaka</v>
          </cell>
          <cell r="C82" t="str">
            <v>MAMAKA</v>
          </cell>
          <cell r="D82" t="str">
            <v>MAMAKA</v>
          </cell>
        </row>
        <row r="83">
          <cell r="B83" t="str">
            <v>Utkramit Madhya Vidyalay Beli</v>
          </cell>
          <cell r="C83" t="str">
            <v>BELI</v>
          </cell>
          <cell r="D83" t="str">
            <v>BELI</v>
          </cell>
        </row>
        <row r="84">
          <cell r="B84" t="str">
            <v>Prathamik Vidyalay Manjhar</v>
          </cell>
          <cell r="C84" t="str">
            <v>MANJHAR</v>
          </cell>
          <cell r="D84" t="str">
            <v>MANJHAR</v>
          </cell>
        </row>
        <row r="85">
          <cell r="B85" t="str">
            <v>Utkramit Urdu Madhya Vidyalay Dhandhava purvi bhag</v>
          </cell>
          <cell r="C85" t="str">
            <v>DHANDHAVA</v>
          </cell>
          <cell r="D85" t="str">
            <v>DHANDHAVA</v>
          </cell>
        </row>
        <row r="86">
          <cell r="B86" t="str">
            <v>Utkramit Madhya Vidyalay Dhandhava Pakshchim Bhag</v>
          </cell>
          <cell r="C86" t="str">
            <v>DHANDHAVA</v>
          </cell>
          <cell r="D86" t="str">
            <v>DHANDHAVA</v>
          </cell>
        </row>
        <row r="87">
          <cell r="B87" t="str">
            <v>Prathamik Vidyalay Khaira Sarim</v>
          </cell>
          <cell r="C87" t="str">
            <v>SARIM</v>
          </cell>
          <cell r="D87" t="str">
            <v>SARIM</v>
          </cell>
        </row>
        <row r="88">
          <cell r="B88" t="str">
            <v>Utkramit Madhya Vidyalay Zhikatiya</v>
          </cell>
          <cell r="C88" t="str">
            <v>ZHIKATIYA</v>
          </cell>
          <cell r="D88" t="str">
            <v>ZHIKATIYA</v>
          </cell>
        </row>
        <row r="89">
          <cell r="B89" t="str">
            <v>Madhya Vidyalay Rajoi purvi bhag</v>
          </cell>
          <cell r="C89" t="str">
            <v>RAJOI</v>
          </cell>
          <cell r="D89" t="str">
            <v>RAJOI</v>
          </cell>
        </row>
        <row r="90">
          <cell r="B90" t="str">
            <v>madhy vidyalay rajoi pakshchim bhag</v>
          </cell>
          <cell r="C90" t="str">
            <v>RAJOI</v>
          </cell>
          <cell r="D90" t="str">
            <v>RAJOI</v>
          </cell>
        </row>
        <row r="91">
          <cell r="B91" t="str">
            <v>Utkramit Madhya Vidyalay Bijoi</v>
          </cell>
          <cell r="C91" t="str">
            <v>BIJOI</v>
          </cell>
          <cell r="D91" t="str">
            <v>BIJOI</v>
          </cell>
        </row>
        <row r="92">
          <cell r="B92" t="str">
            <v>Madhya Vidyalay Nehuti Lepura</v>
          </cell>
          <cell r="C92" t="str">
            <v>LEPURA</v>
          </cell>
          <cell r="D92" t="str">
            <v>LEPURA</v>
          </cell>
        </row>
        <row r="93">
          <cell r="B93" t="str">
            <v>prathamik vidayalay paharama</v>
          </cell>
          <cell r="C93" t="str">
            <v>PAHARAMA</v>
          </cell>
          <cell r="D93" t="str">
            <v>PAHARAMA</v>
          </cell>
        </row>
        <row r="94">
          <cell r="B94" t="str">
            <v>Madhya Vidyalay Naugad purvi bhag</v>
          </cell>
          <cell r="C94" t="str">
            <v>NAUGAD</v>
          </cell>
          <cell r="D94" t="str">
            <v>NAUGADH</v>
          </cell>
        </row>
        <row r="95">
          <cell r="B95" t="str">
            <v>madhy vidyalay naugadh pakshchim bhag</v>
          </cell>
          <cell r="C95" t="str">
            <v>NAUGADH</v>
          </cell>
          <cell r="D95" t="str">
            <v>NAUGADH</v>
          </cell>
        </row>
        <row r="96">
          <cell r="B96" t="str">
            <v>Prathmik Vidyalay Nehuta</v>
          </cell>
          <cell r="C96" t="str">
            <v>NEHUTA</v>
          </cell>
          <cell r="D96" t="str">
            <v>NEHUTA</v>
          </cell>
        </row>
        <row r="97">
          <cell r="B97" t="str">
            <v>Madhya Vidyalay Bisaini</v>
          </cell>
          <cell r="C97" t="str">
            <v>BISAINI</v>
          </cell>
          <cell r="D97" t="str">
            <v>BISAINI</v>
          </cell>
        </row>
        <row r="98">
          <cell r="B98" t="str">
            <v>Madhya Vidyalay Kapasiya purvi bhag</v>
          </cell>
          <cell r="C98" t="str">
            <v>KAPASIYA</v>
          </cell>
          <cell r="D98" t="str">
            <v>KAPASIYA</v>
          </cell>
        </row>
        <row r="99">
          <cell r="B99" t="str">
            <v>madhy vidyalay kapasiya pakshchim bhag</v>
          </cell>
          <cell r="C99" t="str">
            <v>KAPASIYA</v>
          </cell>
          <cell r="D99" t="str">
            <v>KAPASIYA</v>
          </cell>
        </row>
        <row r="100">
          <cell r="B100" t="str">
            <v>utkramit madhy vidyalay parsa purvi bhag</v>
          </cell>
          <cell r="C100" t="str">
            <v>PARSA</v>
          </cell>
          <cell r="D100" t="str">
            <v>PARSA</v>
          </cell>
        </row>
        <row r="101">
          <cell r="B101" t="str">
            <v>Utkramit Madhya Vidyalay Parasa Pakshchim Bhag</v>
          </cell>
          <cell r="C101" t="str">
            <v>PARASA</v>
          </cell>
          <cell r="D101" t="str">
            <v>PARSA</v>
          </cell>
        </row>
        <row r="102">
          <cell r="B102" t="str">
            <v>Utkramit Madhya Vidyalay Tetariya</v>
          </cell>
          <cell r="C102" t="str">
            <v>TETARIYA</v>
          </cell>
          <cell r="D102" t="str">
            <v>TETARIYA</v>
          </cell>
        </row>
        <row r="103">
          <cell r="B103" t="str">
            <v>Utkramit Madhya Vidyalay Kushi Purwi Bhag</v>
          </cell>
          <cell r="C103" t="str">
            <v>KUSHI</v>
          </cell>
          <cell r="D103" t="str">
            <v>KUSHI</v>
          </cell>
        </row>
        <row r="104">
          <cell r="B104" t="str">
            <v>Utkramit Madhya Vidyalay Kushi Pashchimi Bhag</v>
          </cell>
          <cell r="C104" t="str">
            <v>KUSHI</v>
          </cell>
          <cell r="D104" t="str">
            <v>KUSHI</v>
          </cell>
        </row>
        <row r="105">
          <cell r="B105" t="str">
            <v>utkramit madhy vidyalay kushi madhy bhag</v>
          </cell>
          <cell r="C105" t="str">
            <v>KUSHI</v>
          </cell>
          <cell r="D105" t="str">
            <v>KUSHI</v>
          </cell>
        </row>
        <row r="106">
          <cell r="B106" t="str">
            <v>Samudayik Bhawan Bela</v>
          </cell>
          <cell r="C106" t="str">
            <v>BELA</v>
          </cell>
          <cell r="D106" t="str">
            <v>BELA</v>
          </cell>
        </row>
        <row r="107">
          <cell r="B107" t="str">
            <v>Utkramit Madhya Vidyalay, Bela</v>
          </cell>
          <cell r="C107" t="str">
            <v>BELA</v>
          </cell>
          <cell r="D107" t="str">
            <v>BELA</v>
          </cell>
        </row>
        <row r="108">
          <cell r="B108" t="str">
            <v>Utkramit Madhya Vidyalay Jaramakhap</v>
          </cell>
          <cell r="C108" t="str">
            <v>JARAMAKHAP</v>
          </cell>
          <cell r="D108" t="str">
            <v>JARAMAKHAP</v>
          </cell>
        </row>
        <row r="109">
          <cell r="B109" t="str">
            <v>Utkramit Madhya Vidyalay, Dabura Khurd</v>
          </cell>
          <cell r="C109" t="str">
            <v>DABURA</v>
          </cell>
          <cell r="D109" t="str">
            <v>DABURA</v>
          </cell>
        </row>
        <row r="110">
          <cell r="B110" t="str">
            <v>Samudayik Bhawan Akauna purvi bhag</v>
          </cell>
          <cell r="C110" t="str">
            <v>AKAUNA</v>
          </cell>
          <cell r="D110" t="str">
            <v>AKAUNA</v>
          </cell>
        </row>
        <row r="111">
          <cell r="B111" t="str">
            <v>samudayik bhawan akauna pakshchim bhag</v>
          </cell>
          <cell r="C111" t="str">
            <v>AKAUNA</v>
          </cell>
          <cell r="D111" t="str">
            <v>AKAUNA</v>
          </cell>
        </row>
        <row r="112">
          <cell r="B112" t="str">
            <v>Utkramit Madhy Vidyalay Ibanapur</v>
          </cell>
          <cell r="C112" t="str">
            <v>IBANAPUR</v>
          </cell>
          <cell r="D112" t="str">
            <v>IBANAPUR</v>
          </cell>
        </row>
        <row r="113">
          <cell r="B113" t="str">
            <v>Prathamik Vidyalay Tendua Pokhar</v>
          </cell>
          <cell r="C113" t="str">
            <v>POKHAR</v>
          </cell>
          <cell r="D113" t="str">
            <v>POKHAR</v>
          </cell>
        </row>
        <row r="114">
          <cell r="B114" t="str">
            <v>Madhya Vidyalay Poivwan purvi bhag</v>
          </cell>
          <cell r="C114" t="str">
            <v>POIVWAN</v>
          </cell>
          <cell r="D114" t="str">
            <v>POIVWAN</v>
          </cell>
        </row>
        <row r="115">
          <cell r="B115" t="str">
            <v>madhy vidyalay poiva pakshchim bhag</v>
          </cell>
          <cell r="C115" t="str">
            <v>POIVA</v>
          </cell>
          <cell r="D115" t="str">
            <v>POIVWAN</v>
          </cell>
        </row>
        <row r="116">
          <cell r="B116" t="str">
            <v>Utkramit Madhya Vidyalay Bajitapur</v>
          </cell>
          <cell r="C116" t="str">
            <v>BAJITAPUR</v>
          </cell>
          <cell r="D116" t="str">
            <v>BAJITAPUR</v>
          </cell>
        </row>
        <row r="117">
          <cell r="B117" t="str">
            <v>Utkramit Madhya Vidyalay Ora Pashchimi Bhag</v>
          </cell>
          <cell r="C117" t="str">
            <v>ORA</v>
          </cell>
          <cell r="D117" t="str">
            <v>ORA</v>
          </cell>
        </row>
        <row r="118">
          <cell r="B118" t="str">
            <v>Utkramit Madhya Vidyalay Ora Purabi Bhag</v>
          </cell>
          <cell r="C118" t="str">
            <v>ORA</v>
          </cell>
          <cell r="D118" t="str">
            <v>ORA</v>
          </cell>
        </row>
        <row r="119">
          <cell r="B119" t="str">
            <v>Prathamik Vidyalay Shekhapura</v>
          </cell>
          <cell r="C119" t="str">
            <v>SHEKHAPURA</v>
          </cell>
          <cell r="D119" t="str">
            <v>SHEKHAPURA</v>
          </cell>
        </row>
        <row r="120">
          <cell r="B120" t="str">
            <v>Samudayik Bhavan Rajpur</v>
          </cell>
          <cell r="C120" t="str">
            <v>RAJPUR</v>
          </cell>
          <cell r="D120" t="str">
            <v>RAJPUR</v>
          </cell>
        </row>
        <row r="121">
          <cell r="B121" t="str">
            <v>Madhya Vidhalay Kanabehari</v>
          </cell>
          <cell r="C121" t="str">
            <v>KANABEHARI</v>
          </cell>
          <cell r="D121" t="str">
            <v>KANABEHARI</v>
          </cell>
        </row>
        <row r="122">
          <cell r="B122" t="str">
            <v>Utkramit Madhy Vidyalay Karahara</v>
          </cell>
          <cell r="C122" t="str">
            <v>KARAHARA</v>
          </cell>
          <cell r="D122" t="str">
            <v>KARAHARA</v>
          </cell>
        </row>
        <row r="123">
          <cell r="B123" t="str">
            <v>Madhya Vidyalay Yari purvi bhag</v>
          </cell>
          <cell r="C123" t="str">
            <v>YARI</v>
          </cell>
          <cell r="D123" t="str">
            <v>YARI</v>
          </cell>
        </row>
        <row r="124">
          <cell r="B124" t="str">
            <v>madhy vidyalay yari pakshchim bhag</v>
          </cell>
          <cell r="C124" t="str">
            <v>YARI</v>
          </cell>
          <cell r="D124" t="str">
            <v>YARI</v>
          </cell>
        </row>
        <row r="125">
          <cell r="B125" t="str">
            <v>Prathamik Vidyalay Sonavarsha</v>
          </cell>
          <cell r="C125" t="str">
            <v>SONAVARSHA</v>
          </cell>
          <cell r="D125" t="str">
            <v>SONAVARSHA</v>
          </cell>
        </row>
        <row r="126">
          <cell r="B126" t="str">
            <v>Utkramit Madhya Vidyalay Bharavar</v>
          </cell>
          <cell r="C126" t="str">
            <v>BHARAVAR</v>
          </cell>
          <cell r="D126" t="str">
            <v>BHARAVAR</v>
          </cell>
        </row>
        <row r="127">
          <cell r="B127" t="str">
            <v>Utkramit Madhya Vidyalay Khaira mirza</v>
          </cell>
          <cell r="C127" t="str">
            <v>MIRZA</v>
          </cell>
          <cell r="D127" t="str">
            <v>MIRZA</v>
          </cell>
        </row>
        <row r="128">
          <cell r="B128" t="str">
            <v>Utkramit Madhya Vidyalay Bahuara purvi bhag</v>
          </cell>
          <cell r="C128" t="str">
            <v>BAHUARA</v>
          </cell>
          <cell r="D128" t="str">
            <v>BAHUARA</v>
          </cell>
        </row>
        <row r="129">
          <cell r="B129" t="str">
            <v>utkramit madhy vidyalay bahuaara pakshchim bhag</v>
          </cell>
          <cell r="C129" t="str">
            <v>BAHUAARA</v>
          </cell>
          <cell r="D129" t="str">
            <v>BAHUAARA</v>
          </cell>
        </row>
        <row r="130">
          <cell r="B130" t="str">
            <v>Utkramit Madhya Vidyalay Kariyava</v>
          </cell>
          <cell r="C130" t="str">
            <v>KARIYAVA</v>
          </cell>
          <cell r="D130" t="str">
            <v>KARIYAVA</v>
          </cell>
        </row>
        <row r="131">
          <cell r="B131" t="str">
            <v>Utkramit Madhya Vidyalay Chaukhada</v>
          </cell>
          <cell r="C131" t="str">
            <v>CHAUKHADA</v>
          </cell>
          <cell r="D131" t="str">
            <v>CHAUKHADA</v>
          </cell>
        </row>
        <row r="132">
          <cell r="B132" t="str">
            <v>Urdu Madhy Vidyalay Hetamapur</v>
          </cell>
          <cell r="C132" t="str">
            <v>HETAMAPUR</v>
          </cell>
          <cell r="D132" t="str">
            <v>HETAMAPUR</v>
          </cell>
        </row>
        <row r="133">
          <cell r="B133" t="str">
            <v>Utkramit Madhya Vidyalay,Bhediya</v>
          </cell>
          <cell r="C133" t="str">
            <v>BHEDIYA</v>
          </cell>
          <cell r="D133" t="str">
            <v>BHEDIYA</v>
          </cell>
        </row>
        <row r="134">
          <cell r="B134" t="str">
            <v>Utkramit Madhya Vidyalay Narasinha</v>
          </cell>
          <cell r="C134" t="str">
            <v>NARA</v>
          </cell>
          <cell r="D134" t="str">
            <v>NARA</v>
          </cell>
        </row>
        <row r="135">
          <cell r="B135" t="str">
            <v>Utkramit Madhya Vidyalay,Jasoiya Utar Bhag</v>
          </cell>
          <cell r="C135" t="str">
            <v>JASOIYA</v>
          </cell>
          <cell r="D135" t="str">
            <v>JASOIYA</v>
          </cell>
        </row>
        <row r="136">
          <cell r="B136" t="str">
            <v>Utkramit Madhya Vidyalay Jasoiya,Dakshini Bhag</v>
          </cell>
          <cell r="C136" t="str">
            <v>JASOIYA</v>
          </cell>
          <cell r="D136" t="str">
            <v>JASOIYA</v>
          </cell>
        </row>
        <row r="137">
          <cell r="B137" t="str">
            <v>Saskrit Prathamik Vidyalay Baratapur</v>
          </cell>
          <cell r="C137" t="str">
            <v>BARATAPUR</v>
          </cell>
          <cell r="D137" t="str">
            <v>BARATAPUR</v>
          </cell>
        </row>
        <row r="138">
          <cell r="B138" t="str">
            <v>Utkramit Madhya Vidyalay Navadih Harijan Purvi Bhag</v>
          </cell>
          <cell r="C138" t="str">
            <v>NAVADIH</v>
          </cell>
          <cell r="D138" t="str">
            <v>NAVADIH</v>
          </cell>
        </row>
        <row r="139">
          <cell r="B139" t="str">
            <v>Utkramit Madhy Vidyalay Navadih Harijan Pakshchim Bhag</v>
          </cell>
          <cell r="C139" t="str">
            <v>NAVADIH</v>
          </cell>
          <cell r="D139" t="str">
            <v>NAVADIH</v>
          </cell>
        </row>
        <row r="140">
          <cell r="B140" t="str">
            <v>Rajarshividya Mandir Aurangabad Utar Bhag</v>
          </cell>
          <cell r="C140" t="str">
            <v>AURANGABAD</v>
          </cell>
          <cell r="D140" t="str">
            <v>AURANGABAD</v>
          </cell>
        </row>
        <row r="141">
          <cell r="B141" t="str">
            <v>Rajarshi vidya Mandir Aurangabad Purabi Bhag Sabhagar</v>
          </cell>
          <cell r="C141" t="str">
            <v>AURANGABAD</v>
          </cell>
          <cell r="D141" t="str">
            <v>AURANGABAD</v>
          </cell>
        </row>
        <row r="142">
          <cell r="B142" t="str">
            <v>Rajarshi Vidya Mandir Aurangabad Dakshin Bhag</v>
          </cell>
          <cell r="C142" t="str">
            <v>AURANGABAD</v>
          </cell>
          <cell r="D142" t="str">
            <v>AURANGABAD</v>
          </cell>
        </row>
        <row r="143">
          <cell r="B143" t="str">
            <v>Kanya Madhya Vidyalay P.H.I.D Colony Uttar Bhag</v>
          </cell>
          <cell r="C143" t="str">
            <v>COLONY</v>
          </cell>
          <cell r="D143" t="str">
            <v>COLONY</v>
          </cell>
        </row>
        <row r="144">
          <cell r="B144" t="str">
            <v>Kanya madhya Vidyalay P.H.I.D. Colony Dakshin Bhag</v>
          </cell>
          <cell r="C144" t="str">
            <v>COLONY</v>
          </cell>
          <cell r="D144" t="str">
            <v>COLONY</v>
          </cell>
        </row>
        <row r="145">
          <cell r="B145" t="str">
            <v>Lok Swasthya Pramandala karyalay Aurangabad Uttar Bhag</v>
          </cell>
          <cell r="C145" t="str">
            <v>AURANGABAD</v>
          </cell>
          <cell r="D145" t="str">
            <v>AURANGABAD</v>
          </cell>
        </row>
        <row r="146">
          <cell r="B146" t="str">
            <v>Lok Swasthya Pramandal Karyalay Aurangabad Dakshin Bhag</v>
          </cell>
          <cell r="C146" t="str">
            <v>AURANGABAD</v>
          </cell>
          <cell r="D146" t="str">
            <v>AURANGABAD</v>
          </cell>
        </row>
        <row r="147">
          <cell r="B147" t="str">
            <v>Lok Swasthya Pramandal Karyalay Aurangabad Purvi Bhag</v>
          </cell>
          <cell r="C147" t="str">
            <v>AURANGABAD</v>
          </cell>
          <cell r="D147" t="str">
            <v>AURANGABAD</v>
          </cell>
        </row>
        <row r="148">
          <cell r="B148" t="str">
            <v>Lok Swasthya Pramandal Karyalay Aurangabad Pakshchim Bhag</v>
          </cell>
          <cell r="C148" t="str">
            <v>AURANGABAD</v>
          </cell>
          <cell r="D148" t="str">
            <v>AURANGABAD</v>
          </cell>
        </row>
        <row r="149">
          <cell r="B149" t="str">
            <v>Urdu Prathamik Vidyalay Navadih Utar Bhag</v>
          </cell>
          <cell r="C149" t="str">
            <v>NAVADIH</v>
          </cell>
          <cell r="D149" t="str">
            <v>NAVADIH</v>
          </cell>
        </row>
        <row r="150">
          <cell r="B150" t="str">
            <v>Urdu Prathamik Vidyalay Navadih Dakshin Bhag</v>
          </cell>
          <cell r="C150" t="str">
            <v>NAVADIH</v>
          </cell>
          <cell r="D150" t="str">
            <v>NAVADIH</v>
          </cell>
        </row>
        <row r="151">
          <cell r="B151" t="str">
            <v>Urdu Prathamik Vidyalay Navadih Madhya Bhag</v>
          </cell>
          <cell r="C151" t="str">
            <v>NAVADIH</v>
          </cell>
          <cell r="D151" t="str">
            <v>NAVADIH</v>
          </cell>
        </row>
        <row r="152">
          <cell r="B152" t="str">
            <v>Urdu Madhya Vidyalay Navadih Purwi Bhag</v>
          </cell>
          <cell r="C152" t="str">
            <v>NAVADIH</v>
          </cell>
          <cell r="D152" t="str">
            <v>NAVADIH</v>
          </cell>
        </row>
        <row r="153">
          <cell r="B153" t="str">
            <v>Urdu Madhya Vidyalay Navadih Dakshin Bhag</v>
          </cell>
          <cell r="C153" t="str">
            <v>NAVADIH</v>
          </cell>
          <cell r="D153" t="str">
            <v>NAVADIH</v>
          </cell>
        </row>
        <row r="154">
          <cell r="B154" t="str">
            <v>Sinha Shoshal Kalab Aurangabad Uttar Bhag</v>
          </cell>
          <cell r="C154" t="str">
            <v>AURANGABAD</v>
          </cell>
          <cell r="D154" t="str">
            <v>AURANGABAD</v>
          </cell>
        </row>
        <row r="155">
          <cell r="B155" t="str">
            <v>Sinha Shoshal Kalba Aurangabad Madhya Bhag</v>
          </cell>
          <cell r="C155" t="str">
            <v>AURANGABAD</v>
          </cell>
          <cell r="D155" t="str">
            <v>AURANGABAD</v>
          </cell>
        </row>
        <row r="156">
          <cell r="B156" t="str">
            <v>Sinha Shoshal Kalab Aurangabad Dakshin Bhag</v>
          </cell>
          <cell r="C156" t="str">
            <v>AURANGABAD</v>
          </cell>
          <cell r="D156" t="str">
            <v>AURANGABAD</v>
          </cell>
        </row>
        <row r="157">
          <cell r="B157" t="str">
            <v>Anugrah Intar Koleja Aurangabad Purwi Bhag</v>
          </cell>
          <cell r="C157" t="str">
            <v>AURANGABAD</v>
          </cell>
          <cell r="D157" t="str">
            <v>AURANGABAD</v>
          </cell>
        </row>
        <row r="158">
          <cell r="B158" t="str">
            <v>Anugrah Intar Koleja Aurangabad Madhya Bhag</v>
          </cell>
          <cell r="C158" t="str">
            <v>AURANGABAD</v>
          </cell>
          <cell r="D158" t="str">
            <v>AURANGABAD</v>
          </cell>
        </row>
        <row r="159">
          <cell r="B159" t="str">
            <v>Anugrah Intar Koleja Aurangabad Vigyan Bhavan</v>
          </cell>
          <cell r="C159" t="str">
            <v>AURANGABAD</v>
          </cell>
          <cell r="D159" t="str">
            <v>AURANGABAD</v>
          </cell>
        </row>
        <row r="160">
          <cell r="B160" t="str">
            <v>Anugrah Intar Koleja Aurangabad Pahala Kamara Purwi Bhag</v>
          </cell>
          <cell r="C160" t="str">
            <v>AURANGABAD</v>
          </cell>
          <cell r="D160" t="str">
            <v>AURANGABAD</v>
          </cell>
        </row>
        <row r="161">
          <cell r="B161" t="str">
            <v>Anugrah Madhya Vidyalay Aurangabad Purvi Bhag Kamra No -02 Bayan Bhag</v>
          </cell>
          <cell r="C161" t="str">
            <v>AURANGABAD</v>
          </cell>
          <cell r="D161" t="str">
            <v>AURANGABAD</v>
          </cell>
        </row>
        <row r="162">
          <cell r="B162" t="str">
            <v>Anugrah Madhya VidyalayAurangabad Purvi Bhag Kamara No-2 Dayan Bhag</v>
          </cell>
          <cell r="C162" t="str">
            <v>AURANGABAD</v>
          </cell>
          <cell r="D162" t="str">
            <v>AURANGABAD</v>
          </cell>
        </row>
        <row r="163">
          <cell r="B163" t="str">
            <v>Anugrah Madhya VidyalayAurangabad Purvi Bhag Kamara No- 3</v>
          </cell>
          <cell r="C163" t="str">
            <v>AURANGABAD</v>
          </cell>
          <cell r="D163" t="str">
            <v>AURANGABAD</v>
          </cell>
        </row>
        <row r="164">
          <cell r="B164" t="str">
            <v>Anugrah Madhya Vidyalay Aurangabad Pakshchim Kamara No- 4</v>
          </cell>
          <cell r="C164" t="str">
            <v>AURANGABAD</v>
          </cell>
          <cell r="D164" t="str">
            <v>AURANGABAD</v>
          </cell>
        </row>
        <row r="165">
          <cell r="B165" t="str">
            <v>Anugrah Madhya Vidyalay Aurangabad Pakshchim Bhag Kamara No-5</v>
          </cell>
          <cell r="C165" t="str">
            <v>AURANGABAD</v>
          </cell>
          <cell r="D165" t="str">
            <v>AURANGABAD</v>
          </cell>
        </row>
        <row r="166">
          <cell r="B166" t="str">
            <v>Saskrit Uchcha Vidyalay Aurangabad</v>
          </cell>
          <cell r="C166" t="str">
            <v>AURANGABAD</v>
          </cell>
          <cell r="D166" t="str">
            <v>AURANGABAD</v>
          </cell>
        </row>
        <row r="167">
          <cell r="B167" t="str">
            <v>Jila Pashupalan Karyalay Aurangabad Uttar Bhavan</v>
          </cell>
          <cell r="C167" t="str">
            <v>AURANGABAD</v>
          </cell>
          <cell r="D167" t="str">
            <v>AURANGABAD</v>
          </cell>
        </row>
        <row r="168">
          <cell r="B168" t="str">
            <v>Jila Pashupalan Karyalay Aurangabad Pashchim Bhavan</v>
          </cell>
          <cell r="C168" t="str">
            <v>AURANGABAD</v>
          </cell>
          <cell r="D168" t="str">
            <v>AURANGABAD</v>
          </cell>
        </row>
        <row r="169">
          <cell r="B169" t="str">
            <v>Prathmik Vidyalay Ramabandh Uttar Bhag</v>
          </cell>
          <cell r="C169" t="str">
            <v>RAMABANDH</v>
          </cell>
          <cell r="D169" t="str">
            <v>RAMABANDH</v>
          </cell>
        </row>
        <row r="170">
          <cell r="B170" t="str">
            <v>Prathamik Vidyalay Ramabandh Dakshin Bhag</v>
          </cell>
          <cell r="C170" t="str">
            <v>RAMABANDH</v>
          </cell>
          <cell r="D170" t="str">
            <v>RAMABANDH</v>
          </cell>
        </row>
        <row r="171">
          <cell r="B171" t="str">
            <v>Madarasa Islamiya Uttar Bhag</v>
          </cell>
          <cell r="C171" t="str">
            <v>Others</v>
          </cell>
          <cell r="D171" t="str">
            <v>Others</v>
          </cell>
        </row>
        <row r="172">
          <cell r="B172" t="str">
            <v>Madarasa Islamiya Aurangabad Madhya Bhag</v>
          </cell>
          <cell r="C172" t="str">
            <v>AURANGABAD</v>
          </cell>
          <cell r="D172" t="str">
            <v>AURANGABAD</v>
          </cell>
        </row>
        <row r="173">
          <cell r="B173" t="str">
            <v>Madarsha Islamiya Aurangabad Dakshin Bhag</v>
          </cell>
          <cell r="C173" t="str">
            <v>AURANGABAD</v>
          </cell>
          <cell r="D173" t="str">
            <v>AURANGABAD</v>
          </cell>
        </row>
        <row r="174">
          <cell r="B174" t="str">
            <v>Jila Parishad Karyalay Aurangabad Purwi Bhag</v>
          </cell>
          <cell r="C174" t="str">
            <v>AURANGABAD</v>
          </cell>
          <cell r="D174" t="str">
            <v>AURANGABAD</v>
          </cell>
        </row>
        <row r="175">
          <cell r="B175" t="str">
            <v>Jila Parishad Karyalay Aurangabad Pashchim Bhag</v>
          </cell>
          <cell r="C175" t="str">
            <v>AURANGABAD</v>
          </cell>
          <cell r="D175" t="str">
            <v>AURANGABAD</v>
          </cell>
        </row>
        <row r="176">
          <cell r="B176" t="str">
            <v>Jila Parishad Karyalay Aurangabad Madhya Bhag</v>
          </cell>
          <cell r="C176" t="str">
            <v>AURANGABAD</v>
          </cell>
          <cell r="D176" t="str">
            <v>AURANGABAD</v>
          </cell>
        </row>
        <row r="177">
          <cell r="B177" t="str">
            <v>Kanya Madhya Vidyalay Dharanidhar Rod Purwi Bhag</v>
          </cell>
          <cell r="C177" t="str">
            <v>DHARANIDHAR</v>
          </cell>
          <cell r="D177" t="str">
            <v>DHARANIDHAR</v>
          </cell>
        </row>
        <row r="178">
          <cell r="B178" t="str">
            <v>kanya madhy vidyalay dharanidhar road madhy bhag</v>
          </cell>
          <cell r="C178" t="str">
            <v>DHARANIDHAR</v>
          </cell>
          <cell r="D178" t="str">
            <v>DHARANIDHAR</v>
          </cell>
        </row>
        <row r="179">
          <cell r="B179" t="str">
            <v>Kanya Madhya Vidyalay Dharanidhar Rod Pashchim Bhag</v>
          </cell>
          <cell r="C179" t="str">
            <v>DHARANIDHAR</v>
          </cell>
          <cell r="D179" t="str">
            <v>DHARANIDHAR</v>
          </cell>
        </row>
        <row r="180">
          <cell r="B180" t="str">
            <v>Bapu Prathamik Vidyalay Bas Padav Aurangabad Purwi Bhag</v>
          </cell>
          <cell r="C180" t="str">
            <v>AURANGABAD</v>
          </cell>
          <cell r="D180" t="str">
            <v>AURANGABAD</v>
          </cell>
        </row>
        <row r="181">
          <cell r="B181" t="str">
            <v>Bapu Prathamik Vidyalay Bas Padav Aurangabad Pashchim Bhag</v>
          </cell>
          <cell r="C181" t="str">
            <v>AURANGABAD</v>
          </cell>
          <cell r="D181" t="str">
            <v>AURANGABAD</v>
          </cell>
        </row>
        <row r="182">
          <cell r="B182" t="str">
            <v>Prathamik Vidyalay Gangati</v>
          </cell>
          <cell r="C182" t="str">
            <v>GANGATI</v>
          </cell>
          <cell r="D182" t="str">
            <v>GANGATI</v>
          </cell>
        </row>
        <row r="183">
          <cell r="B183" t="str">
            <v>Sachchidananda Sinha Kolej Aurangabad Purwi Bhag</v>
          </cell>
          <cell r="C183" t="str">
            <v>AURANGABAD</v>
          </cell>
          <cell r="D183" t="str">
            <v>AURANGABAD</v>
          </cell>
        </row>
        <row r="184">
          <cell r="B184" t="str">
            <v>Sachchidananda Sinha Kolej Aurangabad Pashchim Bhag</v>
          </cell>
          <cell r="C184" t="str">
            <v>AURANGABAD</v>
          </cell>
          <cell r="D184" t="str">
            <v>AURANGABAD</v>
          </cell>
        </row>
        <row r="185">
          <cell r="B185" t="str">
            <v>ANUGRAH KANYA UCHCH VIDYALAY AURANGABAD(PURVI BHAG</v>
          </cell>
          <cell r="C185" t="str">
            <v>AURANGABAD</v>
          </cell>
          <cell r="D185" t="str">
            <v>AURANGABAD</v>
          </cell>
        </row>
        <row r="186">
          <cell r="B186" t="str">
            <v>Anugrah Kanya Uchcha Vidyalay Aurangabad Pashchim Bhag</v>
          </cell>
          <cell r="C186" t="str">
            <v>AURANGABAD</v>
          </cell>
          <cell r="D186" t="str">
            <v>AURANGABAD</v>
          </cell>
        </row>
        <row r="187">
          <cell r="B187" t="str">
            <v>Anugrah Kanya Uchcha Vidyalay Aurangabad Purwi Bhag</v>
          </cell>
          <cell r="C187" t="str">
            <v>AURANGABAD</v>
          </cell>
          <cell r="D187" t="str">
            <v>AURANGABAD</v>
          </cell>
        </row>
        <row r="188">
          <cell r="B188" t="str">
            <v>Anugrah Kanya Uchcha Vidyalay Aurangabad Purwi Madhya Bhag</v>
          </cell>
          <cell r="C188" t="str">
            <v>AURANGABAD</v>
          </cell>
          <cell r="D188" t="str">
            <v>AURANGABAD</v>
          </cell>
        </row>
        <row r="189">
          <cell r="B189" t="str">
            <v>Anugrah Kanya Uchcha Vidyalay Aurangabad Madhya Bhag</v>
          </cell>
          <cell r="C189" t="str">
            <v>AURANGABAD</v>
          </cell>
          <cell r="D189" t="str">
            <v>AURANGABAD</v>
          </cell>
        </row>
        <row r="190">
          <cell r="B190" t="str">
            <v>prathamik vidyalay mini bigaha purvi bhag</v>
          </cell>
          <cell r="C190" t="str">
            <v>Others</v>
          </cell>
          <cell r="D190" t="str">
            <v>Others</v>
          </cell>
        </row>
        <row r="191">
          <cell r="B191" t="str">
            <v>Prathamik Vidyalay Mini Bigaha pakshchim bhag</v>
          </cell>
          <cell r="C191" t="str">
            <v>Others</v>
          </cell>
          <cell r="D191" t="str">
            <v>Others</v>
          </cell>
        </row>
        <row r="192">
          <cell r="B192" t="str">
            <v>Urdu Prathamik Vidyalay Islam Toli Purwi Bhag</v>
          </cell>
          <cell r="C192" t="str">
            <v>TOLI</v>
          </cell>
          <cell r="D192" t="str">
            <v>TOLI</v>
          </cell>
        </row>
        <row r="193">
          <cell r="B193" t="str">
            <v>Urdu Prathamik Vidyalay Islam Toli Pashchim Bhag</v>
          </cell>
          <cell r="C193" t="str">
            <v>TOLI</v>
          </cell>
          <cell r="D193" t="str">
            <v>TOLI</v>
          </cell>
        </row>
        <row r="194">
          <cell r="B194" t="str">
            <v>Samudayik Bhavan Pathan Toli Purwi Bhag</v>
          </cell>
          <cell r="C194" t="str">
            <v>TOLI</v>
          </cell>
          <cell r="D194" t="str">
            <v>TOLI</v>
          </cell>
        </row>
        <row r="195">
          <cell r="B195" t="str">
            <v>Samudayik Bhavan Pathan Toli Pashchim Bhag</v>
          </cell>
          <cell r="C195" t="str">
            <v>TOLI</v>
          </cell>
          <cell r="D195" t="str">
            <v>TOLI</v>
          </cell>
        </row>
        <row r="196">
          <cell r="B196" t="str">
            <v>samudayik bhawan pathan toli madhy bhag</v>
          </cell>
          <cell r="C196" t="str">
            <v>TOLI</v>
          </cell>
          <cell r="D196" t="str">
            <v>TOLI</v>
          </cell>
        </row>
        <row r="197">
          <cell r="B197" t="str">
            <v>Urdu Prathamik Vidyalay Kasav Mahalla Utar Bhag</v>
          </cell>
          <cell r="C197" t="str">
            <v>KASAV</v>
          </cell>
          <cell r="D197" t="str">
            <v>KASAV</v>
          </cell>
        </row>
        <row r="198">
          <cell r="B198" t="str">
            <v>Urdu Prathamik Vidyalay Kasav Mahalla Dakshin Bhag</v>
          </cell>
          <cell r="C198" t="str">
            <v>KASAV</v>
          </cell>
          <cell r="D198" t="str">
            <v>KASAV</v>
          </cell>
        </row>
        <row r="199">
          <cell r="B199" t="str">
            <v>Taun Intar Kolej Aurangabad Purwi Bhag</v>
          </cell>
          <cell r="C199" t="str">
            <v>AURANGABAD</v>
          </cell>
          <cell r="D199" t="str">
            <v>AURANGABAD</v>
          </cell>
        </row>
        <row r="200">
          <cell r="B200" t="str">
            <v>Taun Intar Kolej Aurangabad Madhy Bhag</v>
          </cell>
          <cell r="C200" t="str">
            <v>AURANGABAD</v>
          </cell>
          <cell r="D200" t="str">
            <v>AURANGABAD</v>
          </cell>
        </row>
        <row r="201">
          <cell r="B201" t="str">
            <v>Taun Intar Kolej Aurangabad Purwi Madhya Bhag</v>
          </cell>
          <cell r="C201" t="str">
            <v>AURANGABAD</v>
          </cell>
          <cell r="D201" t="str">
            <v>AURANGABAD</v>
          </cell>
        </row>
        <row r="202">
          <cell r="B202" t="str">
            <v>Taun Intar Kolej Aurangabad Pashchim Bhag</v>
          </cell>
          <cell r="C202" t="str">
            <v>AURANGABAD</v>
          </cell>
          <cell r="D202" t="str">
            <v>AURANGABAD</v>
          </cell>
        </row>
        <row r="203">
          <cell r="B203" t="str">
            <v>Lok Swasthya Abhiyantran Vibhag Ka Kavartar Aurangabad Purwi Bhag</v>
          </cell>
          <cell r="C203" t="str">
            <v>AURANGABAD</v>
          </cell>
          <cell r="D203" t="str">
            <v>AURANGABAD</v>
          </cell>
        </row>
        <row r="204">
          <cell r="B204" t="str">
            <v>Lok Swasthya Abhiyantran Vibhag Ka Kavartar Aurangabad Pashchim Bhag</v>
          </cell>
          <cell r="C204" t="str">
            <v>AURANGABAD</v>
          </cell>
          <cell r="D204" t="str">
            <v>AURANGABAD</v>
          </cell>
        </row>
        <row r="205">
          <cell r="B205" t="str">
            <v>Urdu Prathamik Vidyalay Nu Kaji Mahalla Utar Bhag</v>
          </cell>
          <cell r="C205" t="str">
            <v>KAJI</v>
          </cell>
          <cell r="D205" t="str">
            <v>KAJI</v>
          </cell>
        </row>
        <row r="206">
          <cell r="B206" t="str">
            <v>Urdu Prathamik Vidyalay Nu Kaji Mahalla Dakshin Bhag</v>
          </cell>
          <cell r="C206" t="str">
            <v>KAJI</v>
          </cell>
          <cell r="D206" t="str">
            <v>KAJI</v>
          </cell>
        </row>
        <row r="207">
          <cell r="B207" t="str">
            <v>Bindul Ara Mashin Shahapur Nala Ke Pas Chalanta Matadan Kendra Aurangabad Purwi Bhag</v>
          </cell>
          <cell r="C207" t="str">
            <v>AURANGABAD</v>
          </cell>
          <cell r="D207" t="str">
            <v>AURANGABAD</v>
          </cell>
        </row>
        <row r="208">
          <cell r="B208" t="str">
            <v>Bindul Ara Mashin Shahapur Nala Ke Pas Chalanta Matadan Kendra Aurangabad Madhy Bhag</v>
          </cell>
          <cell r="C208" t="str">
            <v>AURANGABAD</v>
          </cell>
          <cell r="D208" t="str">
            <v>AURANGABAD</v>
          </cell>
        </row>
        <row r="209">
          <cell r="B209" t="str">
            <v>Bindul Ara Mashin Shahapur Nala Ke Pas Chalanta Matadan Kendra Aurangabad Pashchim Bhag</v>
          </cell>
          <cell r="C209" t="str">
            <v>AURANGABAD</v>
          </cell>
          <cell r="D209" t="str">
            <v>AURANGABAD</v>
          </cell>
        </row>
        <row r="210">
          <cell r="B210" t="str">
            <v>Tichar Traaining School Aurangabad RumaNo-1</v>
          </cell>
          <cell r="C210" t="str">
            <v>AURANGABAD</v>
          </cell>
          <cell r="D210" t="str">
            <v>AURANGABAD</v>
          </cell>
        </row>
        <row r="211">
          <cell r="B211" t="str">
            <v>Tichar Traaining School Aurangabad RumaNo-2</v>
          </cell>
          <cell r="C211" t="str">
            <v>AURANGABAD</v>
          </cell>
          <cell r="D211" t="str">
            <v>AURANGABAD</v>
          </cell>
        </row>
        <row r="212">
          <cell r="B212" t="str">
            <v>Tichar Traaining School Aurangabad RumaNo-3</v>
          </cell>
          <cell r="C212" t="str">
            <v>AURANGABAD</v>
          </cell>
          <cell r="D212" t="str">
            <v>AURANGABAD</v>
          </cell>
        </row>
        <row r="213">
          <cell r="B213" t="str">
            <v>Tichar Traaining School Aurangabad RumaNo-4</v>
          </cell>
          <cell r="C213" t="str">
            <v>AURANGABAD</v>
          </cell>
          <cell r="D213" t="str">
            <v>AURANGABAD</v>
          </cell>
        </row>
        <row r="214">
          <cell r="B214" t="str">
            <v>Tichar Traaining School Aurangabad RumaNo-5</v>
          </cell>
          <cell r="C214" t="str">
            <v>AURANGABAD</v>
          </cell>
          <cell r="D214" t="str">
            <v>AURANGABAD</v>
          </cell>
        </row>
        <row r="215">
          <cell r="B215" t="str">
            <v>Prathamik Vidyalay Mallah Toli purvi bhag</v>
          </cell>
          <cell r="C215" t="str">
            <v>TOLI</v>
          </cell>
          <cell r="D215" t="str">
            <v>TOLI</v>
          </cell>
        </row>
        <row r="216">
          <cell r="B216" t="str">
            <v>prathamik vidyalay mallah toli pakshchim bhag</v>
          </cell>
          <cell r="C216" t="str">
            <v>TOLI</v>
          </cell>
          <cell r="D216" t="str">
            <v>TOLI</v>
          </cell>
        </row>
        <row r="217">
          <cell r="B217" t="str">
            <v>Ramalakhan Sinh Yadav Kolej Aurangabad Purwi Bhag</v>
          </cell>
          <cell r="C217" t="str">
            <v>AURANGABAD</v>
          </cell>
          <cell r="D217" t="str">
            <v>AURANGABAD</v>
          </cell>
        </row>
        <row r="218">
          <cell r="B218" t="str">
            <v>Ramalakhan Sinh Yadav Kolej Aurangabad Pashchim Bhag</v>
          </cell>
          <cell r="C218" t="str">
            <v>AURANGABAD</v>
          </cell>
          <cell r="D218" t="str">
            <v>AURANGABAD</v>
          </cell>
        </row>
        <row r="219">
          <cell r="B219" t="str">
            <v>Ramalakhan Sinh Yadav Kolej Karyalay Aurangabad</v>
          </cell>
          <cell r="C219" t="str">
            <v>AURANGABAD</v>
          </cell>
          <cell r="D219" t="str">
            <v>AURANGABAD</v>
          </cell>
        </row>
        <row r="220">
          <cell r="B220" t="str">
            <v>Utkramit Madhya Vidyalay Silar</v>
          </cell>
          <cell r="C220" t="str">
            <v>SILAR</v>
          </cell>
          <cell r="D220" t="str">
            <v>SILAR</v>
          </cell>
        </row>
        <row r="221">
          <cell r="B221" t="str">
            <v>Prathamik Vidyalay Dhamarpur</v>
          </cell>
          <cell r="C221" t="str">
            <v>DHAMARPUR</v>
          </cell>
          <cell r="D221" t="str">
            <v>DHAMARPUR</v>
          </cell>
        </row>
        <row r="222">
          <cell r="B222" t="str">
            <v>Uchcha Vidyalay Pavai Utari Bhag</v>
          </cell>
          <cell r="C222" t="str">
            <v>PAVAI</v>
          </cell>
          <cell r="D222" t="str">
            <v>PAWAI</v>
          </cell>
        </row>
        <row r="223">
          <cell r="B223" t="str">
            <v>uchch vidyalay pawai madhy bhag</v>
          </cell>
          <cell r="C223" t="str">
            <v>PAWAI</v>
          </cell>
          <cell r="D223" t="str">
            <v>PAWAI</v>
          </cell>
        </row>
        <row r="224">
          <cell r="B224" t="str">
            <v>Uchcha Vidyalay Pavai Dakshin Bhag</v>
          </cell>
          <cell r="C224" t="str">
            <v>PAVAI</v>
          </cell>
          <cell r="D224" t="str">
            <v>PAWAI</v>
          </cell>
        </row>
        <row r="225">
          <cell r="B225" t="str">
            <v>Madhya Vidyalay Bhairopur</v>
          </cell>
          <cell r="C225" t="str">
            <v>BHAIROPUR</v>
          </cell>
          <cell r="D225" t="str">
            <v>BHAIROPUR</v>
          </cell>
        </row>
        <row r="226">
          <cell r="B226" t="str">
            <v>Prathamik Vidyalay Titai Bigaha</v>
          </cell>
          <cell r="C226" t="str">
            <v>TITAI</v>
          </cell>
          <cell r="D226" t="str">
            <v>TITAI</v>
          </cell>
        </row>
        <row r="227">
          <cell r="B227" t="str">
            <v>Utkramit Madhya Vidyalay Bharkur</v>
          </cell>
          <cell r="C227" t="str">
            <v>BHARKUR</v>
          </cell>
          <cell r="D227" t="str">
            <v>BHARKUR</v>
          </cell>
        </row>
        <row r="228">
          <cell r="B228" t="str">
            <v>Prathamik Vidyalay Vishramapur</v>
          </cell>
          <cell r="C228" t="str">
            <v>VISHRAMAPUR</v>
          </cell>
          <cell r="D228" t="str">
            <v>VISHRAMAPUR</v>
          </cell>
        </row>
        <row r="229">
          <cell r="B229" t="str">
            <v>Utkramit Madhya Vidyalay Hajarikarma</v>
          </cell>
          <cell r="C229" t="str">
            <v>HAJARIKARMA</v>
          </cell>
          <cell r="D229" t="str">
            <v>HAJARIKARMA</v>
          </cell>
        </row>
        <row r="230">
          <cell r="B230" t="str">
            <v>Samudayik Bhavan Chandauli</v>
          </cell>
          <cell r="C230" t="str">
            <v>CHANDAULI</v>
          </cell>
          <cell r="D230" t="str">
            <v>CHANDAULI</v>
          </cell>
        </row>
        <row r="231">
          <cell r="B231" t="str">
            <v>Prathamik Vidyalay Balakarama Pakshchimi bhag</v>
          </cell>
          <cell r="C231" t="str">
            <v>I</v>
          </cell>
          <cell r="D231" t="str">
            <v>I</v>
          </cell>
        </row>
        <row r="232">
          <cell r="B232" t="str">
            <v>Prathamik Vidyalay Balakarama Purvi Bhag</v>
          </cell>
          <cell r="C232" t="str">
            <v>BALAKARAMA</v>
          </cell>
          <cell r="D232" t="str">
            <v>BALAKARAMA</v>
          </cell>
        </row>
        <row r="233">
          <cell r="B233" t="str">
            <v>Utkramit Madhya Vidyalay Chatara</v>
          </cell>
          <cell r="C233" t="str">
            <v>CHATARA</v>
          </cell>
          <cell r="D233" t="str">
            <v>CHATARA</v>
          </cell>
        </row>
        <row r="234">
          <cell r="B234" t="str">
            <v>Prathamik Vidyalay Bhaluhara</v>
          </cell>
          <cell r="C234" t="str">
            <v>BHALUHARA</v>
          </cell>
          <cell r="D234" t="str">
            <v>BHALUHARA</v>
          </cell>
        </row>
        <row r="235">
          <cell r="B235" t="str">
            <v>Prathmik Vidyalay Bijauli</v>
          </cell>
          <cell r="C235" t="str">
            <v>BIJAULI</v>
          </cell>
          <cell r="D235" t="str">
            <v>BIJAULI</v>
          </cell>
        </row>
        <row r="236">
          <cell r="B236" t="str">
            <v>Prathamik Vidhalay Pipara</v>
          </cell>
          <cell r="C236" t="str">
            <v>PIPARA</v>
          </cell>
          <cell r="D236" t="str">
            <v>PIPARA</v>
          </cell>
        </row>
        <row r="237">
          <cell r="B237" t="str">
            <v>Madhya Vidyalay Dhanadi</v>
          </cell>
          <cell r="C237" t="str">
            <v>DHANADI</v>
          </cell>
          <cell r="D237" t="str">
            <v>DHANADI</v>
          </cell>
        </row>
        <row r="238">
          <cell r="B238" t="str">
            <v>Madhya Vidyalay Pandey Bigaha</v>
          </cell>
          <cell r="C238" t="str">
            <v>PANDEY</v>
          </cell>
          <cell r="D238" t="str">
            <v>PANDEY</v>
          </cell>
        </row>
        <row r="239">
          <cell r="B239" t="str">
            <v>Madhya Vidyalay Hasauli</v>
          </cell>
          <cell r="C239" t="str">
            <v>HASAULI</v>
          </cell>
          <cell r="D239" t="str">
            <v>HASAULI</v>
          </cell>
        </row>
        <row r="240">
          <cell r="B240" t="str">
            <v>Utkramit Madhya Vidyalay Rawal Bigha uttari Bhag</v>
          </cell>
          <cell r="C240" t="str">
            <v>RAWAL</v>
          </cell>
          <cell r="D240" t="str">
            <v>RAWAL</v>
          </cell>
        </row>
        <row r="241">
          <cell r="B241" t="str">
            <v>Utkramit Madhya Vidyalay Rawal Bigha Dakshini Bhag</v>
          </cell>
          <cell r="C241" t="str">
            <v>RAWAL</v>
          </cell>
          <cell r="D241" t="str">
            <v>RAWAL</v>
          </cell>
        </row>
        <row r="242">
          <cell r="B242" t="str">
            <v>Madhya Vidyalay KUNDA</v>
          </cell>
          <cell r="C242" t="str">
            <v>KUNDA</v>
          </cell>
          <cell r="D242" t="str">
            <v>KUNDA</v>
          </cell>
        </row>
        <row r="243">
          <cell r="B243" t="str">
            <v>Prathamik Vidyalay HariharBigha</v>
          </cell>
          <cell r="C243" t="str">
            <v>HARIHAR</v>
          </cell>
          <cell r="D243" t="str">
            <v>HARIHAR</v>
          </cell>
        </row>
        <row r="244">
          <cell r="B244" t="str">
            <v>Utkramit Madhya Vidyalay Khakhada</v>
          </cell>
          <cell r="C244" t="str">
            <v>KHAKHADA</v>
          </cell>
          <cell r="D244" t="str">
            <v>KHAKHADA</v>
          </cell>
        </row>
        <row r="245">
          <cell r="B245" t="str">
            <v>Prathamik Vidhalay Nepava</v>
          </cell>
          <cell r="C245" t="str">
            <v>NEPAVA</v>
          </cell>
          <cell r="D245" t="str">
            <v>NEPAVA</v>
          </cell>
        </row>
        <row r="246">
          <cell r="B246" t="str">
            <v>Utkramit Madhya Vidyalay Karama</v>
          </cell>
          <cell r="C246" t="str">
            <v>KARAMA</v>
          </cell>
          <cell r="D246" t="str">
            <v>KARAMA</v>
          </cell>
        </row>
        <row r="247">
          <cell r="B247" t="str">
            <v>Prathamik Vidyalay Basadiha</v>
          </cell>
          <cell r="C247" t="str">
            <v>BASADIHA</v>
          </cell>
          <cell r="D247" t="str">
            <v>BASADIHA</v>
          </cell>
        </row>
        <row r="248">
          <cell r="B248" t="str">
            <v>Madhya Vidyalay Dadhapa</v>
          </cell>
          <cell r="C248" t="str">
            <v>DADHAPA</v>
          </cell>
          <cell r="D248" t="str">
            <v>DADHAPA</v>
          </cell>
        </row>
        <row r="249">
          <cell r="B249" t="str">
            <v>Prathamik Vidhalay ParasanVigha</v>
          </cell>
          <cell r="C249" t="str">
            <v>PARASANVIGHA</v>
          </cell>
          <cell r="D249" t="str">
            <v>PARASANVIGHA</v>
          </cell>
        </row>
        <row r="250">
          <cell r="B250" t="str">
            <v>Prathamik Vidyalay Guragaiya</v>
          </cell>
          <cell r="C250" t="str">
            <v>GURAGAIYA</v>
          </cell>
          <cell r="D250" t="str">
            <v>GURAGAIYA</v>
          </cell>
        </row>
        <row r="251">
          <cell r="B251" t="str">
            <v>Madhya Vidyalay Khadiha</v>
          </cell>
          <cell r="C251" t="str">
            <v>KHADIHA</v>
          </cell>
          <cell r="D251" t="str">
            <v>KHADIHA</v>
          </cell>
        </row>
        <row r="252">
          <cell r="B252" t="str">
            <v>Madhya Vidyalay Bahuara Pakshchim Bhag</v>
          </cell>
          <cell r="C252" t="str">
            <v>BAHUARA</v>
          </cell>
          <cell r="D252" t="str">
            <v>BAHUARA</v>
          </cell>
        </row>
        <row r="253">
          <cell r="B253" t="str">
            <v>Madhya Vidyalay Bahuara Purvi Bhag</v>
          </cell>
          <cell r="C253" t="str">
            <v>BAHUARA</v>
          </cell>
          <cell r="D253" t="str">
            <v>BAHUARA</v>
          </cell>
        </row>
        <row r="254">
          <cell r="B254" t="str">
            <v>Madhya Vidyalay Narachi</v>
          </cell>
          <cell r="C254" t="str">
            <v>NARACHI</v>
          </cell>
          <cell r="D254" t="str">
            <v>NARACHI</v>
          </cell>
        </row>
        <row r="255">
          <cell r="B255" t="str">
            <v>madhy vidyalay chainpur</v>
          </cell>
          <cell r="C255" t="str">
            <v>CHAINPUR</v>
          </cell>
          <cell r="D255" t="str">
            <v>CHAINPUR</v>
          </cell>
        </row>
        <row r="256">
          <cell r="B256" t="str">
            <v>Prathamik Vidyalay Devadhari</v>
          </cell>
          <cell r="C256" t="str">
            <v>DEVADHARI</v>
          </cell>
          <cell r="D256" t="str">
            <v>DEVADHARI</v>
          </cell>
        </row>
        <row r="257">
          <cell r="B257" t="str">
            <v>Madhya Vidyalay Uparadaha</v>
          </cell>
          <cell r="C257" t="str">
            <v>UPARADAHA</v>
          </cell>
          <cell r="D257" t="str">
            <v>UPARADAHA</v>
          </cell>
        </row>
        <row r="258">
          <cell r="B258" t="str">
            <v>Madhya Vidyalay Belasara Utari Bhag</v>
          </cell>
          <cell r="C258" t="str">
            <v>BELASARA</v>
          </cell>
          <cell r="D258" t="str">
            <v>BELASARA</v>
          </cell>
        </row>
        <row r="259">
          <cell r="B259" t="str">
            <v>Madhya Vidyalay Belasara (Dakshini Bhag)</v>
          </cell>
          <cell r="C259" t="str">
            <v>BELASARA</v>
          </cell>
          <cell r="D259" t="str">
            <v>BELASARA</v>
          </cell>
        </row>
        <row r="260">
          <cell r="B260" t="str">
            <v>prathamik vidyalay bhawanipur utari bhag</v>
          </cell>
          <cell r="C260" t="str">
            <v>IPUR</v>
          </cell>
          <cell r="D260" t="str">
            <v>IPUR</v>
          </cell>
        </row>
        <row r="261">
          <cell r="B261" t="str">
            <v>Prathamik Vidyalay Bhavanipur dakshini bhag</v>
          </cell>
          <cell r="C261" t="str">
            <v>IPUR</v>
          </cell>
          <cell r="D261" t="str">
            <v>IPUR</v>
          </cell>
        </row>
        <row r="262">
          <cell r="B262" t="str">
            <v>Madhya vidyalay damaul</v>
          </cell>
          <cell r="C262" t="str">
            <v>DAMAUL</v>
          </cell>
          <cell r="D262" t="str">
            <v>DAMAUL</v>
          </cell>
        </row>
        <row r="263">
          <cell r="B263" t="str">
            <v>urdu madhy vidyalay balapokhar purvi bhag</v>
          </cell>
          <cell r="C263" t="str">
            <v>BALAPOKHAR</v>
          </cell>
          <cell r="D263" t="str">
            <v>BALAPOKHAR</v>
          </cell>
        </row>
        <row r="264">
          <cell r="B264" t="str">
            <v>Urdu Madhya Vidyalay Balapokhar pakshchim bhag</v>
          </cell>
          <cell r="C264" t="str">
            <v>BALAPOKHAR</v>
          </cell>
          <cell r="D264" t="str">
            <v>BALAPOKHAR</v>
          </cell>
        </row>
        <row r="265">
          <cell r="B265" t="str">
            <v>madhy vidyalay bela</v>
          </cell>
          <cell r="C265" t="str">
            <v>BELA</v>
          </cell>
          <cell r="D265" t="str">
            <v>BELA</v>
          </cell>
        </row>
        <row r="266">
          <cell r="B266" t="str">
            <v>Kanya Madhya Vidyalay Dev purvi bhag</v>
          </cell>
          <cell r="C266" t="str">
            <v>DEV</v>
          </cell>
          <cell r="D266" t="str">
            <v>DEV</v>
          </cell>
        </row>
        <row r="267">
          <cell r="B267" t="str">
            <v>Kanya Madhya Vidyalay Dev Madhy Bhag</v>
          </cell>
          <cell r="C267" t="str">
            <v>DEV</v>
          </cell>
          <cell r="D267" t="str">
            <v>DEV</v>
          </cell>
        </row>
        <row r="268">
          <cell r="B268" t="str">
            <v>Kanya Madhya Vidyalay, dev (Bayan Bhag)</v>
          </cell>
          <cell r="C268" t="str">
            <v>DEV</v>
          </cell>
          <cell r="D268" t="str">
            <v>DEV</v>
          </cell>
        </row>
        <row r="269">
          <cell r="B269" t="str">
            <v>kanya madhy vidyalay dev utari bhag</v>
          </cell>
          <cell r="C269" t="str">
            <v>DEV</v>
          </cell>
          <cell r="D269" t="str">
            <v>DEV</v>
          </cell>
        </row>
        <row r="270">
          <cell r="B270" t="str">
            <v>uchcha vidyalay dev dakshin bhag</v>
          </cell>
          <cell r="C270" t="str">
            <v>DEV</v>
          </cell>
          <cell r="D270" t="str">
            <v>DEV</v>
          </cell>
        </row>
        <row r="271">
          <cell r="B271" t="str">
            <v>Uchcha Vidyalay Dev utari bhag</v>
          </cell>
          <cell r="C271" t="str">
            <v>DEV</v>
          </cell>
          <cell r="D271" t="str">
            <v>DEV</v>
          </cell>
        </row>
        <row r="272">
          <cell r="B272" t="str">
            <v>madhy vidyalay dev utari bhag</v>
          </cell>
          <cell r="C272" t="str">
            <v>DEV</v>
          </cell>
          <cell r="D272" t="str">
            <v>DEV</v>
          </cell>
        </row>
        <row r="273">
          <cell r="B273" t="str">
            <v>madhy vidyalay dev dakshin bhag</v>
          </cell>
          <cell r="C273" t="str">
            <v>DEV</v>
          </cell>
          <cell r="D273" t="str">
            <v>DEV</v>
          </cell>
        </row>
        <row r="274">
          <cell r="B274" t="str">
            <v>panchayat bhawan dev purvi bhag</v>
          </cell>
          <cell r="C274" t="str">
            <v>DEV</v>
          </cell>
          <cell r="D274" t="str">
            <v>DEV</v>
          </cell>
        </row>
        <row r="275">
          <cell r="B275" t="str">
            <v>Panchayat Bhavan Dev Pakshchim bhag</v>
          </cell>
          <cell r="C275" t="str">
            <v>DEV</v>
          </cell>
          <cell r="D275" t="str">
            <v>DEV</v>
          </cell>
        </row>
        <row r="276">
          <cell r="B276" t="str">
            <v>Madhya Vidyalay Kataiya Pashchim Bhag</v>
          </cell>
          <cell r="C276" t="str">
            <v>KATAIYA</v>
          </cell>
          <cell r="D276" t="str">
            <v>KATAIYA</v>
          </cell>
        </row>
        <row r="277">
          <cell r="B277" t="str">
            <v>Madhya Vidyalay Kataiya Purwi Bhag</v>
          </cell>
          <cell r="C277" t="str">
            <v>KATAIYA</v>
          </cell>
          <cell r="D277" t="str">
            <v>KATAIYA</v>
          </cell>
        </row>
        <row r="278">
          <cell r="B278" t="str">
            <v>Prathamik Vidyalay Kosiyari purvi bhag</v>
          </cell>
          <cell r="C278" t="str">
            <v>KOSIYARI</v>
          </cell>
          <cell r="D278" t="str">
            <v>KOSIYARI</v>
          </cell>
        </row>
        <row r="279">
          <cell r="B279" t="str">
            <v>Prathamik vidyalay kosiyari pakshchim bhag</v>
          </cell>
          <cell r="C279" t="str">
            <v>KOSIYARI</v>
          </cell>
          <cell r="D279" t="str">
            <v>KOSIYARI</v>
          </cell>
        </row>
        <row r="280">
          <cell r="B280" t="str">
            <v>Madhy vidyalay israur</v>
          </cell>
          <cell r="C280" t="str">
            <v>ISRAUR</v>
          </cell>
          <cell r="D280" t="str">
            <v>ISRAUR</v>
          </cell>
        </row>
        <row r="281">
          <cell r="B281" t="str">
            <v>Prathamik Vidyalay Chatati Bajar</v>
          </cell>
          <cell r="C281" t="str">
            <v>BAJAR</v>
          </cell>
          <cell r="D281" t="str">
            <v>BAJAR</v>
          </cell>
        </row>
        <row r="282">
          <cell r="B282" t="str">
            <v>Besik Skul Vishunapur</v>
          </cell>
          <cell r="C282" t="str">
            <v>VISHUNAPUR</v>
          </cell>
          <cell r="D282" t="str">
            <v>VISHUNAPUR</v>
          </cell>
        </row>
        <row r="283">
          <cell r="B283" t="str">
            <v>Madhya Vidyalay Vishunapur</v>
          </cell>
          <cell r="C283" t="str">
            <v>VISHUNAPUR</v>
          </cell>
          <cell r="D283" t="str">
            <v>VISHUNAPUR</v>
          </cell>
        </row>
        <row r="284">
          <cell r="B284" t="str">
            <v>Madhy vidyalay kesaur</v>
          </cell>
          <cell r="C284" t="str">
            <v>KESAUR</v>
          </cell>
          <cell r="D284" t="str">
            <v>KESAUR</v>
          </cell>
        </row>
        <row r="285">
          <cell r="B285" t="str">
            <v>Prathamik Vidyalay Suhi pakshchim bhag</v>
          </cell>
          <cell r="C285" t="str">
            <v>SUHI</v>
          </cell>
          <cell r="D285" t="str">
            <v>SUHI</v>
          </cell>
        </row>
        <row r="286">
          <cell r="B286" t="str">
            <v>Prathamik vidyalay suhi utari bhag</v>
          </cell>
          <cell r="C286" t="str">
            <v>SUHI</v>
          </cell>
          <cell r="D286" t="str">
            <v>SUHI</v>
          </cell>
        </row>
        <row r="287">
          <cell r="B287" t="str">
            <v>Madhy vidyalay sargawan</v>
          </cell>
          <cell r="C287" t="str">
            <v>SARGAWAN</v>
          </cell>
          <cell r="D287" t="str">
            <v>SARGAWAN</v>
          </cell>
        </row>
        <row r="288">
          <cell r="B288" t="str">
            <v>Madhya Vidyalay Malahara</v>
          </cell>
          <cell r="C288" t="str">
            <v>MALAHARA</v>
          </cell>
          <cell r="D288" t="str">
            <v>MALAHARA</v>
          </cell>
        </row>
        <row r="289">
          <cell r="B289" t="str">
            <v>Urdu Prathamik Vidyalay Kanatari</v>
          </cell>
          <cell r="C289" t="str">
            <v>KANATARI</v>
          </cell>
          <cell r="D289" t="str">
            <v>KANATARI</v>
          </cell>
        </row>
        <row r="290">
          <cell r="B290" t="str">
            <v>Madhy vidyalay dhananv</v>
          </cell>
          <cell r="C290" t="str">
            <v>DHANANV</v>
          </cell>
          <cell r="D290" t="str">
            <v>DHANANV</v>
          </cell>
        </row>
        <row r="291">
          <cell r="B291" t="str">
            <v>Madhya Vidyalay Chandapur purvi bhag</v>
          </cell>
          <cell r="C291" t="str">
            <v>CHANDAPUR</v>
          </cell>
          <cell r="D291" t="str">
            <v>CHANDPUR</v>
          </cell>
        </row>
        <row r="292">
          <cell r="B292" t="str">
            <v>Madhy vidyalay chandpur pakshchim bhag</v>
          </cell>
          <cell r="C292" t="str">
            <v>CHANDPUR</v>
          </cell>
          <cell r="D292" t="str">
            <v>CHANDPUR</v>
          </cell>
        </row>
        <row r="293">
          <cell r="B293" t="str">
            <v>Besik school eraki purvi bhag</v>
          </cell>
          <cell r="C293" t="str">
            <v>ERAKI</v>
          </cell>
          <cell r="D293" t="str">
            <v>ERAKI</v>
          </cell>
        </row>
        <row r="294">
          <cell r="B294" t="str">
            <v>Besik Skul Eraki pakshchim bhag</v>
          </cell>
          <cell r="C294" t="str">
            <v>ERAKI</v>
          </cell>
          <cell r="D294" t="str">
            <v>ERAKI</v>
          </cell>
        </row>
        <row r="295">
          <cell r="B295" t="str">
            <v>Prathamik Vidyalay Ajaniya</v>
          </cell>
          <cell r="C295" t="str">
            <v>AJANIYA</v>
          </cell>
          <cell r="D295" t="str">
            <v>AJANIYA</v>
          </cell>
        </row>
        <row r="296">
          <cell r="B296" t="str">
            <v>Prathamik Vidyalay Khardiha</v>
          </cell>
          <cell r="C296" t="str">
            <v>KHARDIHA</v>
          </cell>
          <cell r="D296" t="str">
            <v>KHARDIHA</v>
          </cell>
        </row>
        <row r="297">
          <cell r="B297" t="str">
            <v>Panchayat Bhavan Bedhani</v>
          </cell>
          <cell r="C297" t="str">
            <v>BEDHANI</v>
          </cell>
          <cell r="D297" t="str">
            <v>BEDHANI</v>
          </cell>
        </row>
        <row r="298">
          <cell r="B298" t="str">
            <v>Madhya Vidyalay Bedhani Utar Bhag</v>
          </cell>
          <cell r="C298" t="str">
            <v>BEDHANI</v>
          </cell>
          <cell r="D298" t="str">
            <v>BEDHANI</v>
          </cell>
        </row>
        <row r="299">
          <cell r="B299" t="str">
            <v>Madhy vidyalay bedhani dakshin bhag</v>
          </cell>
          <cell r="C299" t="str">
            <v>BEDHANI</v>
          </cell>
          <cell r="D299" t="str">
            <v>BEDHANI</v>
          </cell>
        </row>
        <row r="300">
          <cell r="B300" t="str">
            <v>Madhya Vidyalay Yadupur</v>
          </cell>
          <cell r="C300" t="str">
            <v>YADUPUR</v>
          </cell>
          <cell r="D300" t="str">
            <v>YADUPUR</v>
          </cell>
        </row>
        <row r="301">
          <cell r="B301" t="str">
            <v>Prathamik Vidyalay Fulavariya</v>
          </cell>
          <cell r="C301" t="str">
            <v>FULAVARIYA</v>
          </cell>
          <cell r="D301" t="str">
            <v>FULAVARIYA</v>
          </cell>
        </row>
        <row r="302">
          <cell r="B302" t="str">
            <v>Madhy vidyalay khemchand bigaha</v>
          </cell>
          <cell r="C302" t="str">
            <v>KHEMCHAND</v>
          </cell>
          <cell r="D302" t="str">
            <v>KHEMCHAND</v>
          </cell>
        </row>
        <row r="303">
          <cell r="B303" t="str">
            <v>Madhy vidyalay khemchand bigaha dakshini bhag</v>
          </cell>
          <cell r="C303" t="str">
            <v>KHEMCHAND</v>
          </cell>
          <cell r="D303" t="str">
            <v>KHEMCHAND</v>
          </cell>
        </row>
        <row r="304">
          <cell r="B304" t="str">
            <v>Madhya Vidyalay Ketaki 2 Purvi Bhag</v>
          </cell>
          <cell r="C304" t="str">
            <v>KETAKI</v>
          </cell>
          <cell r="D304" t="str">
            <v>KETAKI</v>
          </cell>
        </row>
        <row r="305">
          <cell r="B305" t="str">
            <v>Madhy vidyalay ketaki 2 dakshini bhag</v>
          </cell>
          <cell r="C305" t="str">
            <v>KETAKI</v>
          </cell>
          <cell r="D305" t="str">
            <v>KETAKI</v>
          </cell>
        </row>
        <row r="306">
          <cell r="B306" t="str">
            <v>Madhy vidyalay ketaki 1 utar bhag</v>
          </cell>
          <cell r="C306" t="str">
            <v>KETAKI</v>
          </cell>
          <cell r="D306" t="str">
            <v>KETAKI</v>
          </cell>
        </row>
        <row r="307">
          <cell r="B307" t="str">
            <v>Madhya Vidyalay Ketaki 1 Pashchim Bhag</v>
          </cell>
          <cell r="C307" t="str">
            <v>KETAKI</v>
          </cell>
          <cell r="D307" t="str">
            <v>KETAKI</v>
          </cell>
        </row>
        <row r="308">
          <cell r="B308" t="str">
            <v>Madhy vidyalay eraura</v>
          </cell>
          <cell r="C308" t="str">
            <v>ERAURA</v>
          </cell>
          <cell r="D308" t="str">
            <v>ERAURA</v>
          </cell>
        </row>
        <row r="309">
          <cell r="B309" t="str">
            <v>Prathamik Vidyalay Barai Bigaha purvi bhag</v>
          </cell>
          <cell r="C309" t="str">
            <v>BARAI</v>
          </cell>
          <cell r="D309" t="str">
            <v>BARAI</v>
          </cell>
        </row>
        <row r="310">
          <cell r="B310" t="str">
            <v>Prathamik vidyalay barai bigaha pakshchim bhag</v>
          </cell>
          <cell r="C310" t="str">
            <v>BARAI</v>
          </cell>
          <cell r="D310" t="str">
            <v>BARAI</v>
          </cell>
        </row>
        <row r="311">
          <cell r="B311" t="str">
            <v>Madhy vidyalay kanchanpur purvi bhag</v>
          </cell>
          <cell r="C311" t="str">
            <v>KANCHANPUR</v>
          </cell>
          <cell r="D311" t="str">
            <v>KANCHANPUR</v>
          </cell>
        </row>
        <row r="312">
          <cell r="B312" t="str">
            <v>Madhy vidyalay kanchanpur pakshchim bhag</v>
          </cell>
          <cell r="C312" t="str">
            <v>KANCHANPUR</v>
          </cell>
          <cell r="D312" t="str">
            <v>KANCHANPUR</v>
          </cell>
        </row>
        <row r="313">
          <cell r="B313" t="str">
            <v>Madhy vidyalay satvat</v>
          </cell>
          <cell r="C313" t="str">
            <v>SATVAT</v>
          </cell>
          <cell r="D313" t="str">
            <v>SATVAT</v>
          </cell>
        </row>
        <row r="314">
          <cell r="B314" t="str">
            <v>Prathamik Vidyalay Ajab Bigaha purvi bhag</v>
          </cell>
          <cell r="C314" t="str">
            <v>AJAB</v>
          </cell>
          <cell r="D314" t="str">
            <v>AJAB</v>
          </cell>
        </row>
        <row r="315">
          <cell r="B315" t="str">
            <v>Prathamik vidyalay ajab bigaha pakshchim bhag</v>
          </cell>
          <cell r="C315" t="str">
            <v>AJAB</v>
          </cell>
          <cell r="D315" t="str">
            <v>AJAB</v>
          </cell>
        </row>
        <row r="316">
          <cell r="B316" t="str">
            <v>Madhy vidyalay dumri purvi bhag</v>
          </cell>
          <cell r="C316" t="str">
            <v>DUMRI</v>
          </cell>
          <cell r="D316" t="str">
            <v>DUMRI</v>
          </cell>
        </row>
        <row r="317">
          <cell r="B317" t="str">
            <v>Madhya vidhalya dumari pakshicham bhag</v>
          </cell>
          <cell r="C317" t="str">
            <v>DUMARI</v>
          </cell>
          <cell r="D317" t="str">
            <v>DUMRI</v>
          </cell>
        </row>
        <row r="318">
          <cell r="B318" t="str">
            <v>Madhya Vidyalay Narayanapur</v>
          </cell>
          <cell r="C318" t="str">
            <v>NARAYANAPUR</v>
          </cell>
          <cell r="D318" t="str">
            <v>NARAYANAPUR</v>
          </cell>
        </row>
        <row r="319">
          <cell r="B319" t="str">
            <v>PRATHAMIK VIDYALAY BHATAKUR UTARI BHAG</v>
          </cell>
          <cell r="C319" t="str">
            <v>BHATAKUR</v>
          </cell>
          <cell r="D319" t="str">
            <v>BHATKUR</v>
          </cell>
        </row>
        <row r="320">
          <cell r="B320" t="str">
            <v>PRATHAMIK VIDHALAY BHATKUR DAKSHINI BHAG</v>
          </cell>
          <cell r="C320" t="str">
            <v>BHATKUR</v>
          </cell>
          <cell r="D320" t="str">
            <v>BHATKUR</v>
          </cell>
        </row>
        <row r="321">
          <cell r="B321" t="str">
            <v>Madhya Vidyalay Parariya</v>
          </cell>
          <cell r="C321" t="str">
            <v>PARARIYA</v>
          </cell>
          <cell r="D321" t="str">
            <v>PARARIYA</v>
          </cell>
        </row>
        <row r="322">
          <cell r="B322" t="str">
            <v>Madhya Vidyalay Dosmha PURVI BHAG</v>
          </cell>
          <cell r="C322" t="str">
            <v>DOSMHA</v>
          </cell>
          <cell r="D322" t="str">
            <v>DOSMHA</v>
          </cell>
        </row>
        <row r="323">
          <cell r="B323" t="str">
            <v>Madhya vidhyalay DOSMA paschimi bhag</v>
          </cell>
          <cell r="C323" t="str">
            <v>DOSMA</v>
          </cell>
          <cell r="D323" t="str">
            <v>DOSMHA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ocuments\Aurangabad_2020\analysis\Summary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ocuments\Aurangabad_2020\analysis\Summary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ocuments\Aurangabad_2020\analysis\Summary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ocuments\Aurangabad_2020\analysis\Summary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ocuments\Aurangabad_2020\analysis\Summary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ocuments\Aurangabad_2020\analysis\Summary.xlsx" TargetMode="External"/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073.594509606482" createdVersion="5" refreshedVersion="5" minRefreshableVersion="3" recordCount="273">
  <cacheSource type="worksheet">
    <worksheetSource ref="A3:AH276" sheet="2014" r:id="rId2"/>
  </cacheSource>
  <cacheFields count="34">
    <cacheField name="Serial No. of Polling Station" numFmtId="0">
      <sharedItems containsMixedTypes="1" containsNumber="1" containsInteger="1" minValue="1" maxValue="269"/>
    </cacheField>
    <cacheField name="Booth Name" numFmtId="1">
      <sharedItems/>
    </cacheField>
    <cacheField name="locality" numFmtId="1">
      <sharedItems/>
    </cacheField>
    <cacheField name="locality_match" numFmtId="1">
      <sharedItems count="165">
        <s v="JAMHOR"/>
        <s v="JOKAHARI"/>
        <s v="RAJA"/>
        <s v="DIHRI"/>
        <s v="PAHARAMA"/>
        <s v="DEVAHARA"/>
        <s v="CHITRAGOPI"/>
        <s v="PATANAVA"/>
        <s v="JAGDISHPUR"/>
        <s v="BHARTHAULI"/>
        <s v="SUSANAR"/>
        <s v="KHAIRABINDA"/>
        <s v="SAHEYA"/>
        <s v="MANJURAHI"/>
        <s v="BABHANADI"/>
        <s v="RAYAPURA"/>
        <s v="KOSADIHARA"/>
        <s v="BATAVA"/>
        <s v="RAMPUR"/>
        <s v="SIMARIYA"/>
        <s v="KATHAUTIRYA"/>
        <e v="#N/A"/>
        <s v="WAN"/>
        <s v="KURAMHA"/>
        <s v="BADWA"/>
        <s v="DEVARIYA"/>
        <s v="KHAIRI"/>
        <s v="PIRAUTA"/>
        <s v="BANAHI"/>
        <s v="TENDUA"/>
        <s v="HARANAHI"/>
        <s v="PARASI"/>
        <s v="UNTHU"/>
        <s v="MAULANAGAR"/>
        <s v="CHAURIYA"/>
        <s v="RADHAULIYA"/>
        <s v="IBRAHIMAPUR"/>
        <s v="CHATARA"/>
        <s v="SOHRAREYA"/>
        <s v="GAMHARI"/>
        <s v="ALAMPUR"/>
        <s v="FESAR"/>
        <s v="KALA"/>
        <s v="DARIYAPUR"/>
        <s v="BAKAN"/>
        <s v="POKHRAHAN"/>
        <s v="SIMARA"/>
        <s v="RAKHUA"/>
        <s v="BAGAIYA"/>
        <s v="BAGHOIKALA"/>
        <s v="DOSMHA"/>
        <s v="MANDARAPURA"/>
        <s v="SALEM"/>
        <s v="MOHIDINAPUR"/>
        <s v="PARASANVIGHA"/>
        <s v="KARANJA"/>
        <s v="MAMAKA"/>
        <s v="BELI"/>
        <s v="MANJHAR"/>
        <s v="DHANDHAVA"/>
        <s v="ZHIKATIYA"/>
        <s v="RAJOI"/>
        <s v="BIJOI"/>
        <s v="NEHUTA"/>
        <s v="NAUGADH"/>
        <s v="BISAINI"/>
        <s v="KAPASIYA"/>
        <s v="PARSA"/>
        <s v="TETARIYA"/>
        <s v="KUSHI"/>
        <s v="BELA"/>
        <s v="JARAMAKHAP"/>
        <s v="DABURA"/>
        <s v="AKAUNA"/>
        <s v="IBANAPUR"/>
        <s v="POKHAR"/>
        <s v="POIVWAN"/>
        <s v="BAJITAPUR"/>
        <s v="ORA"/>
        <s v="SHEKHAPURA"/>
        <s v="RAJPUR"/>
        <s v="KANABEHARI"/>
        <s v="KARAHARA"/>
        <s v="YARI"/>
        <s v="SONAVARSHA"/>
        <s v="BHARAVAR"/>
        <s v="BAHUAARA"/>
        <s v="KARIYAVA"/>
        <s v="CHAUKHADA"/>
        <s v="HETAMAPUR"/>
        <s v="BHEDIYA"/>
        <s v="NARA"/>
        <s v="JASOIYA"/>
        <s v="BARATAPUR"/>
        <s v="NAVADIH"/>
        <s v="Others"/>
        <s v="AURANGABAD"/>
        <s v="RAMABANDH"/>
        <s v="DHARANIDHAR"/>
        <s v="GANGATI"/>
        <s v="TOLI"/>
        <s v="KASAV"/>
        <s v="KAJI"/>
        <s v="KUNDA"/>
        <s v="SILAR"/>
        <s v="DHAMARPUR"/>
        <s v="PAWAI"/>
        <s v="BHAIROPUR"/>
        <s v="TITAI"/>
        <s v="BHARKUR"/>
        <s v="VISHRAMAPUR"/>
        <s v="HAJARIKARMA"/>
        <s v="CHANDAULI"/>
        <s v="BALAKARAMA"/>
        <s v="BHALUHARA"/>
        <s v="BIJAULI"/>
        <s v="PIPARA"/>
        <s v="DHANADI"/>
        <s v="PANDEY"/>
        <s v="HASAULI"/>
        <s v="RAWAL"/>
        <s v="HARIHAR"/>
        <s v="KHAKHADA"/>
        <s v="NEPAVA"/>
        <s v="KARAMA"/>
        <s v="BASADIHA"/>
        <s v="DADHAPA"/>
        <s v="PADRAWAN"/>
        <s v="GURAGAIYA"/>
        <s v="KHARDIHA"/>
        <s v="NARACHI"/>
        <s v="CHAINPUR"/>
        <s v="DEVADHARI"/>
        <s v="UPARADAHA"/>
        <s v="BELASARA"/>
        <s v="IPUR"/>
        <s v="DAMAUL"/>
        <s v="BALAPOKHAR"/>
        <s v="DEV"/>
        <s v="KOSIYARI"/>
        <s v="ISRAUR"/>
        <s v="BAJAR"/>
        <s v="VISHUNAPUR"/>
        <s v="KESAUR"/>
        <s v="SUHI"/>
        <s v="SARGAWAN"/>
        <s v="MALAHARA"/>
        <s v="KANATARI"/>
        <s v="DHANANV"/>
        <s v="CHANDPUR"/>
        <s v="ERAKI"/>
        <s v="AJANIYA"/>
        <s v="BEDHANI"/>
        <s v="YADUPUR"/>
        <s v="FULAVARIYA"/>
        <s v="KHEMCHAND"/>
        <s v="KETAKI"/>
        <s v="ERAURA"/>
        <s v="BARAI"/>
        <s v="KANCHANPUR"/>
        <s v="SATVAT"/>
        <s v="AJAB"/>
        <s v="DUMRI"/>
        <s v="NARAYANAPUR"/>
        <s v="PARARIYA"/>
      </sharedItems>
    </cacheField>
    <cacheField name="BJP" numFmtId="9">
      <sharedItems containsMixedTypes="1" containsNumber="1" minValue="1.9943019943019943E-2" maxValue="0.79838709677419351"/>
    </cacheField>
    <cacheField name="INC" numFmtId="9">
      <sharedItems containsMixedTypes="1" containsNumber="1" minValue="0" maxValue="0.96011396011396011"/>
    </cacheField>
    <cacheField name="JDU" numFmtId="9">
      <sharedItems containsMixedTypes="1" containsNumber="1" minValue="2.631578947368421E-3" maxValue="0.91304347826086951"/>
    </cacheField>
    <cacheField name="BSP" numFmtId="9">
      <sharedItems containsMixedTypes="1" containsNumber="1" minValue="0" maxValue="0.82781456953642385"/>
    </cacheField>
    <cacheField name="Others" numFmtId="9">
      <sharedItems containsMixedTypes="1" containsNumber="1" minValue="0" maxValue="0.54160789844851909"/>
    </cacheField>
    <cacheField name="Max Vote share" numFmtId="9">
      <sharedItems containsMixedTypes="1" containsNumber="1" minValue="0.28878648233486942" maxValue="0.96011396011396011"/>
    </cacheField>
    <cacheField name="Highest pref" numFmtId="9">
      <sharedItems/>
    </cacheField>
    <cacheField name="second highest vote share" numFmtId="9">
      <sharedItems containsMixedTypes="1" containsNumber="1" minValue="1.9943019943019943E-2" maxValue="0.48299319727891155"/>
    </cacheField>
    <cacheField name="Second pref" numFmtId="9">
      <sharedItems/>
    </cacheField>
    <cacheField name="diff b/w first and second highest" numFmtId="9">
      <sharedItems containsMixedTypes="1" containsNumber="1" minValue="0" maxValue="0.94017094017094016"/>
    </cacheField>
    <cacheField name="Winner" numFmtId="9">
      <sharedItems count="11">
        <s v="Strong BJP"/>
        <s v="Swing INC"/>
        <s v="Strong JDU"/>
        <s v="Swing BJP"/>
        <s v="Strong INC"/>
        <e v="#DIV/0!"/>
        <s v="Strong Others"/>
        <s v="Swing JDU"/>
        <s v="Swing BSP"/>
        <s v="Strong BSP"/>
        <s v="Swing Others"/>
      </sharedItems>
    </cacheField>
    <cacheField name="Indian National Congress" numFmtId="1">
      <sharedItems containsSemiMixedTypes="0" containsString="0" containsNumber="1" containsInteger="1" minValue="0" maxValue="715"/>
    </cacheField>
    <cacheField name="Janata Dal (United)" numFmtId="1">
      <sharedItems containsSemiMixedTypes="0" containsString="0" containsNumber="1" containsInteger="1" minValue="0" maxValue="462"/>
    </cacheField>
    <cacheField name="Bahujan Samaj Party" numFmtId="1">
      <sharedItems containsSemiMixedTypes="0" containsString="0" containsNumber="1" containsInteger="1" minValue="0" maxValue="375"/>
    </cacheField>
    <cacheField name="Bharatiya Janta Party" numFmtId="1">
      <sharedItems containsSemiMixedTypes="0" containsString="0" containsNumber="1" containsInteger="1" minValue="0" maxValue="493"/>
    </cacheField>
    <cacheField name="Bahujan Mukti Party" numFmtId="1">
      <sharedItems containsSemiMixedTypes="0" containsString="0" containsNumber="1" containsInteger="1" minValue="0" maxValue="290"/>
    </cacheField>
    <cacheField name="Shoshit Samaj Dal" numFmtId="1">
      <sharedItems containsSemiMixedTypes="0" containsString="0" containsNumber="1" containsInteger="1" minValue="0" maxValue="12"/>
    </cacheField>
    <cacheField name="Aam Aadmi Party" numFmtId="1">
      <sharedItems containsSemiMixedTypes="0" containsString="0" containsNumber="1" containsInteger="1" minValue="0" maxValue="37"/>
    </cacheField>
    <cacheField name="Samajwadi Party" numFmtId="1">
      <sharedItems containsSemiMixedTypes="0" containsString="0" containsNumber="1" containsInteger="1" minValue="0" maxValue="8"/>
    </cacheField>
    <cacheField name="Independent" numFmtId="1">
      <sharedItems containsSemiMixedTypes="0" containsString="0" containsNumber="1" containsInteger="1" minValue="0" maxValue="9"/>
    </cacheField>
    <cacheField name="Independent2" numFmtId="1">
      <sharedItems containsSemiMixedTypes="0" containsString="0" containsNumber="1" containsInteger="1" minValue="0" maxValue="13"/>
    </cacheField>
    <cacheField name="Independent3" numFmtId="1">
      <sharedItems containsSemiMixedTypes="0" containsString="0" containsNumber="1" containsInteger="1" minValue="0" maxValue="19"/>
    </cacheField>
    <cacheField name="Independent4" numFmtId="1">
      <sharedItems containsSemiMixedTypes="0" containsString="0" containsNumber="1" containsInteger="1" minValue="0" maxValue="16"/>
    </cacheField>
    <cacheField name="Independent5" numFmtId="1">
      <sharedItems containsSemiMixedTypes="0" containsString="0" containsNumber="1" containsInteger="1" minValue="0" maxValue="24"/>
    </cacheField>
    <cacheField name="Independent(total)" numFmtId="1">
      <sharedItems containsSemiMixedTypes="0" containsString="0" containsNumber="1" containsInteger="1" minValue="0" maxValue="52"/>
    </cacheField>
    <cacheField name="Total of Valid Votes" numFmtId="1">
      <sharedItems containsSemiMixedTypes="0" containsString="0" containsNumber="1" containsInteger="1" minValue="0" maxValue="814"/>
    </cacheField>
    <cacheField name="No. of rejected votes" numFmtId="1">
      <sharedItems containsSemiMixedTypes="0" containsString="0" containsNumber="1" containsInteger="1" minValue="0" maxValue="0"/>
    </cacheField>
    <cacheField name="NOTA" numFmtId="1">
      <sharedItems containsSemiMixedTypes="0" containsString="0" containsNumber="1" containsInteger="1" minValue="0" maxValue="33"/>
    </cacheField>
    <cacheField name="Total" numFmtId="1">
      <sharedItems containsSemiMixedTypes="0" containsString="0" containsNumber="1" containsInteger="1" minValue="0" maxValue="826"/>
    </cacheField>
    <cacheField name="No.of tendered votes" numFmtId="1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073.596546527777" createdVersion="5" refreshedVersion="5" minRefreshableVersion="3" recordCount="294">
  <cacheSource type="worksheet">
    <worksheetSource ref="A3:AM297" sheet="2015" r:id="rId2"/>
  </cacheSource>
  <cacheFields count="39">
    <cacheField name="Serial No. of Polling Station" numFmtId="0">
      <sharedItems containsMixedTypes="1" containsNumber="1" containsInteger="1" minValue="1" maxValue="273"/>
    </cacheField>
    <cacheField name="Booth Name" numFmtId="1">
      <sharedItems/>
    </cacheField>
    <cacheField name="Locality" numFmtId="1">
      <sharedItems/>
    </cacheField>
    <cacheField name="Match_loc" numFmtId="1">
      <sharedItems count="165">
        <s v="JAMHOR"/>
        <s v="JOKAHARI"/>
        <s v="RAJA"/>
        <s v="DIHRI"/>
        <s v="PAHARAMA"/>
        <s v="DEVAHARA"/>
        <s v="CHITRAGOPI"/>
        <s v="PATANAVA"/>
        <s v="JAGDISHPUR"/>
        <s v="BHARTHAULI"/>
        <s v="SUSANAR"/>
        <s v="KHAIRABINDA"/>
        <s v="SAHEYA"/>
        <s v="MANJURAHI"/>
        <s v="BABHANADI"/>
        <s v="RAYAPURA"/>
        <s v="KOSADIHARA"/>
        <s v="BATAVA"/>
        <s v="RAMPUR"/>
        <s v="SIMARIYA"/>
        <s v="KATHAUTIRYA"/>
        <e v="#N/A"/>
        <s v="WAN"/>
        <s v="KURAMHA"/>
        <s v="BADWA"/>
        <s v="DEVARIYA"/>
        <s v="KHAIRI"/>
        <s v="PIRAUTA"/>
        <s v="BANAHI"/>
        <s v="TENDUA"/>
        <s v="HARANAHI"/>
        <s v="PARASI"/>
        <s v="UNTHU"/>
        <s v="MAULANAGAR"/>
        <s v="CHAURIYA"/>
        <s v="RADHAULIYA"/>
        <s v="IBRAHIMAPUR"/>
        <s v="CHATARA"/>
        <s v="SOHRAREYA"/>
        <s v="GAMHARI"/>
        <s v="ALAMPUR"/>
        <s v="FESAR"/>
        <s v="KALA"/>
        <s v="DARIYAPUR"/>
        <s v="BAKAN"/>
        <s v="POKHRAHAN"/>
        <s v="SIMARA"/>
        <s v="RAKHUA"/>
        <s v="BAGAIYA"/>
        <s v="BAGHOIKALA"/>
        <s v="DOSMHA"/>
        <s v="MANDARAPURA"/>
        <s v="SALEM"/>
        <s v="MOHIDINAPUR"/>
        <s v="PARASANVIGHA"/>
        <s v="KARANJA"/>
        <s v="MAMAKA"/>
        <s v="BELI"/>
        <s v="MANJHAR"/>
        <s v="DHANDHAVA"/>
        <s v="ZHIKATIYA"/>
        <s v="RAJOI"/>
        <s v="BIJOI"/>
        <s v="NEHUTA"/>
        <s v="NAUGADH"/>
        <s v="BISAINI"/>
        <s v="KAPASIYA"/>
        <s v="PARSA"/>
        <s v="TETARIYA"/>
        <s v="KUSHI"/>
        <s v="BELA"/>
        <s v="JARAMAKHAP"/>
        <s v="DABURA"/>
        <s v="AKAUNA"/>
        <s v="IBANAPUR"/>
        <s v="POKHAR"/>
        <s v="POIVWAN"/>
        <s v="BAJITAPUR"/>
        <s v="ORA"/>
        <s v="SHEKHAPURA"/>
        <s v="RAJPUR"/>
        <s v="KANABEHARI"/>
        <s v="KARAHARA"/>
        <s v="YARI"/>
        <s v="SONAVARSHA"/>
        <s v="BHARAVAR"/>
        <s v="BAHUAARA"/>
        <s v="KARIYAVA"/>
        <s v="CHAUKHADA"/>
        <s v="HETAMAPUR"/>
        <s v="BHEDIYA"/>
        <s v="NARA"/>
        <s v="JASOIYA"/>
        <s v="BARATAPUR"/>
        <s v="NAVADIH"/>
        <s v="Others"/>
        <s v="AURANGABAD"/>
        <s v="RAMABANDH"/>
        <s v="DHARANIDHAR"/>
        <s v="GANGATI"/>
        <s v="TOLI"/>
        <s v="KASAV"/>
        <s v="KAJI"/>
        <s v="KUNDA"/>
        <s v="SILAR"/>
        <s v="DHAMARPUR"/>
        <s v="PAWAI"/>
        <s v="BHAIROPUR"/>
        <s v="TITAI"/>
        <s v="BHARKUR"/>
        <s v="VISHRAMAPUR"/>
        <s v="HAJARIKARMA"/>
        <s v="CHANDAULI"/>
        <s v="BALAKARAMA"/>
        <s v="BHALUHARA"/>
        <s v="BIJAULI"/>
        <s v="PIPARA"/>
        <s v="DHANADI"/>
        <s v="PANDEY"/>
        <s v="HASAULI"/>
        <s v="RAWAL"/>
        <s v="HARIHAR"/>
        <s v="KHAKHADA"/>
        <s v="NEPAVA"/>
        <s v="KARAMA"/>
        <s v="BASADIHA"/>
        <s v="DADHAPA"/>
        <s v="PADRAWAN"/>
        <s v="GURAGAIYA"/>
        <s v="KHARDIHA"/>
        <s v="NARACHI"/>
        <s v="CHAINPUR"/>
        <s v="DEVADHARI"/>
        <s v="UPARADAHA"/>
        <s v="BELASARA"/>
        <s v="IPUR"/>
        <s v="DAMAUL"/>
        <s v="BALAPOKHAR"/>
        <s v="DEV"/>
        <s v="KOSIYARI"/>
        <s v="ISRAUR"/>
        <s v="BAJAR"/>
        <s v="VISHUNAPUR"/>
        <s v="KESAUR"/>
        <s v="SUHI"/>
        <s v="SARGAWAN"/>
        <s v="MALAHARA"/>
        <s v="KANATARI"/>
        <s v="DHANANV"/>
        <s v="CHANDPUR"/>
        <s v="ERAKI"/>
        <s v="AJANIYA"/>
        <s v="BEDHANI"/>
        <s v="YADUPUR"/>
        <s v="FULAVARIYA"/>
        <s v="KHEMCHAND"/>
        <s v="KETAKI"/>
        <s v="ERAURA"/>
        <s v="BARAI"/>
        <s v="KANCHANPUR"/>
        <s v="SATVAT"/>
        <s v="AJAB"/>
        <s v="DUMRI"/>
        <s v="NARAYANAPUR"/>
        <s v="PARARIYA"/>
      </sharedItems>
    </cacheField>
    <cacheField name="INC" numFmtId="9">
      <sharedItems containsSemiMixedTypes="0" containsString="0" containsNumber="1" minValue="2.0156774916013438E-2" maxValue="0.9668989547038328"/>
    </cacheField>
    <cacheField name="BSP" numFmtId="9">
      <sharedItems containsSemiMixedTypes="0" containsString="0" containsNumber="1" minValue="0" maxValue="0.8512241054613936"/>
    </cacheField>
    <cacheField name="BJP" numFmtId="9">
      <sharedItems containsSemiMixedTypes="0" containsString="0" containsNumber="1" minValue="0" maxValue="0.83720930232558144"/>
    </cacheField>
    <cacheField name="Others" numFmtId="9">
      <sharedItems containsSemiMixedTypes="0" containsString="0" containsNumber="1" minValue="2.7874564459930314E-2" maxValue="0.96192609182530797"/>
    </cacheField>
    <cacheField name="Max vote share" numFmtId="0">
      <sharedItems/>
    </cacheField>
    <cacheField name="First Highest" numFmtId="0">
      <sharedItems containsSemiMixedTypes="0" containsString="0" containsNumber="1" minValue="0.2639751552795031" maxValue="0.9668989547038328"/>
    </cacheField>
    <cacheField name="Second Highest" numFmtId="0">
      <sharedItems containsSemiMixedTypes="0" containsString="0" containsNumber="1" minValue="2.0156774916013438E-2" maxValue="0.420479302832244"/>
    </cacheField>
    <cacheField name="Second pref" numFmtId="0">
      <sharedItems/>
    </cacheField>
    <cacheField name="diff b/w first and second highest" numFmtId="9">
      <sharedItems containsSemiMixedTypes="0" containsString="0" containsNumber="1" minValue="0" maxValue="0.94176931690929455"/>
    </cacheField>
    <cacheField name="winner" numFmtId="9">
      <sharedItems count="8">
        <s v="Strong BJP"/>
        <s v="Swing BJP"/>
        <s v="Swing BSP"/>
        <s v="Swing INC"/>
        <s v="Strong INC"/>
        <s v="Swing Others"/>
        <s v="Strong Others"/>
        <s v="Strong BSP"/>
      </sharedItems>
    </cacheField>
    <cacheField name="Indian National Congress" numFmtId="1">
      <sharedItems containsSemiMixedTypes="0" containsString="0" containsNumber="1" containsInteger="1" minValue="12" maxValue="751"/>
    </cacheField>
    <cacheField name="Bahujan Samaj Party" numFmtId="1">
      <sharedItems containsSemiMixedTypes="0" containsString="0" containsNumber="1" containsInteger="1" minValue="0" maxValue="657"/>
    </cacheField>
    <cacheField name="Bharatiya Janta Party" numFmtId="1">
      <sharedItems containsSemiMixedTypes="0" containsString="0" containsNumber="1" containsInteger="1" minValue="0" maxValue="418"/>
    </cacheField>
    <cacheField name="Communist Party Of India" numFmtId="1">
      <sharedItems containsSemiMixedTypes="0" containsString="0" containsNumber="1" containsInteger="1" minValue="0" maxValue="50"/>
    </cacheField>
    <cacheField name="Shiv Sena" numFmtId="1">
      <sharedItems containsSemiMixedTypes="0" containsString="0" containsNumber="1" containsInteger="1" minValue="0" maxValue="22"/>
    </cacheField>
    <cacheField name="Bahujan Mukti Party" numFmtId="1">
      <sharedItems containsSemiMixedTypes="0" containsString="0" containsNumber="1" containsInteger="1" minValue="0" maxValue="267"/>
    </cacheField>
    <cacheField name="Akhil Hind Forward Block" numFmtId="1">
      <sharedItems containsSemiMixedTypes="0" containsString="0" containsNumber="1" containsInteger="1" minValue="0" maxValue="105"/>
    </cacheField>
    <cacheField name="Samajwadi Party" numFmtId="1">
      <sharedItems containsSemiMixedTypes="0" containsString="0" containsNumber="1" containsInteger="1" minValue="0" maxValue="27"/>
    </cacheField>
    <cacheField name="Jan Adhikar Party (Loktantrik)" numFmtId="1">
      <sharedItems containsSemiMixedTypes="0" containsString="0" containsNumber="1" containsInteger="1" minValue="0" maxValue="816"/>
    </cacheField>
    <cacheField name="Garib Janta Dal (Secular)" numFmtId="1">
      <sharedItems containsSemiMixedTypes="0" containsString="0" containsNumber="1" containsInteger="1" minValue="0" maxValue="9"/>
    </cacheField>
    <cacheField name="Independent" numFmtId="1">
      <sharedItems containsSemiMixedTypes="0" containsString="0" containsNumber="1" containsInteger="1" minValue="0" maxValue="13"/>
    </cacheField>
    <cacheField name="Independent2" numFmtId="1">
      <sharedItems containsSemiMixedTypes="0" containsString="0" containsNumber="1" containsInteger="1" minValue="0" maxValue="271"/>
    </cacheField>
    <cacheField name="Independent3" numFmtId="1">
      <sharedItems containsSemiMixedTypes="0" containsString="0" containsNumber="1" containsInteger="1" minValue="0" maxValue="23"/>
    </cacheField>
    <cacheField name="Independent4" numFmtId="1">
      <sharedItems containsSemiMixedTypes="0" containsString="0" containsNumber="1" containsInteger="1" minValue="0" maxValue="37"/>
    </cacheField>
    <cacheField name="Independent5" numFmtId="1">
      <sharedItems containsSemiMixedTypes="0" containsString="0" containsNumber="1" containsInteger="1" minValue="0" maxValue="20"/>
    </cacheField>
    <cacheField name="Independent6" numFmtId="1">
      <sharedItems containsSemiMixedTypes="0" containsString="0" containsNumber="1" containsInteger="1" minValue="0" maxValue="36"/>
    </cacheField>
    <cacheField name="Independent7" numFmtId="1">
      <sharedItems containsSemiMixedTypes="0" containsString="0" containsNumber="1" containsInteger="1" minValue="0" maxValue="39"/>
    </cacheField>
    <cacheField name="Independent8" numFmtId="1">
      <sharedItems containsSemiMixedTypes="0" containsString="0" containsNumber="1" containsInteger="1" minValue="0" maxValue="14"/>
    </cacheField>
    <cacheField name="Independent9" numFmtId="1">
      <sharedItems containsSemiMixedTypes="0" containsString="0" containsNumber="1" containsInteger="1" minValue="0" maxValue="406"/>
    </cacheField>
    <cacheField name="Independent10" numFmtId="1">
      <sharedItems containsSemiMixedTypes="0" containsString="0" containsNumber="1" containsInteger="1" minValue="0" maxValue="39"/>
    </cacheField>
    <cacheField name="Total of Valid Votes" numFmtId="1">
      <sharedItems containsSemiMixedTypes="0" containsString="0" containsNumber="1" containsInteger="1" minValue="80" maxValue="976"/>
    </cacheField>
    <cacheField name="No. of rejected votes" numFmtId="1">
      <sharedItems containsSemiMixedTypes="0" containsString="0" containsNumber="1" containsInteger="1" minValue="0" maxValue="0"/>
    </cacheField>
    <cacheField name="NOTA" numFmtId="1">
      <sharedItems containsSemiMixedTypes="0" containsString="0" containsNumber="1" containsInteger="1" minValue="0" maxValue="24"/>
    </cacheField>
    <cacheField name="Total" numFmtId="1">
      <sharedItems containsSemiMixedTypes="0" containsString="0" containsNumber="1" containsInteger="1" minValue="80" maxValue="976"/>
    </cacheField>
    <cacheField name="No.of tendered votes" numFmtId="1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hor" refreshedDate="44073.60930300926" createdVersion="5" refreshedVersion="5" minRefreshableVersion="3" recordCount="322">
  <cacheSource type="worksheet">
    <worksheetSource ref="A3:AB325" sheet="2019" r:id="rId2"/>
  </cacheSource>
  <cacheFields count="28">
    <cacheField name="Serial No. of Polling Station" numFmtId="1">
      <sharedItems containsSemiMixedTypes="0" containsString="0" containsNumber="1" containsInteger="1" minValue="1" maxValue="322"/>
    </cacheField>
    <cacheField name="Booth Name" numFmtId="1">
      <sharedItems/>
    </cacheField>
    <cacheField name="locality" numFmtId="1">
      <sharedItems count="179">
        <s v="JAMHOR"/>
        <s v="JOKAHARI"/>
        <s v="RAJA"/>
        <s v="DIHRI"/>
        <s v="PADRAWAN"/>
        <s v="DEVARIYA"/>
        <s v="CHITRAGOPI"/>
        <s v="PATANAVA"/>
        <s v="DEVAHARA"/>
        <s v="JAGAPUR"/>
        <s v="BHARTHAULI"/>
        <s v="SUSANAR"/>
        <s v="KHAIRABINDA"/>
        <s v="SAHEYA"/>
        <s v="MANJURAHI"/>
        <s v="BABHANADI"/>
        <s v="RAYAPURA"/>
        <s v="KOSADIHARA"/>
        <s v="BATAVA"/>
        <s v="RAMPUR"/>
        <s v="SIMARIYA"/>
        <s v="KATHAUTIRYA"/>
        <s v="WAN"/>
        <s v="DAYA"/>
        <s v="KURAMHA"/>
        <s v="BADWA"/>
        <s v="KHAIRI"/>
        <s v="PIRAUTA"/>
        <s v="BANAHI"/>
        <s v="TENDUA"/>
        <s v="HARANAHI"/>
        <s v="PARASI"/>
        <s v="UNTHU"/>
        <s v="MAULANAGAR"/>
        <s v="CHAURIYA"/>
        <s v="RADHAULIYA"/>
        <s v="IBRAHIMAPUR"/>
        <s v="CHATARA"/>
        <s v="SOHRAREYA"/>
        <s v="GAMHARI"/>
        <s v="ALAMPUR"/>
        <s v="FESAR"/>
        <s v="KALA"/>
        <s v="DARIYAPUR"/>
        <s v="BAKAN"/>
        <s v="POKHRAHAN"/>
        <s v="FESARA"/>
        <s v="SIMARA"/>
        <s v="RAKHUA"/>
        <s v="BAGAIYA"/>
        <s v="JAGDISHPUR"/>
        <s v="6"/>
        <s v="BAGHOIKALA"/>
        <s v="DOSAMA"/>
        <s v="MANDARAPURA"/>
        <s v="SALEM"/>
        <s v="MOHIDINAPUR"/>
        <s v="PARASADIH"/>
        <s v="KARANJA"/>
        <s v="MAMAKA"/>
        <s v="BELI"/>
        <s v="MANJHAR"/>
        <s v="DHANDHAVA"/>
        <s v="SARIM"/>
        <s v="ZHIKATIYA"/>
        <s v="RAJOI"/>
        <s v="BIJOI"/>
        <s v="LEPURA"/>
        <s v="PAHARAMA"/>
        <s v="NAUGADH"/>
        <s v="NEHUTA"/>
        <s v="BISAINI"/>
        <s v="KAPASIYA"/>
        <s v="PARSA"/>
        <s v="TETARIYA"/>
        <s v="KUSHI"/>
        <s v="BELA"/>
        <s v="JARAMAKHAP"/>
        <s v="DABURA"/>
        <s v="AKAUNA"/>
        <s v="IBANAPUR"/>
        <s v="POKHAR"/>
        <s v="POIVWAN"/>
        <s v="BAJITAPUR"/>
        <s v="ORA"/>
        <s v="SHEKHAPURA"/>
        <s v="RAJPUR"/>
        <s v="KANABEHARI"/>
        <s v="KARAHARA"/>
        <s v="YARI"/>
        <s v="SONAVARSHA"/>
        <s v="BHARAVAR"/>
        <s v="MIRZA"/>
        <s v="BAHUARA"/>
        <s v="BAHUAARA"/>
        <s v="KARIYAVA"/>
        <s v="CHAUKHADA"/>
        <s v="HETAMAPUR"/>
        <s v="BHEDIYA"/>
        <s v="NARA"/>
        <s v="JASOIYA"/>
        <s v="BARATAPUR"/>
        <s v="NAVADIH"/>
        <s v="AURANGABAD"/>
        <s v="COLONY"/>
        <s v="RAMABANDH"/>
        <s v="Others"/>
        <s v="DHARANIDHAR"/>
        <s v="GANGATI"/>
        <s v="TOLI"/>
        <s v="KASAV"/>
        <s v="KAJI"/>
        <s v="SILAR"/>
        <s v="DHAMARPUR"/>
        <s v="PAWAI"/>
        <s v="BHAIROPUR"/>
        <s v="TITAI"/>
        <s v="BHARKUR"/>
        <s v="VISHRAMAPUR"/>
        <s v="HAJARIKARMA"/>
        <s v="CHANDAULI"/>
        <s v="I"/>
        <s v="BALAKARAMA"/>
        <s v="BHALUHARA"/>
        <s v="BIJAULI"/>
        <s v="PIPARA"/>
        <s v="DHANADI"/>
        <s v="PANDEY"/>
        <s v="HASAULI"/>
        <s v="RAWAL"/>
        <s v="KUNDA"/>
        <s v="HARIHAR"/>
        <s v="KHAKHADA"/>
        <s v="NEPAVA"/>
        <s v="KARAMA"/>
        <s v="BASADIHA"/>
        <s v="DADHAPA"/>
        <s v="PARASANVIGHA"/>
        <s v="GURAGAIYA"/>
        <s v="KHADIHA"/>
        <s v="NARACHI"/>
        <s v="CHAINPUR"/>
        <s v="DEVADHARI"/>
        <s v="UPARADAHA"/>
        <s v="BELASARA"/>
        <s v="IPUR"/>
        <s v="DAMAUL"/>
        <s v="BALAPOKHAR"/>
        <s v="DEV"/>
        <s v="KATAIYA"/>
        <s v="KOSIYARI"/>
        <s v="ISRAUR"/>
        <s v="BAJAR"/>
        <s v="VISHUNAPUR"/>
        <s v="KESAUR"/>
        <s v="SUHI"/>
        <s v="SARGAWAN"/>
        <s v="MALAHARA"/>
        <s v="KANATARI"/>
        <s v="DHANANV"/>
        <s v="CHANDPUR"/>
        <s v="ERAKI"/>
        <s v="AJANIYA"/>
        <s v="KHARDIHA"/>
        <s v="BEDHANI"/>
        <s v="YADUPUR"/>
        <s v="FULAVARIYA"/>
        <s v="KHEMCHAND"/>
        <s v="KETAKI"/>
        <s v="ERAURA"/>
        <s v="BARAI"/>
        <s v="KANCHANPUR"/>
        <s v="SATVAT"/>
        <s v="AJAB"/>
        <s v="DUMRI"/>
        <s v="NARAYANAPUR"/>
        <s v="BHATKUR"/>
        <s v="PARARIYA"/>
        <s v="DOSMHA"/>
      </sharedItems>
    </cacheField>
    <cacheField name="locality_match" numFmtId="1">
      <sharedItems containsNonDate="0" containsString="0" containsBlank="1" count="1">
        <m/>
      </sharedItems>
    </cacheField>
    <cacheField name="BJP" numFmtId="9">
      <sharedItems containsSemiMixedTypes="0" containsString="0" containsNumber="1" minValue="5.9880239520958087E-3" maxValue="0.94664634146341464"/>
    </cacheField>
    <cacheField name="HAMS" numFmtId="9">
      <sharedItems containsSemiMixedTypes="0" containsString="0" containsNumber="1" minValue="2.0793950850661626E-2" maxValue="0.93013972055888228"/>
    </cacheField>
    <cacheField name="BSP" numFmtId="9">
      <sharedItems containsSemiMixedTypes="0" containsString="0" containsNumber="1" minValue="0" maxValue="0.93383742911153123"/>
    </cacheField>
    <cacheField name="Others" numFmtId="9">
      <sharedItems containsSemiMixedTypes="0" containsString="0" containsNumber="1" minValue="9.1743119266055051E-3" maxValue="0.25748502994011974"/>
    </cacheField>
    <cacheField name="Highest Vote share" numFmtId="9">
      <sharedItems containsSemiMixedTypes="0" containsString="0" containsNumber="1" minValue="0.38146551724137934" maxValue="0.94664634146341464"/>
    </cacheField>
    <cacheField name="Highest pref" numFmtId="9">
      <sharedItems/>
    </cacheField>
    <cacheField name="Second highest vote share" numFmtId="9">
      <sharedItems containsSemiMixedTypes="0" containsString="0" containsNumber="1" minValue="3.0245746691871456E-2" maxValue="0.46040515653775321"/>
    </cacheField>
    <cacheField name="Second pref" numFmtId="9">
      <sharedItems/>
    </cacheField>
    <cacheField name="diff" numFmtId="9">
      <sharedItems containsSemiMixedTypes="0" containsString="0" containsNumber="1" minValue="0" maxValue="0.91006097560975607"/>
    </cacheField>
    <cacheField name="Winner" numFmtId="9">
      <sharedItems count="6">
        <s v="Strong BJP"/>
        <s v="Strong HAMS"/>
        <s v="Swing HAMS"/>
        <s v="Swing BJP"/>
        <s v="Swing BSP"/>
        <s v="Strong BSP"/>
      </sharedItems>
    </cacheField>
    <cacheField name="Bahujan Samaj Party" numFmtId="1">
      <sharedItems containsSemiMixedTypes="0" containsString="0" containsNumber="1" containsInteger="1" minValue="0" maxValue="494"/>
    </cacheField>
    <cacheField name="Bharatiya Janta Party" numFmtId="1">
      <sharedItems containsSemiMixedTypes="0" containsString="0" containsNumber="1" containsInteger="1" minValue="3" maxValue="865"/>
    </cacheField>
    <cacheField name="Peoples Party Of India (Democratic)" numFmtId="1">
      <sharedItems containsSemiMixedTypes="0" containsString="0" containsNumber="1" containsInteger="1" minValue="0" maxValue="60"/>
    </cacheField>
    <cacheField name="Hindustani Awam Morcha (Secular)" numFmtId="1">
      <sharedItems containsSemiMixedTypes="0" containsString="0" containsNumber="1" containsInteger="1" minValue="2" maxValue="801"/>
    </cacheField>
    <cacheField name="Akhil Hind Forward Bloc (Krantikari)" numFmtId="1">
      <sharedItems containsSemiMixedTypes="0" containsString="0" containsNumber="1" containsInteger="1" minValue="0" maxValue="42"/>
    </cacheField>
    <cacheField name="Swaraj Party (Loktantrik)" numFmtId="1">
      <sharedItems containsSemiMixedTypes="0" containsString="0" containsNumber="1" containsInteger="1" minValue="0" maxValue="25"/>
    </cacheField>
    <cacheField name="Independent" numFmtId="1">
      <sharedItems containsSemiMixedTypes="0" containsString="0" containsNumber="1" containsInteger="1" minValue="0" maxValue="56"/>
    </cacheField>
    <cacheField name="Independent2" numFmtId="1">
      <sharedItems containsSemiMixedTypes="0" containsString="0" containsNumber="1" containsInteger="1" minValue="0" maxValue="22"/>
    </cacheField>
    <cacheField name="Independent3" numFmtId="1">
      <sharedItems containsSemiMixedTypes="0" containsString="0" containsNumber="1" containsInteger="1" minValue="0" maxValue="21"/>
    </cacheField>
    <cacheField name="Total of Valid Votes" numFmtId="1">
      <sharedItems containsSemiMixedTypes="0" containsString="0" containsNumber="1" containsInteger="1" minValue="47" maxValue="995"/>
    </cacheField>
    <cacheField name="No. of rejected votes" numFmtId="1">
      <sharedItems containsSemiMixedTypes="0" containsString="0" containsNumber="1" containsInteger="1" minValue="0" maxValue="0"/>
    </cacheField>
    <cacheField name="NOTA" numFmtId="1">
      <sharedItems containsSemiMixedTypes="0" containsString="0" containsNumber="1" containsInteger="1" minValue="0" maxValue="32"/>
    </cacheField>
    <cacheField name="Total" numFmtId="1">
      <sharedItems containsSemiMixedTypes="0" containsString="0" containsNumber="1" containsInteger="1" minValue="47" maxValue="998"/>
    </cacheField>
    <cacheField name="No.of tendered votes" numFmtId="1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uthor" refreshedDate="44073.632317361109" createdVersion="5" refreshedVersion="5" minRefreshableVersion="3" recordCount="166">
  <cacheSource type="worksheet">
    <worksheetSource ref="A1:AB166" sheet="local_2014" r:id="rId2"/>
  </cacheSource>
  <cacheFields count="27">
    <cacheField name="Row Labels" numFmtId="0">
      <sharedItems count="166">
        <s v="AJAB"/>
        <s v="AJANIYA"/>
        <s v="AKAUNA"/>
        <s v="ALAMPUR"/>
        <s v="AURANGABAD"/>
        <s v="BABHANADI"/>
        <s v="BADWA"/>
        <s v="BAGAIYA"/>
        <s v="BAGHOIKALA"/>
        <s v="BAHUAARA"/>
        <s v="BAJAR"/>
        <s v="BAJITAPUR"/>
        <s v="BAKAN"/>
        <s v="BALAKARAMA"/>
        <s v="BALAPOKHAR"/>
        <s v="BANAHI"/>
        <s v="BARAI"/>
        <s v="BARATAPUR"/>
        <s v="BASADIHA"/>
        <s v="BATAVA"/>
        <s v="BEDHANI"/>
        <s v="BELA"/>
        <s v="BELASARA"/>
        <s v="BELI"/>
        <s v="BHAIROPUR"/>
        <s v="BHALUHARA"/>
        <s v="BHARAVAR"/>
        <s v="BHARKUR"/>
        <s v="BHARTHAULI"/>
        <s v="BHEDIYA"/>
        <s v="BIJAULI"/>
        <s v="BIJOI"/>
        <s v="BISAINI"/>
        <s v="CHAINPUR"/>
        <s v="CHANDAULI"/>
        <s v="CHANDPUR"/>
        <s v="CHATARA"/>
        <s v="CHAUKHADA"/>
        <s v="CHAURIYA"/>
        <s v="CHITRAGOPI"/>
        <s v="DABURA"/>
        <s v="DADHAPA"/>
        <s v="DAMAUL"/>
        <s v="DARIYAPUR"/>
        <s v="DEV"/>
        <s v="DEVADHARI"/>
        <s v="DEVAHARA"/>
        <s v="DEVARIYA"/>
        <s v="DHAMARPUR"/>
        <s v="DHANADI"/>
        <s v="DHANANV"/>
        <s v="DHANDHAVA"/>
        <s v="DHARANIDHAR"/>
        <s v="DIHRI"/>
        <s v="DOSMHA"/>
        <s v="DUMRI"/>
        <s v="ERAKI"/>
        <s v="ERAURA"/>
        <s v="FESAR"/>
        <s v="FULAVARIYA"/>
        <s v="GAMHARI"/>
        <s v="GANGATI"/>
        <s v="GURAGAIYA"/>
        <s v="HAJARIKARMA"/>
        <s v="HARANAHI"/>
        <s v="HARIHAR"/>
        <s v="HASAULI"/>
        <s v="HETAMAPUR"/>
        <s v="IBANAPUR"/>
        <s v="IBRAHIMAPUR"/>
        <s v="IPUR"/>
        <s v="ISRAUR"/>
        <s v="JAGDISHPUR"/>
        <s v="JAMHOR"/>
        <s v="JARAMAKHAP"/>
        <s v="JASOIYA"/>
        <s v="JOKAHARI"/>
        <s v="KAJI"/>
        <s v="KALA"/>
        <s v="KANABEHARI"/>
        <s v="KANATARI"/>
        <s v="KANCHANPUR"/>
        <s v="KAPASIYA"/>
        <s v="KARAHARA"/>
        <s v="KARAMA"/>
        <s v="KARANJA"/>
        <s v="KARIYAVA"/>
        <s v="KASAV"/>
        <s v="KATHAUTIRYA"/>
        <s v="KESAUR"/>
        <s v="KETAKI"/>
        <s v="KHAIRABINDA"/>
        <s v="KHAIRI"/>
        <s v="KHAKHADA"/>
        <s v="KHARDIHA"/>
        <s v="KHEMCHAND"/>
        <s v="KOSADIHARA"/>
        <s v="KOSIYARI"/>
        <s v="KUNDA"/>
        <s v="KURAMHA"/>
        <s v="KUSHI"/>
        <s v="MALAHARA"/>
        <s v="MAMAKA"/>
        <s v="MANDARAPURA"/>
        <s v="MANJHAR"/>
        <s v="MANJURAHI"/>
        <s v="MAULANAGAR"/>
        <s v="MOHIDINAPUR"/>
        <s v="NARA"/>
        <s v="NARACHI"/>
        <s v="NARAYANAPUR"/>
        <s v="NAUGADH"/>
        <s v="NAVADIH"/>
        <s v="NEHUTA"/>
        <s v="NEPAVA"/>
        <s v="ORA"/>
        <s v="Others"/>
        <s v="PADRAWAN"/>
        <s v="PAHARAMA"/>
        <s v="PANDEY"/>
        <s v="PARARIYA"/>
        <s v="PARASANVIGHA"/>
        <s v="PARASI"/>
        <s v="PARSA"/>
        <s v="PATANAVA"/>
        <s v="PAWAI"/>
        <s v="PIPARA"/>
        <s v="PIRAUTA"/>
        <s v="POIVWAN"/>
        <s v="POKHAR"/>
        <s v="POKHRAHAN"/>
        <s v="RADHAULIYA"/>
        <s v="RAJA"/>
        <s v="RAJOI"/>
        <s v="RAJPUR"/>
        <s v="RAKHUA"/>
        <s v="RAMABANDH"/>
        <s v="RAMPUR"/>
        <s v="RAWAL"/>
        <s v="RAYAPURA"/>
        <s v="SAHEYA"/>
        <s v="SALEM"/>
        <s v="SARGAWAN"/>
        <s v="SATVAT"/>
        <s v="SHEKHAPURA"/>
        <s v="SILAR"/>
        <s v="SIMARA"/>
        <s v="SIMARIYA"/>
        <s v="SOHRAREYA"/>
        <s v="SONAVARSHA"/>
        <s v="SUHI"/>
        <s v="SUSANAR"/>
        <s v="TENDUA"/>
        <s v="TETARIYA"/>
        <s v="TITAI"/>
        <s v="TOLI"/>
        <s v="UNTHU"/>
        <s v="UPARADAHA"/>
        <s v="VISHRAMAPUR"/>
        <s v="VISHUNAPUR"/>
        <s v="WAN"/>
        <s v="YADUPUR"/>
        <s v="YARI"/>
        <s v="ZHIKATIYA"/>
        <s v="#N/A"/>
        <s v="Grand Total"/>
      </sharedItems>
    </cacheField>
    <cacheField name="Sum of Indian National Congress" numFmtId="0">
      <sharedItems containsSemiMixedTypes="0" containsString="0" containsNumber="1" containsInteger="1" minValue="0" maxValue="50994"/>
    </cacheField>
    <cacheField name="Sum of Janata Dal (United)" numFmtId="0">
      <sharedItems containsSemiMixedTypes="0" containsString="0" containsNumber="1" containsInteger="1" minValue="0" maxValue="15868"/>
    </cacheField>
    <cacheField name="Sum of Bahujan Samaj Party" numFmtId="0">
      <sharedItems containsSemiMixedTypes="0" containsString="0" containsNumber="1" containsInteger="1" minValue="0" maxValue="5007"/>
    </cacheField>
    <cacheField name="Sum of Bharatiya Janta Party" numFmtId="0">
      <sharedItems containsSemiMixedTypes="0" containsString="0" containsNumber="1" containsInteger="1" minValue="0" maxValue="53180"/>
    </cacheField>
    <cacheField name="Sum of Bahujan Mukti Party" numFmtId="0">
      <sharedItems containsSemiMixedTypes="0" containsString="0" containsNumber="1" containsInteger="1" minValue="0" maxValue="1706"/>
    </cacheField>
    <cacheField name="Sum of Shoshit Samaj Dal" numFmtId="0">
      <sharedItems containsSemiMixedTypes="0" containsString="0" containsNumber="1" containsInteger="1" minValue="0" maxValue="528"/>
    </cacheField>
    <cacheField name="Sum of Aam Aadmi Party" numFmtId="0">
      <sharedItems containsSemiMixedTypes="0" containsString="0" containsNumber="1" containsInteger="1" minValue="0" maxValue="921"/>
    </cacheField>
    <cacheField name="Sum of Samajwadi Party" numFmtId="0">
      <sharedItems containsSemiMixedTypes="0" containsString="0" containsNumber="1" containsInteger="1" minValue="0" maxValue="389"/>
    </cacheField>
    <cacheField name="Sum of Independent" numFmtId="0">
      <sharedItems containsSemiMixedTypes="0" containsString="0" containsNumber="1" containsInteger="1" minValue="0" maxValue="420"/>
    </cacheField>
    <cacheField name="Sum of Independent2" numFmtId="0">
      <sharedItems containsSemiMixedTypes="0" containsString="0" containsNumber="1" containsInteger="1" minValue="0" maxValue="500"/>
    </cacheField>
    <cacheField name="Sum of Independent3" numFmtId="0">
      <sharedItems containsSemiMixedTypes="0" containsString="0" containsNumber="1" containsInteger="1" minValue="0" maxValue="887"/>
    </cacheField>
    <cacheField name="Sum of Independent4" numFmtId="0">
      <sharedItems containsSemiMixedTypes="0" containsString="0" containsNumber="1" containsInteger="1" minValue="0" maxValue="711"/>
    </cacheField>
    <cacheField name="Sum of Independent5" numFmtId="0">
      <sharedItems containsSemiMixedTypes="0" containsString="0" containsNumber="1" containsInteger="1" minValue="0" maxValue="943"/>
    </cacheField>
    <cacheField name="Sum of NOTA" numFmtId="0">
      <sharedItems containsSemiMixedTypes="0" containsString="0" containsNumber="1" containsInteger="1" minValue="0" maxValue="2157"/>
    </cacheField>
    <cacheField name="Sum of Total" numFmtId="0">
      <sharedItems containsSemiMixedTypes="0" containsString="0" containsNumber="1" containsInteger="1" minValue="0" maxValue="134211"/>
    </cacheField>
    <cacheField name="BJP" numFmtId="0">
      <sharedItems containsBlank="1" containsMixedTypes="1" containsNumber="1" minValue="1.9943019943019943E-2" maxValue="0.77312775330396477"/>
    </cacheField>
    <cacheField name="INC" numFmtId="0">
      <sharedItems containsBlank="1" containsMixedTypes="1" containsNumber="1" minValue="0" maxValue="0.96011396011396011"/>
    </cacheField>
    <cacheField name="JDU" numFmtId="0">
      <sharedItems containsBlank="1" containsMixedTypes="1" containsNumber="1" minValue="4.4150110375275938E-3" maxValue="0.91304347826086951"/>
    </cacheField>
    <cacheField name="BSP" numFmtId="0">
      <sharedItems containsBlank="1" containsMixedTypes="1" containsNumber="1" minValue="0" maxValue="0.82781456953642385"/>
    </cacheField>
    <cacheField name="Others" numFmtId="0">
      <sharedItems containsBlank="1" containsMixedTypes="1" containsNumber="1" minValue="8.5470085470085479E-3" maxValue="0.50493653032440056"/>
    </cacheField>
    <cacheField name="Max Vote share" numFmtId="0">
      <sharedItems containsBlank="1" containsMixedTypes="1" containsNumber="1" minValue="0.28878648233486942" maxValue="0.96011396011396011"/>
    </cacheField>
    <cacheField name="Highest pref" numFmtId="0">
      <sharedItems containsBlank="1"/>
    </cacheField>
    <cacheField name="second highest vote share" numFmtId="0">
      <sharedItems containsBlank="1" containsMixedTypes="1" containsNumber="1" minValue="1.9943019943019943E-2" maxValue="0.45833333333333331"/>
    </cacheField>
    <cacheField name="Second pref" numFmtId="0">
      <sharedItems containsBlank="1"/>
    </cacheField>
    <cacheField name="diff b/w first and second highest" numFmtId="0">
      <sharedItems containsBlank="1" containsMixedTypes="1" containsNumber="1" minValue="0" maxValue="0.94017094017094016"/>
    </cacheField>
    <cacheField name="Winner" numFmtId="0">
      <sharedItems containsBlank="1" count="11">
        <s v="Strong BJP"/>
        <s v="Strong INC"/>
        <s v="Swing BJP"/>
        <s v="Swing INC"/>
        <s v="Swing JDU"/>
        <e v="#DIV/0!"/>
        <s v="Strong JDU"/>
        <s v="Strong Others"/>
        <s v="Strong BSP"/>
        <s v="Swing BSP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uthor" refreshedDate="44073.633475578703" createdVersion="5" refreshedVersion="5" minRefreshableVersion="3" recordCount="166">
  <cacheSource type="worksheet">
    <worksheetSource ref="A1:AG166" sheet="local_2015" r:id="rId2"/>
  </cacheSource>
  <cacheFields count="33">
    <cacheField name="Row Labels" numFmtId="0">
      <sharedItems count="166">
        <s v="#N/A"/>
        <s v="ZHIKATIYA"/>
        <s v="YARI"/>
        <s v="YADUPUR"/>
        <s v="WAN"/>
        <s v="VISHUNAPUR"/>
        <s v="VISHRAMAPUR"/>
        <s v="UPARADAHA"/>
        <s v="UNTHU"/>
        <s v="TOLI"/>
        <s v="TITAI"/>
        <s v="TETARIYA"/>
        <s v="TENDUA"/>
        <s v="SUSANAR"/>
        <s v="SUHI"/>
        <s v="SONAVARSHA"/>
        <s v="SOHRAREYA"/>
        <s v="SIMARIYA"/>
        <s v="SIMARA"/>
        <s v="SILAR"/>
        <s v="SHEKHAPURA"/>
        <s v="SATVAT"/>
        <s v="SARGAWAN"/>
        <s v="SALEM"/>
        <s v="SAHEYA"/>
        <s v="RAYAPURA"/>
        <s v="RAWAL"/>
        <s v="RAMPUR"/>
        <s v="RAMABANDH"/>
        <s v="RAKHUA"/>
        <s v="RAJPUR"/>
        <s v="RAJOI"/>
        <s v="RAJA"/>
        <s v="RADHAULIYA"/>
        <s v="POKHRAHAN"/>
        <s v="POKHAR"/>
        <s v="POIVWAN"/>
        <s v="PIRAUTA"/>
        <s v="PIPARA"/>
        <s v="PAWAI"/>
        <s v="PATANAVA"/>
        <s v="PARSA"/>
        <s v="PARASI"/>
        <s v="PARASANVIGHA"/>
        <s v="PARARIYA"/>
        <s v="PANDEY"/>
        <s v="PAHARAMA"/>
        <s v="PADRAWAN"/>
        <s v="Others"/>
        <s v="ORA"/>
        <s v="NEPAVA"/>
        <s v="NEHUTA"/>
        <s v="NAVADIH"/>
        <s v="NAUGADH"/>
        <s v="NARAYANAPUR"/>
        <s v="NARACHI"/>
        <s v="NARA"/>
        <s v="MOHIDINAPUR"/>
        <s v="MAULANAGAR"/>
        <s v="MANJURAHI"/>
        <s v="MANJHAR"/>
        <s v="MANDARAPURA"/>
        <s v="MAMAKA"/>
        <s v="MALAHARA"/>
        <s v="KUSHI"/>
        <s v="KURAMHA"/>
        <s v="KUNDA"/>
        <s v="KOSIYARI"/>
        <s v="KOSADIHARA"/>
        <s v="KHEMCHAND"/>
        <s v="KHARDIHA"/>
        <s v="KHAKHADA"/>
        <s v="KHAIRI"/>
        <s v="KHAIRABINDA"/>
        <s v="KETAKI"/>
        <s v="KESAUR"/>
        <s v="KATHAUTIRYA"/>
        <s v="KASAV"/>
        <s v="KARIYAVA"/>
        <s v="KARANJA"/>
        <s v="KARAMA"/>
        <s v="KARAHARA"/>
        <s v="KAPASIYA"/>
        <s v="KANCHANPUR"/>
        <s v="KANATARI"/>
        <s v="KANABEHARI"/>
        <s v="KALA"/>
        <s v="KAJI"/>
        <s v="JOKAHARI"/>
        <s v="JASOIYA"/>
        <s v="JARAMAKHAP"/>
        <s v="JAMHOR"/>
        <s v="JAGDISHPUR"/>
        <s v="ISRAUR"/>
        <s v="IPUR"/>
        <s v="IBRAHIMAPUR"/>
        <s v="IBANAPUR"/>
        <s v="HETAMAPUR"/>
        <s v="HASAULI"/>
        <s v="HARIHAR"/>
        <s v="HARANAHI"/>
        <s v="HAJARIKARMA"/>
        <s v="GURAGAIYA"/>
        <s v="GANGATI"/>
        <s v="GAMHARI"/>
        <s v="FULAVARIYA"/>
        <s v="FESAR"/>
        <s v="ERAURA"/>
        <s v="ERAKI"/>
        <s v="DUMRI"/>
        <s v="DOSMHA"/>
        <s v="DIHRI"/>
        <s v="DHARANIDHAR"/>
        <s v="DHANDHAVA"/>
        <s v="DHANANV"/>
        <s v="DHANADI"/>
        <s v="DHAMARPUR"/>
        <s v="DEVARIYA"/>
        <s v="DEVAHARA"/>
        <s v="DEVADHARI"/>
        <s v="DEV"/>
        <s v="DARIYAPUR"/>
        <s v="DAMAUL"/>
        <s v="DADHAPA"/>
        <s v="DABURA"/>
        <s v="CHITRAGOPI"/>
        <s v="CHAURIYA"/>
        <s v="CHAUKHADA"/>
        <s v="CHATARA"/>
        <s v="CHANDPUR"/>
        <s v="CHANDAULI"/>
        <s v="CHAINPUR"/>
        <s v="BISAINI"/>
        <s v="BIJOI"/>
        <s v="BIJAULI"/>
        <s v="BHEDIYA"/>
        <s v="BHARTHAULI"/>
        <s v="BHARKUR"/>
        <s v="BHARAVAR"/>
        <s v="BHALUHARA"/>
        <s v="BHAIROPUR"/>
        <s v="BELI"/>
        <s v="BELASARA"/>
        <s v="BELA"/>
        <s v="BEDHANI"/>
        <s v="BATAVA"/>
        <s v="BASADIHA"/>
        <s v="BARATAPUR"/>
        <s v="BARAI"/>
        <s v="BANAHI"/>
        <s v="BALAPOKHAR"/>
        <s v="BALAKARAMA"/>
        <s v="BAKAN"/>
        <s v="BAJITAPUR"/>
        <s v="BAJAR"/>
        <s v="BAHUAARA"/>
        <s v="BAGHOIKALA"/>
        <s v="BAGAIYA"/>
        <s v="BADWA"/>
        <s v="BABHANADI"/>
        <s v="AURANGABAD"/>
        <s v="ALAMPUR"/>
        <s v="AKAUNA"/>
        <s v="AJANIYA"/>
        <s v="AJAB"/>
        <s v="Grand Total"/>
      </sharedItems>
    </cacheField>
    <cacheField name="Sum of Indian National Congress" numFmtId="0">
      <sharedItems containsSemiMixedTypes="0" containsString="0" containsNumber="1" containsInteger="1" minValue="12" maxValue="62994"/>
    </cacheField>
    <cacheField name="Sum of Bahujan Samaj Party" numFmtId="0">
      <sharedItems containsSemiMixedTypes="0" containsString="0" containsNumber="1" containsInteger="1" minValue="1" maxValue="15210"/>
    </cacheField>
    <cacheField name="Sum of Bharatiya Janta Party" numFmtId="0">
      <sharedItems containsSemiMixedTypes="0" containsString="0" containsNumber="1" containsInteger="1" minValue="6" maxValue="44848"/>
    </cacheField>
    <cacheField name="Sum of Communist Party Of India" numFmtId="0">
      <sharedItems containsSemiMixedTypes="0" containsString="0" containsNumber="1" containsInteger="1" minValue="1" maxValue="2707"/>
    </cacheField>
    <cacheField name="Sum of Shiv Sena" numFmtId="0">
      <sharedItems containsSemiMixedTypes="0" containsString="0" containsNumber="1" containsInteger="1" minValue="0" maxValue="1115"/>
    </cacheField>
    <cacheField name="Sum of Bahujan Mukti Party" numFmtId="0">
      <sharedItems containsSemiMixedTypes="0" containsString="0" containsNumber="1" containsInteger="1" minValue="0" maxValue="998"/>
    </cacheField>
    <cacheField name="Sum of Akhil Hind Forward Block" numFmtId="0">
      <sharedItems containsSemiMixedTypes="0" containsString="0" containsNumber="1" containsInteger="1" minValue="0" maxValue="561"/>
    </cacheField>
    <cacheField name="Sum of Samajwadi Party" numFmtId="0">
      <sharedItems containsSemiMixedTypes="0" containsString="0" containsNumber="1" containsInteger="1" minValue="0" maxValue="796"/>
    </cacheField>
    <cacheField name="Sum of Jan Adhikar Party (Loktantrik)" numFmtId="0">
      <sharedItems containsSemiMixedTypes="0" containsString="0" containsNumber="1" containsInteger="1" minValue="0" maxValue="3613"/>
    </cacheField>
    <cacheField name="Sum of Garib Janta Dal (Secular)" numFmtId="0">
      <sharedItems containsSemiMixedTypes="0" containsString="0" containsNumber="1" containsInteger="1" minValue="0" maxValue="467"/>
    </cacheField>
    <cacheField name="Sum of Independent" numFmtId="0">
      <sharedItems containsSemiMixedTypes="0" containsString="0" containsNumber="1" containsInteger="1" minValue="0" maxValue="592"/>
    </cacheField>
    <cacheField name="Sum of Independent2" numFmtId="0">
      <sharedItems containsSemiMixedTypes="0" containsString="0" containsNumber="1" containsInteger="1" minValue="0" maxValue="5943"/>
    </cacheField>
    <cacheField name="Sum of Independent3" numFmtId="0">
      <sharedItems containsSemiMixedTypes="0" containsString="0" containsNumber="1" containsInteger="1" minValue="0" maxValue="838"/>
    </cacheField>
    <cacheField name="Sum of Independent4" numFmtId="0">
      <sharedItems containsSemiMixedTypes="0" containsString="0" containsNumber="1" containsInteger="1" minValue="0" maxValue="1231"/>
    </cacheField>
    <cacheField name="Sum of Independent5" numFmtId="0">
      <sharedItems containsSemiMixedTypes="0" containsString="0" containsNumber="1" containsInteger="1" minValue="0" maxValue="996"/>
    </cacheField>
    <cacheField name="Sum of Independent6" numFmtId="0">
      <sharedItems containsSemiMixedTypes="0" containsString="0" containsNumber="1" containsInteger="1" minValue="0" maxValue="3013"/>
    </cacheField>
    <cacheField name="Sum of Independent7" numFmtId="0">
      <sharedItems containsSemiMixedTypes="0" containsString="0" containsNumber="1" containsInteger="1" minValue="0" maxValue="1811"/>
    </cacheField>
    <cacheField name="Sum of Independent8" numFmtId="0">
      <sharedItems containsSemiMixedTypes="0" containsString="0" containsNumber="1" containsInteger="1" minValue="0" maxValue="680"/>
    </cacheField>
    <cacheField name="Sum of Independent9" numFmtId="0">
      <sharedItems containsSemiMixedTypes="0" containsString="0" containsNumber="1" containsInteger="1" minValue="0" maxValue="1697"/>
    </cacheField>
    <cacheField name="Sum of Independent10" numFmtId="0">
      <sharedItems containsSemiMixedTypes="0" containsString="0" containsNumber="1" containsInteger="1" minValue="0" maxValue="415"/>
    </cacheField>
    <cacheField name="Sum of NOTA" numFmtId="0">
      <sharedItems containsSemiMixedTypes="0" containsString="0" containsNumber="1" containsInteger="1" minValue="0" maxValue="904"/>
    </cacheField>
    <cacheField name="Sum of Total" numFmtId="0">
      <sharedItems containsSemiMixedTypes="0" containsString="0" containsNumber="1" containsInteger="1" minValue="190" maxValue="151429"/>
    </cacheField>
    <cacheField name="INC" numFmtId="0">
      <sharedItems containsString="0" containsBlank="1" containsNumber="1" minValue="2.0156774916013438E-2" maxValue="0.89637305699481862"/>
    </cacheField>
    <cacheField name="BSP" numFmtId="0">
      <sharedItems containsString="0" containsBlank="1" containsNumber="1" minValue="2.9498525073746312E-3" maxValue="0.8512241054613936"/>
    </cacheField>
    <cacheField name="BJP" numFmtId="0">
      <sharedItems containsString="0" containsBlank="1" containsNumber="1" minValue="6.7189249720044789E-3" maxValue="0.72274143302180682"/>
    </cacheField>
    <cacheField name="Others" numFmtId="0">
      <sharedItems containsString="0" containsBlank="1" containsNumber="1" minValue="5.758426966292135E-2" maxValue="0.96752519596864506"/>
    </cacheField>
    <cacheField name="Max Vote share" numFmtId="0">
      <sharedItems containsString="0" containsBlank="1" containsNumber="1" minValue="0.2639751552795031" maxValue="0.96752519596864506"/>
    </cacheField>
    <cacheField name="Highest pref" numFmtId="0">
      <sharedItems containsBlank="1" count="5">
        <s v="BJP"/>
        <s v="INC"/>
        <s v="BSP"/>
        <s v="Others"/>
        <m/>
      </sharedItems>
    </cacheField>
    <cacheField name="second highest vote share" numFmtId="0">
      <sharedItems containsString="0" containsBlank="1" containsNumber="1" minValue="2.0156774916013438E-2" maxValue="0.43372657876474668"/>
    </cacheField>
    <cacheField name="Second pref" numFmtId="0">
      <sharedItems containsBlank="1" count="5">
        <s v="INC"/>
        <s v="Others"/>
        <s v="BJP"/>
        <s v="BSP"/>
        <m/>
      </sharedItems>
    </cacheField>
    <cacheField name="diff b/w first and second highest" numFmtId="0">
      <sharedItems containsString="0" containsBlank="1" containsNumber="1" minValue="0" maxValue="0.94736842105263164"/>
    </cacheField>
    <cacheField name="Winner" numFmtId="0">
      <sharedItems containsBlank="1" count="9">
        <s v="Swing BJP"/>
        <s v="Strong INC"/>
        <s v="Swing INC"/>
        <s v="Swing BSP"/>
        <s v="Strong BJP"/>
        <s v="Strong BSP"/>
        <s v="Strong Others"/>
        <s v="Swing Other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Author" refreshedDate="44073.637517708332" createdVersion="5" refreshedVersion="5" minRefreshableVersion="3" recordCount="180">
  <cacheSource type="worksheet">
    <worksheetSource ref="A1:V180" sheet="local_2019" r:id="rId2"/>
  </cacheSource>
  <cacheFields count="22">
    <cacheField name="Row Labels" numFmtId="0">
      <sharedItems count="180">
        <s v="6"/>
        <s v="AJAB"/>
        <s v="AJANIYA"/>
        <s v="AKAUNA"/>
        <s v="ALAMPUR"/>
        <s v="AURANGABAD"/>
        <s v="BABHANADI"/>
        <s v="BADWA"/>
        <s v="BAGAIYA"/>
        <s v="BAGHOIKALA"/>
        <s v="BAHUAARA"/>
        <s v="BAHUARA"/>
        <s v="BAJAR"/>
        <s v="BAJITAPUR"/>
        <s v="BAKAN"/>
        <s v="BALAKARAMA"/>
        <s v="BALAPOKHAR"/>
        <s v="BANAHI"/>
        <s v="BARAI"/>
        <s v="BARATAPUR"/>
        <s v="BASADIHA"/>
        <s v="BATAVA"/>
        <s v="BEDHANI"/>
        <s v="BELA"/>
        <s v="BELASARA"/>
        <s v="BELI"/>
        <s v="BHAIROPUR"/>
        <s v="BHALUHARA"/>
        <s v="BHARAVAR"/>
        <s v="BHARKUR"/>
        <s v="BHARTHAULI"/>
        <s v="BHATKUR"/>
        <s v="BHEDIYA"/>
        <s v="BIJAULI"/>
        <s v="BIJOI"/>
        <s v="BISAINI"/>
        <s v="CHAINPUR"/>
        <s v="CHANDAULI"/>
        <s v="CHANDPUR"/>
        <s v="CHATARA"/>
        <s v="CHAUKHADA"/>
        <s v="CHAURIYA"/>
        <s v="CHITRAGOPI"/>
        <s v="COLONY"/>
        <s v="DABURA"/>
        <s v="DADHAPA"/>
        <s v="DAMAUL"/>
        <s v="DARIYAPUR"/>
        <s v="DAYA"/>
        <s v="DEV"/>
        <s v="DEVADHARI"/>
        <s v="DEVAHARA"/>
        <s v="DEVARIYA"/>
        <s v="DHAMARPUR"/>
        <s v="DHANADI"/>
        <s v="DHANANV"/>
        <s v="DHANDHAVA"/>
        <s v="DHARANIDHAR"/>
        <s v="DIHRI"/>
        <s v="DOSAMA"/>
        <s v="DOSMHA"/>
        <s v="DUMRI"/>
        <s v="ERAKI"/>
        <s v="ERAURA"/>
        <s v="FESAR"/>
        <s v="FESARA"/>
        <s v="FULAVARIYA"/>
        <s v="GAMHARI"/>
        <s v="GANGATI"/>
        <s v="GURAGAIYA"/>
        <s v="HAJARIKARMA"/>
        <s v="HARANAHI"/>
        <s v="HARIHAR"/>
        <s v="HASAULI"/>
        <s v="HETAMAPUR"/>
        <s v="I"/>
        <s v="IBANAPUR"/>
        <s v="IBRAHIMAPUR"/>
        <s v="IPUR"/>
        <s v="ISRAUR"/>
        <s v="JAGAPUR"/>
        <s v="JAGDISHPUR"/>
        <s v="JAMHOR"/>
        <s v="JARAMAKHAP"/>
        <s v="JASOIYA"/>
        <s v="JOKAHARI"/>
        <s v="KAJI"/>
        <s v="KALA"/>
        <s v="KANABEHARI"/>
        <s v="KANATARI"/>
        <s v="KANCHANPUR"/>
        <s v="KAPASIYA"/>
        <s v="KARAHARA"/>
        <s v="KARAMA"/>
        <s v="KARANJA"/>
        <s v="KARIYAVA"/>
        <s v="KASAV"/>
        <s v="KATAIYA"/>
        <s v="KATHAUTIRYA"/>
        <s v="KESAUR"/>
        <s v="KETAKI"/>
        <s v="KHADIHA"/>
        <s v="KHAIRABINDA"/>
        <s v="KHAIRI"/>
        <s v="KHAKHADA"/>
        <s v="KHARDIHA"/>
        <s v="KHEMCHAND"/>
        <s v="KOSADIHARA"/>
        <s v="KOSIYARI"/>
        <s v="KUNDA"/>
        <s v="KURAMHA"/>
        <s v="KUSHI"/>
        <s v="LEPURA"/>
        <s v="MALAHARA"/>
        <s v="MAMAKA"/>
        <s v="MANDARAPURA"/>
        <s v="MANJHAR"/>
        <s v="MANJURAHI"/>
        <s v="MAULANAGAR"/>
        <s v="MIRZA"/>
        <s v="MOHIDINAPUR"/>
        <s v="NARA"/>
        <s v="NARACHI"/>
        <s v="NARAYANAPUR"/>
        <s v="NAUGADH"/>
        <s v="NAVADIH"/>
        <s v="NEHUTA"/>
        <s v="NEPAVA"/>
        <s v="ORA"/>
        <s v="Others"/>
        <s v="PADRAWAN"/>
        <s v="PAHARAMA"/>
        <s v="PANDEY"/>
        <s v="PARARIYA"/>
        <s v="PARASADIH"/>
        <s v="PARASANVIGHA"/>
        <s v="PARASI"/>
        <s v="PARSA"/>
        <s v="PATANAVA"/>
        <s v="PAWAI"/>
        <s v="PIPARA"/>
        <s v="PIRAUTA"/>
        <s v="POIVWAN"/>
        <s v="POKHAR"/>
        <s v="POKHRAHAN"/>
        <s v="RADHAULIYA"/>
        <s v="RAJA"/>
        <s v="RAJOI"/>
        <s v="RAJPUR"/>
        <s v="RAKHUA"/>
        <s v="RAMABANDH"/>
        <s v="RAMPUR"/>
        <s v="RAWAL"/>
        <s v="RAYAPURA"/>
        <s v="SAHEYA"/>
        <s v="SALEM"/>
        <s v="SARGAWAN"/>
        <s v="SARIM"/>
        <s v="SATVAT"/>
        <s v="SHEKHAPURA"/>
        <s v="SILAR"/>
        <s v="SIMARA"/>
        <s v="SIMARIYA"/>
        <s v="SOHRAREYA"/>
        <s v="SONAVARSHA"/>
        <s v="SUHI"/>
        <s v="SUSANAR"/>
        <s v="TENDUA"/>
        <s v="TETARIYA"/>
        <s v="TITAI"/>
        <s v="TOLI"/>
        <s v="UNTHU"/>
        <s v="UPARADAHA"/>
        <s v="VISHRAMAPUR"/>
        <s v="VISHUNAPUR"/>
        <s v="WAN"/>
        <s v="YADUPUR"/>
        <s v="YARI"/>
        <s v="ZHIKATIYA"/>
        <s v="Grand Total"/>
      </sharedItems>
    </cacheField>
    <cacheField name="Sum of Bahujan Samaj Party" numFmtId="0">
      <sharedItems containsSemiMixedTypes="0" containsString="0" containsNumber="1" containsInteger="1" minValue="0" maxValue="5040"/>
    </cacheField>
    <cacheField name="Sum of Bharatiya Janta Party" numFmtId="0">
      <sharedItems containsSemiMixedTypes="0" containsString="0" containsNumber="1" containsInteger="1" minValue="7" maxValue="74952"/>
    </cacheField>
    <cacheField name="Sum of Peoples Party Of India (Democratic)" numFmtId="0">
      <sharedItems containsSemiMixedTypes="0" containsString="0" containsNumber="1" containsInteger="1" minValue="0" maxValue="1639"/>
    </cacheField>
    <cacheField name="Sum of Hindustani Awam Morcha (Secular)" numFmtId="0">
      <sharedItems containsSemiMixedTypes="0" containsString="0" containsNumber="1" containsInteger="1" minValue="2" maxValue="67200"/>
    </cacheField>
    <cacheField name="Sum of Akhil Hind Forward Bloc (Krantikari)" numFmtId="0">
      <sharedItems containsSemiMixedTypes="0" containsString="0" containsNumber="1" containsInteger="1" minValue="0" maxValue="2369"/>
    </cacheField>
    <cacheField name="Sum of Swaraj Party (Loktantrik)" numFmtId="0">
      <sharedItems containsSemiMixedTypes="0" containsString="0" containsNumber="1" containsInteger="1" minValue="0" maxValue="1606"/>
    </cacheField>
    <cacheField name="Sum of Independent" numFmtId="0">
      <sharedItems containsSemiMixedTypes="0" containsString="0" containsNumber="1" containsInteger="1" minValue="0" maxValue="4131"/>
    </cacheField>
    <cacheField name="Sum of Independent2" numFmtId="0">
      <sharedItems containsSemiMixedTypes="0" containsString="0" containsNumber="1" containsInteger="1" minValue="0" maxValue="1617"/>
    </cacheField>
    <cacheField name="Sum of Independent3" numFmtId="0">
      <sharedItems containsSemiMixedTypes="0" containsString="0" containsNumber="1" containsInteger="1" minValue="0" maxValue="1899"/>
    </cacheField>
    <cacheField name="Sum of NOTA" numFmtId="0">
      <sharedItems containsSemiMixedTypes="0" containsString="0" containsNumber="1" containsInteger="1" minValue="0" maxValue="3034"/>
    </cacheField>
    <cacheField name="Sum of Total" numFmtId="0">
      <sharedItems containsSemiMixedTypes="0" containsString="0" containsNumber="1" containsInteger="1" minValue="47" maxValue="163487"/>
    </cacheField>
    <cacheField name="BJP" numFmtId="0">
      <sharedItems containsString="0" containsBlank="1" containsNumber="1" minValue="2.7989821882951654E-2" maxValue="0.93617021276595747"/>
    </cacheField>
    <cacheField name="HAMS" numFmtId="0">
      <sharedItems containsString="0" containsBlank="1" containsNumber="1" minValue="2.0793950850661626E-2" maxValue="0.91304347826086951"/>
    </cacheField>
    <cacheField name="BSP" numFmtId="0">
      <sharedItems containsString="0" containsBlank="1" containsNumber="1" minValue="0" maxValue="0.93383742911153123"/>
    </cacheField>
    <cacheField name="Others" numFmtId="0">
      <sharedItems containsString="0" containsBlank="1" containsNumber="1" minValue="1.5122873345935728E-2" maxValue="0.24731182795698925"/>
    </cacheField>
    <cacheField name="Highest Vote share" numFmtId="0">
      <sharedItems containsString="0" containsBlank="1" containsNumber="1" minValue="0.38388625592417064" maxValue="0.93617021276595747"/>
    </cacheField>
    <cacheField name="Highest pref" numFmtId="0">
      <sharedItems containsBlank="1"/>
    </cacheField>
    <cacheField name="Second highest vote share" numFmtId="0">
      <sharedItems containsString="0" containsBlank="1" containsNumber="1" minValue="3.0245746691871456E-2" maxValue="0.45671981776765375"/>
    </cacheField>
    <cacheField name="Second pref" numFmtId="0">
      <sharedItems containsBlank="1" containsMixedTypes="1" containsNumber="1" minValue="8.0645161290322578E-3" maxValue="0.89312977099236646"/>
    </cacheField>
    <cacheField name="diff" numFmtId="0">
      <sharedItems containsString="0" containsBlank="1" containsNumber="1" minValue="0" maxValue="0.90359168241965981"/>
    </cacheField>
    <cacheField name="Winner" numFmtId="0">
      <sharedItems containsBlank="1" count="7">
        <s v="Strong HAMS"/>
        <s v="Swing BJP"/>
        <s v="Strong BJP"/>
        <s v="Swing HAMS"/>
        <s v="Strong BSP"/>
        <s v="Swing BSP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3">
  <r>
    <n v="1"/>
    <s v="Uchcha Vighalay Jamhor Purwi Bhag"/>
    <s v="JAMHOR"/>
    <x v="0"/>
    <n v="0.63790664780763795"/>
    <n v="0.19236209335219237"/>
    <n v="2.5459688826025461E-2"/>
    <n v="1.1315417256011316E-2"/>
    <n v="0.17538896746817539"/>
    <n v="0.63790664780763795"/>
    <s v="BJP"/>
    <n v="0.19236209335219237"/>
    <s v="INC"/>
    <n v="0.44554455445544561"/>
    <x v="0"/>
    <n v="136"/>
    <n v="18"/>
    <n v="8"/>
    <n v="451"/>
    <n v="12"/>
    <n v="3"/>
    <n v="3"/>
    <n v="2"/>
    <n v="6"/>
    <n v="8"/>
    <n v="18"/>
    <n v="4"/>
    <n v="16"/>
    <n v="52"/>
    <n v="685"/>
    <n v="0"/>
    <n v="22"/>
    <n v="707"/>
    <n v="0"/>
  </r>
  <r>
    <n v="2"/>
    <s v="Uchcha Vighalay Jamhor Purwi Madhya Bhag"/>
    <s v="JAMHOR"/>
    <x v="0"/>
    <n v="0.53275109170305679"/>
    <n v="0.27292576419213976"/>
    <n v="7.8602620087336247E-2"/>
    <n v="2.6200873362445413E-2"/>
    <n v="0.10480349344978165"/>
    <n v="0.53275109170305679"/>
    <s v="BJP"/>
    <n v="0.27292576419213976"/>
    <s v="INC"/>
    <n v="0.25982532751091703"/>
    <x v="0"/>
    <n v="125"/>
    <n v="36"/>
    <n v="12"/>
    <n v="244"/>
    <n v="4"/>
    <n v="1"/>
    <n v="4"/>
    <n v="1"/>
    <n v="0"/>
    <n v="3"/>
    <n v="3"/>
    <n v="6"/>
    <n v="7"/>
    <n v="19"/>
    <n v="446"/>
    <n v="0"/>
    <n v="12"/>
    <n v="458"/>
    <n v="0"/>
  </r>
  <r>
    <n v="3"/>
    <s v="Uchcha Vighalay Jamhor Pashchimi Bhag"/>
    <s v="JAMHOR"/>
    <x v="0"/>
    <n v="0.5482388973966309"/>
    <n v="0.17457886676875958"/>
    <n v="0.17151607963246554"/>
    <n v="1.8376722817764167E-2"/>
    <n v="0.11944869831546708"/>
    <n v="0.5482388973966309"/>
    <s v="BJP"/>
    <n v="0.17457886676875958"/>
    <s v="INC"/>
    <n v="0.37366003062787134"/>
    <x v="0"/>
    <n v="114"/>
    <n v="112"/>
    <n v="12"/>
    <n v="358"/>
    <n v="3"/>
    <n v="6"/>
    <n v="4"/>
    <n v="1"/>
    <n v="1"/>
    <n v="5"/>
    <n v="11"/>
    <n v="6"/>
    <n v="9"/>
    <n v="32"/>
    <n v="642"/>
    <n v="0"/>
    <n v="11"/>
    <n v="653"/>
    <n v="0"/>
  </r>
  <r>
    <n v="4"/>
    <s v="Uchcha Vighalay Jamhor Pashchimi Madhya Bhag"/>
    <s v="JAMHOR"/>
    <x v="0"/>
    <n v="0.46540880503144655"/>
    <n v="0.15094339622641509"/>
    <n v="0.27044025157232704"/>
    <n v="2.5157232704402517E-2"/>
    <n v="0.1111111111111111"/>
    <n v="0.46540880503144655"/>
    <s v="BJP"/>
    <n v="0.27044025157232704"/>
    <s v="JDU"/>
    <n v="0.19496855345911951"/>
    <x v="0"/>
    <n v="72"/>
    <n v="129"/>
    <n v="12"/>
    <n v="222"/>
    <n v="4"/>
    <n v="3"/>
    <n v="2"/>
    <n v="4"/>
    <n v="3"/>
    <n v="2"/>
    <n v="6"/>
    <n v="5"/>
    <n v="4"/>
    <n v="20"/>
    <n v="468"/>
    <n v="0"/>
    <n v="9"/>
    <n v="477"/>
    <n v="0"/>
  </r>
  <r>
    <n v="5"/>
    <s v="Madhya Vighalay Jamhor Purwi Bhag"/>
    <s v="JAMHOR"/>
    <x v="0"/>
    <n v="0.65709728867623607"/>
    <n v="0.18022328548644337"/>
    <n v="7.1770334928229665E-2"/>
    <n v="2.5518341307814992E-2"/>
    <n v="6.6985645933014357E-2"/>
    <n v="0.65709728867623607"/>
    <s v="BJP"/>
    <n v="0.18022328548644337"/>
    <s v="INC"/>
    <n v="0.47687400318979267"/>
    <x v="0"/>
    <n v="113"/>
    <n v="45"/>
    <n v="16"/>
    <n v="412"/>
    <n v="7"/>
    <n v="3"/>
    <n v="9"/>
    <n v="1"/>
    <n v="2"/>
    <n v="0"/>
    <n v="5"/>
    <n v="2"/>
    <n v="2"/>
    <n v="11"/>
    <n v="617"/>
    <n v="0"/>
    <n v="10"/>
    <n v="627"/>
    <n v="0"/>
  </r>
  <r>
    <n v="6"/>
    <s v="Madhya Vighalay Jamhor Pashchimi Bhag"/>
    <s v="JAMHOR"/>
    <x v="0"/>
    <n v="0.48571428571428571"/>
    <n v="0.26964285714285713"/>
    <n v="0.11607142857142858"/>
    <n v="2.1428571428571429E-2"/>
    <n v="0.11785714285714285"/>
    <n v="0.48571428571428571"/>
    <s v="BJP"/>
    <n v="0.26964285714285713"/>
    <s v="INC"/>
    <n v="0.21607142857142858"/>
    <x v="0"/>
    <n v="151"/>
    <n v="65"/>
    <n v="12"/>
    <n v="272"/>
    <n v="4"/>
    <n v="5"/>
    <n v="6"/>
    <n v="3"/>
    <n v="3"/>
    <n v="3"/>
    <n v="10"/>
    <n v="4"/>
    <n v="4"/>
    <n v="24"/>
    <n v="542"/>
    <n v="0"/>
    <n v="18"/>
    <n v="560"/>
    <n v="0"/>
  </r>
  <r>
    <n v="7"/>
    <s v="Prathamik Vighalay Jokahari"/>
    <s v="JOKAHARI"/>
    <x v="1"/>
    <n v="0.38571428571428573"/>
    <n v="0.43142857142857144"/>
    <n v="6.2857142857142861E-2"/>
    <n v="1.7142857142857144E-2"/>
    <n v="8.8571428571428565E-2"/>
    <n v="0.43142857142857144"/>
    <s v="INC"/>
    <n v="0.38571428571428573"/>
    <s v="BJP"/>
    <n v="4.5714285714285707E-2"/>
    <x v="1"/>
    <n v="151"/>
    <n v="22"/>
    <n v="6"/>
    <n v="135"/>
    <n v="1"/>
    <n v="1"/>
    <n v="6"/>
    <n v="1"/>
    <n v="1"/>
    <n v="2"/>
    <n v="1"/>
    <n v="2"/>
    <n v="5"/>
    <n v="11"/>
    <n v="334"/>
    <n v="0"/>
    <n v="16"/>
    <n v="350"/>
    <n v="0"/>
  </r>
  <r>
    <n v="8"/>
    <s v="Prathamik Vighalay Raja Bigaha"/>
    <s v="RAJA"/>
    <x v="2"/>
    <n v="9.6660808435852369E-2"/>
    <n v="5.272407732864675E-2"/>
    <n v="0.81195079086115995"/>
    <n v="8.7873462214411256E-3"/>
    <n v="3.5149384885764502E-2"/>
    <n v="0.81195079086115995"/>
    <s v="JDU"/>
    <n v="9.6660808435852369E-2"/>
    <s v="BJP"/>
    <n v="0.71528998242530761"/>
    <x v="2"/>
    <n v="30"/>
    <n v="462"/>
    <n v="5"/>
    <n v="55"/>
    <n v="2"/>
    <n v="1"/>
    <n v="1"/>
    <n v="0"/>
    <n v="1"/>
    <n v="0"/>
    <n v="0"/>
    <n v="0"/>
    <n v="7"/>
    <n v="8"/>
    <n v="564"/>
    <n v="0"/>
    <n v="5"/>
    <n v="569"/>
    <n v="0"/>
  </r>
  <r>
    <n v="9"/>
    <s v="Utkramit Madhya Vidyalay , Mor Dihari"/>
    <s v="DIHARI"/>
    <x v="3"/>
    <n v="0.46218487394957986"/>
    <n v="0.30588235294117649"/>
    <n v="0.13277310924369748"/>
    <n v="8.4033613445378148E-3"/>
    <n v="0.11092436974789915"/>
    <n v="0.46218487394957986"/>
    <s v="BJP"/>
    <n v="0.30588235294117649"/>
    <s v="INC"/>
    <n v="0.15630252100840336"/>
    <x v="0"/>
    <n v="182"/>
    <n v="79"/>
    <n v="5"/>
    <n v="275"/>
    <n v="8"/>
    <n v="0"/>
    <n v="4"/>
    <n v="8"/>
    <n v="5"/>
    <n v="3"/>
    <n v="5"/>
    <n v="4"/>
    <n v="6"/>
    <n v="23"/>
    <n v="584"/>
    <n v="0"/>
    <n v="11"/>
    <n v="595"/>
    <n v="0"/>
  </r>
  <r>
    <n v="10"/>
    <s v="Samudayik Bhavan Padarava"/>
    <s v="PADARAVA"/>
    <x v="4"/>
    <n v="0.45124282982791586"/>
    <n v="0.29445506692160611"/>
    <n v="0.13193116634799235"/>
    <n v="2.8680688336520075E-2"/>
    <n v="0.10707456978967496"/>
    <n v="0.45124282982791586"/>
    <s v="BJP"/>
    <n v="0.29445506692160611"/>
    <s v="INC"/>
    <n v="0.15678776290630975"/>
    <x v="0"/>
    <n v="154"/>
    <n v="69"/>
    <n v="15"/>
    <n v="236"/>
    <n v="7"/>
    <n v="3"/>
    <n v="5"/>
    <n v="1"/>
    <n v="3"/>
    <n v="2"/>
    <n v="6"/>
    <n v="5"/>
    <n v="4"/>
    <n v="20"/>
    <n v="510"/>
    <n v="0"/>
    <n v="13"/>
    <n v="523"/>
    <n v="0"/>
  </r>
  <r>
    <n v="11"/>
    <s v="Prathamik Vidyalay Devahara"/>
    <s v="DEVAHARA"/>
    <x v="5"/>
    <n v="0.39952718676122934"/>
    <n v="0.45153664302600471"/>
    <n v="2.1276595744680851E-2"/>
    <n v="1.4184397163120567E-2"/>
    <n v="0.13002364066193853"/>
    <n v="0.45153664302600471"/>
    <s v="INC"/>
    <n v="0.39952718676122934"/>
    <s v="BJP"/>
    <n v="5.2009456264775378E-2"/>
    <x v="1"/>
    <n v="191"/>
    <n v="9"/>
    <n v="6"/>
    <n v="169"/>
    <n v="7"/>
    <n v="0"/>
    <n v="1"/>
    <n v="3"/>
    <n v="4"/>
    <n v="1"/>
    <n v="8"/>
    <n v="5"/>
    <n v="4"/>
    <n v="22"/>
    <n v="408"/>
    <n v="0"/>
    <n v="15"/>
    <n v="423"/>
    <n v="0"/>
  </r>
  <r>
    <n v="12"/>
    <s v="Prathamik Vidyalay Chitragopi"/>
    <s v="CHITRAGOPI"/>
    <x v="6"/>
    <n v="0.77312775330396477"/>
    <n v="0.15859030837004406"/>
    <n v="3.0837004405286344E-2"/>
    <n v="4.4052863436123352E-3"/>
    <n v="3.5242290748898682E-2"/>
    <n v="0.77312775330396477"/>
    <s v="BJP"/>
    <n v="0.15859030837004406"/>
    <s v="INC"/>
    <n v="0.61453744493392071"/>
    <x v="0"/>
    <n v="72"/>
    <n v="14"/>
    <n v="2"/>
    <n v="351"/>
    <n v="1"/>
    <n v="0"/>
    <n v="0"/>
    <n v="1"/>
    <n v="1"/>
    <n v="1"/>
    <n v="2"/>
    <n v="2"/>
    <n v="1"/>
    <n v="7"/>
    <n v="448"/>
    <n v="0"/>
    <n v="6"/>
    <n v="454"/>
    <n v="0"/>
  </r>
  <r>
    <n v="13"/>
    <s v="Samudayik Bhavan Patanava"/>
    <s v="PATANAVA"/>
    <x v="7"/>
    <n v="0.36062378167641324"/>
    <n v="0.22027290448343079"/>
    <n v="0.34697855750487328"/>
    <n v="1.1695906432748537E-2"/>
    <n v="7.2124756335282647E-2"/>
    <n v="0.36062378167641324"/>
    <s v="BJP"/>
    <n v="0.34697855750487328"/>
    <s v="JDU"/>
    <n v="1.364522417153996E-2"/>
    <x v="3"/>
    <n v="113"/>
    <n v="178"/>
    <n v="6"/>
    <n v="185"/>
    <n v="3"/>
    <n v="1"/>
    <n v="6"/>
    <n v="3"/>
    <n v="2"/>
    <n v="1"/>
    <n v="1"/>
    <n v="4"/>
    <n v="4"/>
    <n v="12"/>
    <n v="507"/>
    <n v="0"/>
    <n v="6"/>
    <n v="513"/>
    <n v="0"/>
  </r>
  <r>
    <n v="14"/>
    <s v="Prathamik Vidyalay Devahara"/>
    <s v="DEVAHARA"/>
    <x v="5"/>
    <n v="0.15555555555555556"/>
    <n v="0.05"/>
    <n v="0.75"/>
    <n v="8.3333333333333332E-3"/>
    <n v="3.6111111111111108E-2"/>
    <n v="0.75"/>
    <s v="JDU"/>
    <n v="0.15555555555555556"/>
    <s v="BJP"/>
    <n v="0.59444444444444444"/>
    <x v="2"/>
    <n v="18"/>
    <n v="270"/>
    <n v="3"/>
    <n v="56"/>
    <n v="2"/>
    <n v="1"/>
    <n v="2"/>
    <n v="0"/>
    <n v="0"/>
    <n v="0"/>
    <n v="1"/>
    <n v="0"/>
    <n v="3"/>
    <n v="4"/>
    <n v="356"/>
    <n v="0"/>
    <n v="4"/>
    <n v="360"/>
    <n v="0"/>
  </r>
  <r>
    <n v="15"/>
    <s v="Prathamik Vidyalay Jagadishapur"/>
    <s v="JAGAPUR"/>
    <x v="8"/>
    <n v="0.50180505415162457"/>
    <n v="0.35198555956678701"/>
    <n v="2.3465703971119134E-2"/>
    <n v="1.9855595667870037E-2"/>
    <n v="0.13718411552346571"/>
    <n v="0.50180505415162457"/>
    <s v="BJP"/>
    <n v="0.35198555956678701"/>
    <s v="INC"/>
    <n v="0.14981949458483756"/>
    <x v="3"/>
    <n v="195"/>
    <n v="13"/>
    <n v="11"/>
    <n v="278"/>
    <n v="5"/>
    <n v="4"/>
    <n v="1"/>
    <n v="2"/>
    <n v="3"/>
    <n v="6"/>
    <n v="10"/>
    <n v="5"/>
    <n v="8"/>
    <n v="32"/>
    <n v="541"/>
    <n v="0"/>
    <n v="13"/>
    <n v="554"/>
    <n v="0"/>
  </r>
  <r>
    <n v="16"/>
    <s v="Urdu Madhya Vidyalay Bharathauli"/>
    <s v="BHARATHAULI"/>
    <x v="9"/>
    <n v="8.9062500000000003E-2"/>
    <n v="0.56718749999999996"/>
    <n v="3.5937499999999997E-2"/>
    <n v="0.25624999999999998"/>
    <n v="6.0937499999999999E-2"/>
    <n v="0.56718749999999996"/>
    <s v="INC"/>
    <n v="0.25624999999999998"/>
    <s v="BSP"/>
    <n v="0.31093749999999998"/>
    <x v="4"/>
    <n v="363"/>
    <n v="23"/>
    <n v="164"/>
    <n v="57"/>
    <n v="2"/>
    <n v="1"/>
    <n v="1"/>
    <n v="1"/>
    <n v="1"/>
    <n v="2"/>
    <n v="5"/>
    <n v="3"/>
    <n v="6"/>
    <n v="17"/>
    <n v="629"/>
    <n v="0"/>
    <n v="11"/>
    <n v="640"/>
    <n v="0"/>
  </r>
  <r>
    <n v="17"/>
    <s v="Utkramit Madhya Vidyalay Susanar"/>
    <s v="SUSANAR"/>
    <x v="10"/>
    <n v="0.46823529411764708"/>
    <n v="0.27294117647058824"/>
    <n v="0.14352941176470588"/>
    <n v="5.1764705882352942E-2"/>
    <n v="6.8235294117647061E-2"/>
    <n v="0.46823529411764708"/>
    <s v="BJP"/>
    <n v="0.27294117647058824"/>
    <s v="INC"/>
    <n v="0.19529411764705884"/>
    <x v="0"/>
    <n v="116"/>
    <n v="61"/>
    <n v="22"/>
    <n v="199"/>
    <n v="5"/>
    <n v="1"/>
    <n v="1"/>
    <n v="2"/>
    <n v="1"/>
    <n v="2"/>
    <n v="4"/>
    <n v="1"/>
    <n v="2"/>
    <n v="10"/>
    <n v="417"/>
    <n v="0"/>
    <n v="8"/>
    <n v="425"/>
    <n v="0"/>
  </r>
  <r>
    <n v="18"/>
    <s v="Utkramit Madhya Vidyalay Khairabinda"/>
    <s v="KHAIRABINDA"/>
    <x v="11"/>
    <n v="0.35170603674540685"/>
    <n v="0.37795275590551181"/>
    <n v="6.0367454068241469E-2"/>
    <n v="0.17585301837270342"/>
    <n v="4.9868766404199474E-2"/>
    <n v="0.37795275590551181"/>
    <s v="INC"/>
    <n v="0.35170603674540685"/>
    <s v="BJP"/>
    <n v="2.6246719160104959E-2"/>
    <x v="1"/>
    <n v="144"/>
    <n v="23"/>
    <n v="67"/>
    <n v="134"/>
    <n v="3"/>
    <n v="0"/>
    <n v="0"/>
    <n v="0"/>
    <n v="1"/>
    <n v="1"/>
    <n v="1"/>
    <n v="3"/>
    <n v="2"/>
    <n v="8"/>
    <n v="379"/>
    <n v="0"/>
    <n v="2"/>
    <n v="381"/>
    <n v="0"/>
  </r>
  <r>
    <n v="19"/>
    <s v="Utkramit Madhya Vidyalay Saheya"/>
    <s v="SAHEYA"/>
    <x v="12"/>
    <n v="0.1172962226640159"/>
    <n v="0.64214711729622265"/>
    <n v="7.7534791252485094E-2"/>
    <n v="0.10139165009940358"/>
    <n v="6.1630218687872766E-2"/>
    <n v="0.64214711729622265"/>
    <s v="INC"/>
    <n v="0.1172962226640159"/>
    <s v="BJP"/>
    <n v="0.5248508946322068"/>
    <x v="4"/>
    <n v="323"/>
    <n v="39"/>
    <n v="51"/>
    <n v="59"/>
    <n v="4"/>
    <n v="3"/>
    <n v="2"/>
    <n v="0"/>
    <n v="0"/>
    <n v="2"/>
    <n v="2"/>
    <n v="1"/>
    <n v="6"/>
    <n v="11"/>
    <n v="492"/>
    <n v="0"/>
    <n v="11"/>
    <n v="503"/>
    <n v="0"/>
  </r>
  <r>
    <n v="20"/>
    <s v="Madhya Vidyalay Manjurahi"/>
    <s v="MANJURAHI"/>
    <x v="13"/>
    <n v="0.49643705463182897"/>
    <n v="0.34916864608076009"/>
    <n v="4.7505938242280287E-3"/>
    <n v="0.12589073634204276"/>
    <n v="3.3254156769596199E-2"/>
    <n v="0.49643705463182897"/>
    <s v="BJP"/>
    <n v="0.34916864608076009"/>
    <s v="INC"/>
    <n v="0.14726840855106887"/>
    <x v="3"/>
    <n v="147"/>
    <n v="2"/>
    <n v="53"/>
    <n v="209"/>
    <n v="0"/>
    <n v="2"/>
    <n v="0"/>
    <n v="0"/>
    <n v="0"/>
    <n v="0"/>
    <n v="2"/>
    <n v="1"/>
    <n v="3"/>
    <n v="6"/>
    <n v="419"/>
    <n v="0"/>
    <n v="2"/>
    <n v="421"/>
    <n v="0"/>
  </r>
  <r>
    <n v="21"/>
    <s v="Madhya Vidyalay Babhanadi"/>
    <s v="BABHANADI"/>
    <x v="14"/>
    <n v="0.4794871794871795"/>
    <n v="0.37435897435897436"/>
    <n v="7.4358974358974358E-2"/>
    <n v="1.5384615384615385E-2"/>
    <n v="6.6666666666666666E-2"/>
    <n v="0.4794871794871795"/>
    <s v="BJP"/>
    <n v="0.37435897435897436"/>
    <s v="INC"/>
    <n v="0.10512820512820514"/>
    <x v="3"/>
    <n v="146"/>
    <n v="29"/>
    <n v="6"/>
    <n v="187"/>
    <n v="7"/>
    <n v="4"/>
    <n v="1"/>
    <n v="0"/>
    <n v="1"/>
    <n v="0"/>
    <n v="3"/>
    <n v="1"/>
    <n v="2"/>
    <n v="7"/>
    <n v="387"/>
    <n v="0"/>
    <n v="3"/>
    <n v="390"/>
    <n v="0"/>
  </r>
  <r>
    <n v="22"/>
    <s v="Prathamik Vidyalay Rayapura"/>
    <s v="RAYAPURA"/>
    <x v="15"/>
    <n v="0.35501858736059477"/>
    <n v="0.51672862453531598"/>
    <n v="2.0446096654275093E-2"/>
    <n v="6.1338289962825282E-2"/>
    <n v="3.5315985130111527E-2"/>
    <n v="0.51672862453531598"/>
    <s v="INC"/>
    <n v="0.35501858736059477"/>
    <s v="BJP"/>
    <n v="0.16171003717472121"/>
    <x v="4"/>
    <n v="278"/>
    <n v="11"/>
    <n v="33"/>
    <n v="191"/>
    <n v="2"/>
    <n v="1"/>
    <n v="2"/>
    <n v="2"/>
    <n v="0"/>
    <n v="1"/>
    <n v="2"/>
    <n v="2"/>
    <n v="1"/>
    <n v="6"/>
    <n v="526"/>
    <n v="0"/>
    <n v="12"/>
    <n v="538"/>
    <n v="0"/>
  </r>
  <r>
    <n v="23"/>
    <s v="Utkramit Madhya Vidyalay Bharathauli"/>
    <s v="BHARATHAULI"/>
    <x v="9"/>
    <n v="0.61573033707865166"/>
    <n v="0.22696629213483147"/>
    <n v="4.4943820224719105E-3"/>
    <n v="8.5393258426966295E-2"/>
    <n v="6.0674157303370786E-2"/>
    <n v="0.61573033707865166"/>
    <s v="BJP"/>
    <n v="0.22696629213483147"/>
    <s v="INC"/>
    <n v="0.38876404494382022"/>
    <x v="0"/>
    <n v="101"/>
    <n v="2"/>
    <n v="38"/>
    <n v="274"/>
    <n v="3"/>
    <n v="0"/>
    <n v="5"/>
    <n v="1"/>
    <n v="1"/>
    <n v="1"/>
    <n v="1"/>
    <n v="4"/>
    <n v="2"/>
    <n v="9"/>
    <n v="433"/>
    <n v="0"/>
    <n v="12"/>
    <n v="445"/>
    <n v="0"/>
  </r>
  <r>
    <n v="24"/>
    <s v="Urdu Makhatab Kosadihara ,Purwi Bhag"/>
    <s v="KOSADIHARA"/>
    <x v="16"/>
    <n v="0.22837370242214533"/>
    <n v="0.58477508650519028"/>
    <n v="2.768166089965398E-2"/>
    <n v="8.6505190311418678E-2"/>
    <n v="7.0934256055363326E-2"/>
    <n v="0.58477508650519028"/>
    <s v="INC"/>
    <n v="0.22837370242214533"/>
    <s v="BJP"/>
    <n v="0.35640138408304495"/>
    <x v="4"/>
    <n v="338"/>
    <n v="16"/>
    <n v="50"/>
    <n v="132"/>
    <n v="2"/>
    <n v="0"/>
    <n v="7"/>
    <n v="2"/>
    <n v="6"/>
    <n v="1"/>
    <n v="1"/>
    <n v="4"/>
    <n v="3"/>
    <n v="15"/>
    <n v="562"/>
    <n v="0"/>
    <n v="16"/>
    <n v="578"/>
    <n v="0"/>
  </r>
  <r>
    <n v="25"/>
    <s v="Urdu Makhatab Kosadihara, Pashchimi Bhag"/>
    <s v="KOSADIHARA"/>
    <x v="16"/>
    <n v="0.31469979296066253"/>
    <n v="0.51552795031055898"/>
    <n v="6.2111801242236024E-2"/>
    <n v="2.0703933747412008E-2"/>
    <n v="0.11180124223602485"/>
    <n v="0.51552795031055898"/>
    <s v="INC"/>
    <n v="0.31469979296066253"/>
    <s v="BJP"/>
    <n v="0.20082815734989645"/>
    <x v="4"/>
    <n v="249"/>
    <n v="30"/>
    <n v="10"/>
    <n v="152"/>
    <n v="2"/>
    <n v="2"/>
    <n v="5"/>
    <n v="3"/>
    <n v="1"/>
    <n v="3"/>
    <n v="4"/>
    <n v="6"/>
    <n v="7"/>
    <n v="21"/>
    <n v="474"/>
    <n v="0"/>
    <n v="9"/>
    <n v="483"/>
    <n v="0"/>
  </r>
  <r>
    <n v="26"/>
    <s v="Prathamik Vidyalay Batava"/>
    <s v="BATAVA"/>
    <x v="17"/>
    <n v="0.38493723849372385"/>
    <n v="0.39748953974895396"/>
    <n v="0.15690376569037656"/>
    <n v="2.0920502092050208E-2"/>
    <n v="5.4393305439330547E-2"/>
    <n v="0.39748953974895396"/>
    <s v="INC"/>
    <n v="0.38493723849372385"/>
    <s v="BJP"/>
    <n v="1.2552301255230103E-2"/>
    <x v="1"/>
    <n v="190"/>
    <n v="75"/>
    <n v="10"/>
    <n v="184"/>
    <n v="4"/>
    <n v="3"/>
    <n v="1"/>
    <n v="0"/>
    <n v="0"/>
    <n v="0"/>
    <n v="1"/>
    <n v="4"/>
    <n v="4"/>
    <n v="9"/>
    <n v="476"/>
    <n v="0"/>
    <n v="2"/>
    <n v="478"/>
    <n v="0"/>
  </r>
  <r>
    <n v="27"/>
    <s v="Prathamik Vidyalay Ramapur"/>
    <s v="RAMAPUR"/>
    <x v="18"/>
    <n v="0.49919999999999998"/>
    <n v="0.23200000000000001"/>
    <n v="8.7999999999999995E-2"/>
    <n v="0.1072"/>
    <n v="9.4399999999999998E-2"/>
    <n v="0.49919999999999998"/>
    <s v="BJP"/>
    <n v="0.23200000000000001"/>
    <s v="INC"/>
    <n v="0.26719999999999999"/>
    <x v="0"/>
    <n v="145"/>
    <n v="55"/>
    <n v="67"/>
    <n v="312"/>
    <n v="6"/>
    <n v="4"/>
    <n v="5"/>
    <n v="2"/>
    <n v="1"/>
    <n v="4"/>
    <n v="10"/>
    <n v="4"/>
    <n v="2"/>
    <n v="21"/>
    <n v="617"/>
    <n v="0"/>
    <n v="8"/>
    <n v="625"/>
    <n v="0"/>
  </r>
  <r>
    <n v="28"/>
    <s v="Utkramit Madhya Vidyalay Simariya"/>
    <s v="SIMARIYA"/>
    <x v="19"/>
    <n v="0.58752997601918466"/>
    <n v="0.21582733812949639"/>
    <n v="0.11750599520383694"/>
    <n v="1.9184652278177457E-2"/>
    <n v="6.4748201438848921E-2"/>
    <n v="0.58752997601918466"/>
    <s v="BJP"/>
    <n v="0.21582733812949639"/>
    <s v="INC"/>
    <n v="0.37170263788968827"/>
    <x v="0"/>
    <n v="90"/>
    <n v="49"/>
    <n v="8"/>
    <n v="245"/>
    <n v="2"/>
    <n v="2"/>
    <n v="4"/>
    <n v="1"/>
    <n v="0"/>
    <n v="2"/>
    <n v="0"/>
    <n v="3"/>
    <n v="4"/>
    <n v="9"/>
    <n v="410"/>
    <n v="0"/>
    <n v="7"/>
    <n v="417"/>
    <n v="0"/>
  </r>
  <r>
    <n v="29"/>
    <s v="Prathamik Vidyalay Kathautiya"/>
    <s v="KATHAUTIYA"/>
    <x v="20"/>
    <n v="0.39177489177489178"/>
    <n v="0.4935064935064935"/>
    <n v="1.0822510822510822E-2"/>
    <n v="1.7316017316017316E-2"/>
    <n v="0.12554112554112554"/>
    <n v="0.4935064935064935"/>
    <s v="INC"/>
    <n v="0.39177489177489178"/>
    <s v="BJP"/>
    <n v="0.10173160173160173"/>
    <x v="1"/>
    <n v="228"/>
    <n v="5"/>
    <n v="8"/>
    <n v="181"/>
    <n v="3"/>
    <n v="3"/>
    <n v="3"/>
    <n v="3"/>
    <n v="3"/>
    <n v="0"/>
    <n v="6"/>
    <n v="8"/>
    <n v="6"/>
    <n v="23"/>
    <n v="457"/>
    <n v="0"/>
    <n v="5"/>
    <n v="462"/>
    <n v="0"/>
  </r>
  <r>
    <n v="30"/>
    <s v="Madhya Vidyalay Karma Bhagavan Bayan Bhag"/>
    <s v="AVAN"/>
    <x v="21"/>
    <n v="0.48727272727272725"/>
    <n v="0.29454545454545455"/>
    <n v="5.2727272727272727E-2"/>
    <n v="5.6363636363636366E-2"/>
    <n v="0.13090909090909092"/>
    <n v="0.48727272727272725"/>
    <s v="BJP"/>
    <n v="0.29454545454545455"/>
    <s v="INC"/>
    <n v="0.19272727272727269"/>
    <x v="0"/>
    <n v="162"/>
    <n v="29"/>
    <n v="31"/>
    <n v="268"/>
    <n v="6"/>
    <n v="3"/>
    <n v="19"/>
    <n v="4"/>
    <n v="3"/>
    <n v="4"/>
    <n v="7"/>
    <n v="4"/>
    <n v="2"/>
    <n v="20"/>
    <n v="542"/>
    <n v="0"/>
    <n v="8"/>
    <n v="550"/>
    <n v="0"/>
  </r>
  <r>
    <n v="31"/>
    <s v="Madhya Vidyalay Karma Bhagwan Dayan Bhag"/>
    <s v="WAN"/>
    <x v="22"/>
    <n v="0.4251012145748988"/>
    <n v="0.32995951417004049"/>
    <n v="0.145748987854251"/>
    <n v="1.0121457489878543E-2"/>
    <n v="0.11538461538461539"/>
    <n v="0.4251012145748988"/>
    <s v="BJP"/>
    <n v="0.32995951417004049"/>
    <s v="INC"/>
    <n v="9.5141700404858309E-2"/>
    <x v="3"/>
    <n v="163"/>
    <n v="72"/>
    <n v="5"/>
    <n v="210"/>
    <n v="5"/>
    <n v="3"/>
    <n v="14"/>
    <n v="1"/>
    <n v="6"/>
    <n v="2"/>
    <n v="3"/>
    <n v="4"/>
    <n v="2"/>
    <n v="17"/>
    <n v="490"/>
    <n v="0"/>
    <n v="4"/>
    <n v="494"/>
    <n v="0"/>
  </r>
  <r>
    <n v="32"/>
    <s v="Madhya Vidyalay Karma Bhagavan Pashchimi Bhag"/>
    <s v="AVAN"/>
    <x v="21"/>
    <n v="0.34562211981566821"/>
    <n v="0.28725038402457759"/>
    <n v="0.18586789554531491"/>
    <n v="6.7588325652841785E-2"/>
    <n v="0.13517665130568357"/>
    <n v="0.34562211981566821"/>
    <s v="BJP"/>
    <n v="0.28725038402457759"/>
    <s v="INC"/>
    <n v="5.8371735791090618E-2"/>
    <x v="3"/>
    <n v="187"/>
    <n v="121"/>
    <n v="44"/>
    <n v="225"/>
    <n v="9"/>
    <n v="2"/>
    <n v="37"/>
    <n v="2"/>
    <n v="3"/>
    <n v="0"/>
    <n v="6"/>
    <n v="3"/>
    <n v="7"/>
    <n v="19"/>
    <n v="646"/>
    <n v="0"/>
    <n v="5"/>
    <n v="651"/>
    <n v="0"/>
  </r>
  <r>
    <n v="33"/>
    <s v="Prathamik Vidyalay Kuramha Purwi Bhag"/>
    <s v="KURAMHA"/>
    <x v="23"/>
    <n v="0.35375494071146246"/>
    <n v="0.42094861660079053"/>
    <n v="0.116600790513834"/>
    <n v="1.383399209486166E-2"/>
    <n v="0.11264822134387352"/>
    <n v="0.42094861660079053"/>
    <s v="INC"/>
    <n v="0.35375494071146246"/>
    <s v="BJP"/>
    <n v="6.7193675889328064E-2"/>
    <x v="1"/>
    <n v="213"/>
    <n v="59"/>
    <n v="7"/>
    <n v="179"/>
    <n v="3"/>
    <n v="2"/>
    <n v="1"/>
    <n v="1"/>
    <n v="3"/>
    <n v="5"/>
    <n v="7"/>
    <n v="4"/>
    <n v="6"/>
    <n v="25"/>
    <n v="490"/>
    <n v="0"/>
    <n v="16"/>
    <n v="506"/>
    <n v="0"/>
  </r>
  <r>
    <n v="34"/>
    <s v="Utkramit Madhya Vidyalay Kuramha Pashchimi Bhag"/>
    <s v="KURAMHA"/>
    <x v="23"/>
    <n v="0.16873449131513649"/>
    <n v="0.40446650124069478"/>
    <n v="0.33250620347394538"/>
    <n v="1.2406947890818859E-2"/>
    <n v="8.4367245657568243E-2"/>
    <n v="0.40446650124069478"/>
    <s v="INC"/>
    <n v="0.33250620347394538"/>
    <s v="JDU"/>
    <n v="7.1960297766749393E-2"/>
    <x v="1"/>
    <n v="163"/>
    <n v="134"/>
    <n v="5"/>
    <n v="68"/>
    <n v="1"/>
    <n v="5"/>
    <n v="2"/>
    <n v="2"/>
    <n v="4"/>
    <n v="1"/>
    <n v="2"/>
    <n v="1"/>
    <n v="4"/>
    <n v="12"/>
    <n v="392"/>
    <n v="0"/>
    <n v="11"/>
    <n v="403"/>
    <n v="0"/>
  </r>
  <r>
    <n v="35"/>
    <s v="Madhya Vidyalay Badava Purwi Bhag"/>
    <s v="BADAVA"/>
    <x v="24"/>
    <n v="0.57321428571428568"/>
    <n v="0.14285714285714285"/>
    <n v="0.125"/>
    <n v="6.25E-2"/>
    <n v="0.14285714285714285"/>
    <n v="0.57321428571428568"/>
    <s v="BJP"/>
    <n v="0.14285714285714285"/>
    <s v="INC"/>
    <n v="0.43035714285714283"/>
    <x v="0"/>
    <n v="80"/>
    <n v="70"/>
    <n v="35"/>
    <n v="321"/>
    <n v="5"/>
    <n v="4"/>
    <n v="1"/>
    <n v="2"/>
    <n v="1"/>
    <n v="3"/>
    <n v="18"/>
    <n v="5"/>
    <n v="7"/>
    <n v="34"/>
    <n v="552"/>
    <n v="0"/>
    <n v="8"/>
    <n v="560"/>
    <n v="0"/>
  </r>
  <r>
    <n v="36"/>
    <s v="Madhya Vidyalay Badava Pashchimi Bhag"/>
    <s v="BADAVA"/>
    <x v="24"/>
    <n v="0.39212598425196848"/>
    <n v="3.7795275590551181E-2"/>
    <n v="0.28976377952755905"/>
    <n v="0.17165354330708663"/>
    <n v="0.13858267716535433"/>
    <n v="0.39212598425196848"/>
    <s v="BJP"/>
    <n v="0.28976377952755905"/>
    <s v="JDU"/>
    <n v="0.10236220472440943"/>
    <x v="3"/>
    <n v="24"/>
    <n v="184"/>
    <n v="109"/>
    <n v="249"/>
    <n v="10"/>
    <n v="5"/>
    <n v="1"/>
    <n v="6"/>
    <n v="4"/>
    <n v="7"/>
    <n v="7"/>
    <n v="10"/>
    <n v="5"/>
    <n v="33"/>
    <n v="621"/>
    <n v="0"/>
    <n v="14"/>
    <n v="635"/>
    <n v="0"/>
  </r>
  <r>
    <n v="37"/>
    <s v="Prathamik Vidyalay Devariya"/>
    <s v="DEVARIYA"/>
    <x v="25"/>
    <n v="0.43140028288543142"/>
    <n v="0.18104667609618105"/>
    <n v="5.0919377652050922E-2"/>
    <n v="0.26732673267326734"/>
    <n v="7.0721357850070721E-2"/>
    <n v="0.43140028288543142"/>
    <s v="BJP"/>
    <n v="0.26732673267326734"/>
    <s v="BSP"/>
    <n v="0.16407355021216408"/>
    <x v="0"/>
    <n v="128"/>
    <n v="36"/>
    <n v="189"/>
    <n v="305"/>
    <n v="8"/>
    <n v="6"/>
    <n v="5"/>
    <n v="5"/>
    <n v="0"/>
    <n v="1"/>
    <n v="4"/>
    <n v="7"/>
    <n v="1"/>
    <n v="13"/>
    <n v="695"/>
    <n v="0"/>
    <n v="12"/>
    <n v="707"/>
    <n v="0"/>
  </r>
  <r>
    <n v="38"/>
    <s v="Prathamik Vidyalay Khairi"/>
    <s v="KHAIRI"/>
    <x v="26"/>
    <n v="0.58549222797927458"/>
    <n v="0.24870466321243523"/>
    <n v="3.8860103626943004E-2"/>
    <n v="1.2953367875647668E-2"/>
    <n v="0.11139896373056994"/>
    <n v="0.58549222797927458"/>
    <s v="BJP"/>
    <n v="0.24870466321243523"/>
    <s v="INC"/>
    <n v="0.33678756476683935"/>
    <x v="0"/>
    <n v="96"/>
    <n v="15"/>
    <n v="5"/>
    <n v="226"/>
    <n v="17"/>
    <n v="4"/>
    <n v="7"/>
    <n v="1"/>
    <n v="1"/>
    <n v="2"/>
    <n v="1"/>
    <n v="2"/>
    <n v="1"/>
    <n v="7"/>
    <n v="378"/>
    <n v="0"/>
    <n v="8"/>
    <n v="386"/>
    <n v="0"/>
  </r>
  <r>
    <n v="39"/>
    <s v="Utkramit Madhya Vidyalay Pirauta"/>
    <s v="PIRAUTA"/>
    <x v="27"/>
    <n v="0.39036544850498339"/>
    <n v="0.1877076411960133"/>
    <n v="0.3538205980066445"/>
    <n v="4.4850498338870434E-2"/>
    <n v="3.4883720930232558E-2"/>
    <n v="0.39036544850498339"/>
    <s v="BJP"/>
    <n v="0.3538205980066445"/>
    <s v="JDU"/>
    <n v="3.6544850498338888E-2"/>
    <x v="3"/>
    <n v="113"/>
    <n v="213"/>
    <n v="27"/>
    <n v="235"/>
    <n v="3"/>
    <n v="2"/>
    <n v="2"/>
    <n v="0"/>
    <n v="1"/>
    <n v="1"/>
    <n v="1"/>
    <n v="2"/>
    <n v="2"/>
    <n v="7"/>
    <n v="602"/>
    <n v="0"/>
    <n v="0"/>
    <n v="602"/>
    <n v="0"/>
  </r>
  <r>
    <n v="40"/>
    <s v="Samudayik Bhavan Banahi"/>
    <s v="BANAHI"/>
    <x v="28"/>
    <n v="0.38408304498269896"/>
    <n v="0.52249134948096887"/>
    <n v="5.536332179930796E-2"/>
    <n v="1.384083044982699E-2"/>
    <n v="4.1522491349480967E-2"/>
    <n v="0.52249134948096887"/>
    <s v="INC"/>
    <n v="0.38408304498269896"/>
    <s v="BJP"/>
    <n v="0.13840830449826991"/>
    <x v="1"/>
    <n v="151"/>
    <n v="16"/>
    <n v="4"/>
    <n v="111"/>
    <n v="2"/>
    <n v="0"/>
    <n v="0"/>
    <n v="0"/>
    <n v="0"/>
    <n v="1"/>
    <n v="2"/>
    <n v="0"/>
    <n v="2"/>
    <n v="5"/>
    <n v="289"/>
    <n v="0"/>
    <n v="0"/>
    <n v="289"/>
    <n v="0"/>
  </r>
  <r>
    <n v="41"/>
    <s v="Utkramit Madhya Vidyalay Tendua"/>
    <s v="TENDUA"/>
    <x v="29"/>
    <n v="0.40206185567010311"/>
    <n v="0.46907216494845361"/>
    <n v="9.2783505154639179E-2"/>
    <n v="5.1546391752577319E-3"/>
    <n v="4.1237113402061855E-2"/>
    <n v="0.46907216494845361"/>
    <s v="INC"/>
    <n v="0.40206185567010311"/>
    <s v="BJP"/>
    <n v="6.7010309278350499E-2"/>
    <x v="1"/>
    <n v="91"/>
    <n v="18"/>
    <n v="1"/>
    <n v="78"/>
    <n v="0"/>
    <n v="2"/>
    <n v="0"/>
    <n v="0"/>
    <n v="1"/>
    <n v="1"/>
    <n v="1"/>
    <n v="0"/>
    <n v="0"/>
    <n v="3"/>
    <n v="193"/>
    <n v="0"/>
    <n v="1"/>
    <n v="194"/>
    <n v="0"/>
  </r>
  <r>
    <n v="42"/>
    <s v="Utkramit Madhya Vidyalay Haranahi"/>
    <s v="HARANAHI"/>
    <x v="30"/>
    <n v="0.3209647495361781"/>
    <n v="0.61966604823747684"/>
    <n v="3.1539888682745827E-2"/>
    <n v="7.4211502782931356E-3"/>
    <n v="2.0408163265306121E-2"/>
    <n v="0.61966604823747684"/>
    <s v="INC"/>
    <n v="0.3209647495361781"/>
    <s v="BJP"/>
    <n v="0.29870129870129875"/>
    <x v="4"/>
    <n v="334"/>
    <n v="17"/>
    <n v="4"/>
    <n v="173"/>
    <n v="2"/>
    <n v="0"/>
    <n v="3"/>
    <n v="0"/>
    <n v="0"/>
    <n v="0"/>
    <n v="2"/>
    <n v="1"/>
    <n v="0"/>
    <n v="3"/>
    <n v="536"/>
    <n v="0"/>
    <n v="3"/>
    <n v="539"/>
    <n v="0"/>
  </r>
  <r>
    <n v="43"/>
    <s v="Samudayik Bhavan Parasi"/>
    <s v="PARASI"/>
    <x v="31"/>
    <n v="0.15087719298245614"/>
    <n v="0.78947368421052633"/>
    <n v="4.2105263157894736E-2"/>
    <n v="7.0175438596491229E-3"/>
    <n v="0"/>
    <n v="0.78947368421052633"/>
    <s v="INC"/>
    <n v="0.15087719298245614"/>
    <s v="BJP"/>
    <n v="0.63859649122807016"/>
    <x v="4"/>
    <n v="225"/>
    <n v="12"/>
    <n v="2"/>
    <n v="43"/>
    <n v="0"/>
    <n v="0"/>
    <n v="0"/>
    <n v="0"/>
    <n v="0"/>
    <n v="0"/>
    <n v="0"/>
    <n v="0"/>
    <n v="0"/>
    <n v="0"/>
    <n v="282"/>
    <n v="0"/>
    <n v="3"/>
    <n v="285"/>
    <n v="0"/>
  </r>
  <r>
    <n v="44"/>
    <s v="Utkramit Madhya Vidyalay Unthu"/>
    <s v="UNTHU"/>
    <x v="32"/>
    <n v="0.27707006369426751"/>
    <n v="0.3996815286624204"/>
    <n v="0.11146496815286625"/>
    <n v="0.1178343949044586"/>
    <n v="0.10191082802547771"/>
    <n v="0.3996815286624204"/>
    <s v="INC"/>
    <n v="0.27707006369426751"/>
    <s v="BJP"/>
    <n v="0.12261146496815289"/>
    <x v="1"/>
    <n v="251"/>
    <n v="70"/>
    <n v="74"/>
    <n v="174"/>
    <n v="15"/>
    <n v="5"/>
    <n v="6"/>
    <n v="0"/>
    <n v="2"/>
    <n v="4"/>
    <n v="4"/>
    <n v="3"/>
    <n v="6"/>
    <n v="19"/>
    <n v="614"/>
    <n v="0"/>
    <n v="14"/>
    <n v="628"/>
    <n v="0"/>
  </r>
  <r>
    <n v="45"/>
    <s v="Utkramit Madhya Vidyalay Maulanagar"/>
    <s v="MAULANAGAR"/>
    <x v="33"/>
    <e v="#DIV/0!"/>
    <e v="#DIV/0!"/>
    <e v="#DIV/0!"/>
    <e v="#DIV/0!"/>
    <e v="#DIV/0!"/>
    <e v="#DIV/0!"/>
    <e v="#DIV/0!"/>
    <e v="#DIV/0!"/>
    <e v="#DIV/0!"/>
    <e v="#DIV/0!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6"/>
    <s v="Utkramit Madhya Vidyalay Chiriya"/>
    <s v="CHIRIYA"/>
    <x v="34"/>
    <n v="0.3370473537604457"/>
    <n v="0.27576601671309192"/>
    <n v="0.27019498607242337"/>
    <n v="1.6713091922005572E-2"/>
    <n v="0.12813370473537605"/>
    <n v="0.3370473537604457"/>
    <s v="BJP"/>
    <n v="0.27576601671309192"/>
    <s v="INC"/>
    <n v="6.1281337047353779E-2"/>
    <x v="3"/>
    <n v="99"/>
    <n v="97"/>
    <n v="6"/>
    <n v="121"/>
    <n v="5"/>
    <n v="2"/>
    <n v="6"/>
    <n v="3"/>
    <n v="3"/>
    <n v="1"/>
    <n v="1"/>
    <n v="5"/>
    <n v="5"/>
    <n v="15"/>
    <n v="354"/>
    <n v="0"/>
    <n v="5"/>
    <n v="359"/>
    <n v="0"/>
  </r>
  <r>
    <n v="47"/>
    <s v="Utkramit Madhya Vidyalay Radhauliya"/>
    <s v="RADHAULIYA"/>
    <x v="35"/>
    <n v="0.2823086574654956"/>
    <n v="0.39272271016311167"/>
    <n v="3.1367628607277293E-2"/>
    <n v="0.20953575909661229"/>
    <n v="8.4065244667503133E-2"/>
    <n v="0.39272271016311167"/>
    <s v="INC"/>
    <n v="0.2823086574654956"/>
    <s v="BJP"/>
    <n v="0.11041405269761606"/>
    <x v="1"/>
    <n v="313"/>
    <n v="25"/>
    <n v="167"/>
    <n v="225"/>
    <n v="14"/>
    <n v="4"/>
    <n v="2"/>
    <n v="3"/>
    <n v="1"/>
    <n v="7"/>
    <n v="2"/>
    <n v="5"/>
    <n v="7"/>
    <n v="22"/>
    <n v="775"/>
    <n v="0"/>
    <n v="22"/>
    <n v="797"/>
    <n v="0"/>
  </r>
  <r>
    <n v="48"/>
    <s v="Utkramit Madhya Vidyalay Ibrahimapur"/>
    <s v="IBRAHIMAPUR"/>
    <x v="36"/>
    <n v="0.52467105263157898"/>
    <n v="0.22203947368421054"/>
    <n v="7.4013157894736836E-2"/>
    <n v="7.0723684210526314E-2"/>
    <n v="0.12828947368421054"/>
    <n v="0.52467105263157898"/>
    <s v="BJP"/>
    <n v="0.22203947368421054"/>
    <s v="INC"/>
    <n v="0.30263157894736847"/>
    <x v="0"/>
    <n v="135"/>
    <n v="45"/>
    <n v="43"/>
    <n v="319"/>
    <n v="7"/>
    <n v="4"/>
    <n v="4"/>
    <n v="3"/>
    <n v="4"/>
    <n v="7"/>
    <n v="6"/>
    <n v="8"/>
    <n v="5"/>
    <n v="30"/>
    <n v="590"/>
    <n v="0"/>
    <n v="18"/>
    <n v="608"/>
    <n v="0"/>
  </r>
  <r>
    <n v="49"/>
    <s v="Utkramit Madhya Vidyalay Chatara"/>
    <s v="CHATARA"/>
    <x v="37"/>
    <n v="9.0797546012269942E-2"/>
    <n v="0.87730061349693256"/>
    <n v="1.3496932515337423E-2"/>
    <n v="2.4539877300613498E-3"/>
    <n v="1.1042944785276074E-2"/>
    <n v="0.87730061349693256"/>
    <s v="INC"/>
    <n v="9.0797546012269942E-2"/>
    <s v="BJP"/>
    <n v="0.78650306748466259"/>
    <x v="4"/>
    <n v="715"/>
    <n v="11"/>
    <n v="2"/>
    <n v="74"/>
    <n v="3"/>
    <n v="0"/>
    <n v="2"/>
    <n v="0"/>
    <n v="0"/>
    <n v="0"/>
    <n v="0"/>
    <n v="1"/>
    <n v="1"/>
    <n v="2"/>
    <n v="809"/>
    <n v="0"/>
    <n v="6"/>
    <n v="815"/>
    <n v="0"/>
  </r>
  <r>
    <n v="50"/>
    <s v="Utkramit Madhya Vidyalay Sohrareya"/>
    <s v="SOHRAREYA"/>
    <x v="38"/>
    <n v="0.68921775898520088"/>
    <n v="0.1014799154334038"/>
    <n v="0.15433403805496829"/>
    <n v="1.2684989429175475E-2"/>
    <n v="5.0739957716701901E-2"/>
    <n v="0.68921775898520088"/>
    <s v="BJP"/>
    <n v="0.15433403805496829"/>
    <s v="JDU"/>
    <n v="0.53488372093023262"/>
    <x v="0"/>
    <n v="48"/>
    <n v="73"/>
    <n v="6"/>
    <n v="326"/>
    <n v="7"/>
    <n v="4"/>
    <n v="2"/>
    <n v="1"/>
    <n v="1"/>
    <n v="0"/>
    <n v="1"/>
    <n v="2"/>
    <n v="1"/>
    <n v="5"/>
    <n v="472"/>
    <n v="0"/>
    <n v="1"/>
    <n v="473"/>
    <n v="0"/>
  </r>
  <r>
    <n v="51"/>
    <s v="Prathamik Vidyalay Gamhari"/>
    <s v="GAMHARI"/>
    <x v="39"/>
    <n v="0.41810344827586204"/>
    <n v="0.31896551724137934"/>
    <n v="0.18103448275862069"/>
    <n v="1.2931034482758621E-2"/>
    <n v="7.7586206896551727E-2"/>
    <n v="0.41810344827586204"/>
    <s v="BJP"/>
    <n v="0.31896551724137934"/>
    <s v="INC"/>
    <n v="9.9137931034482707E-2"/>
    <x v="3"/>
    <n v="148"/>
    <n v="84"/>
    <n v="6"/>
    <n v="194"/>
    <n v="10"/>
    <n v="5"/>
    <n v="2"/>
    <n v="3"/>
    <n v="1"/>
    <n v="1"/>
    <n v="3"/>
    <n v="2"/>
    <n v="1"/>
    <n v="8"/>
    <n v="460"/>
    <n v="0"/>
    <n v="4"/>
    <n v="464"/>
    <n v="0"/>
  </r>
  <r>
    <n v="52"/>
    <s v="Utkramit Madhya Vidyalay Alamapur"/>
    <s v="ALAMAPUR"/>
    <x v="40"/>
    <n v="0.19302949061662197"/>
    <n v="0.65147453083109919"/>
    <n v="9.1152815013404831E-2"/>
    <n v="2.4128686327077747E-2"/>
    <n v="4.8257372654155493E-2"/>
    <n v="0.65147453083109919"/>
    <s v="INC"/>
    <n v="0.19302949061662197"/>
    <s v="BJP"/>
    <n v="0.45844504021447718"/>
    <x v="4"/>
    <n v="243"/>
    <n v="34"/>
    <n v="9"/>
    <n v="72"/>
    <n v="7"/>
    <n v="1"/>
    <n v="2"/>
    <n v="0"/>
    <n v="1"/>
    <n v="0"/>
    <n v="0"/>
    <n v="2"/>
    <n v="1"/>
    <n v="4"/>
    <n v="372"/>
    <n v="0"/>
    <n v="1"/>
    <n v="373"/>
    <n v="0"/>
  </r>
  <r>
    <n v="53"/>
    <s v="Prathamik Vidyalay Fesar Pashchimi Bhag"/>
    <s v="FESARA"/>
    <x v="41"/>
    <n v="0.55375253549695735"/>
    <n v="0.30223123732251522"/>
    <n v="4.665314401622718E-2"/>
    <n v="2.0283975659229209E-2"/>
    <n v="8.5192697768762676E-2"/>
    <n v="0.55375253549695735"/>
    <s v="BJP"/>
    <n v="0.30223123732251522"/>
    <s v="INC"/>
    <n v="0.25152129817444213"/>
    <x v="0"/>
    <n v="149"/>
    <n v="23"/>
    <n v="10"/>
    <n v="273"/>
    <n v="12"/>
    <n v="6"/>
    <n v="3"/>
    <n v="5"/>
    <n v="2"/>
    <n v="1"/>
    <n v="3"/>
    <n v="2"/>
    <n v="0"/>
    <n v="8"/>
    <n v="489"/>
    <n v="0"/>
    <n v="4"/>
    <n v="493"/>
    <n v="0"/>
  </r>
  <r>
    <s v="53A"/>
    <s v="Prathamik Vidyalay Fesar Purwi Bhag"/>
    <s v="FESARA"/>
    <x v="41"/>
    <n v="0.39099526066350709"/>
    <n v="0.2890995260663507"/>
    <n v="0.11848341232227488"/>
    <n v="0.1066350710900474"/>
    <n v="0.1018957345971564"/>
    <n v="0.39099526066350709"/>
    <s v="BJP"/>
    <n v="0.2890995260663507"/>
    <s v="INC"/>
    <n v="0.1018957345971564"/>
    <x v="3"/>
    <n v="122"/>
    <n v="50"/>
    <n v="45"/>
    <n v="165"/>
    <n v="7"/>
    <n v="3"/>
    <n v="3"/>
    <n v="2"/>
    <n v="5"/>
    <n v="2"/>
    <n v="3"/>
    <n v="1"/>
    <n v="3"/>
    <n v="14"/>
    <n v="411"/>
    <n v="0"/>
    <n v="11"/>
    <n v="422"/>
    <n v="0"/>
  </r>
  <r>
    <n v="54"/>
    <s v="Prathamik Vidyalay Basadiha Kala Utari Bhag"/>
    <s v="KALA"/>
    <x v="42"/>
    <n v="0.4110320284697509"/>
    <n v="0.25444839857651247"/>
    <n v="8.5409252669039148E-2"/>
    <n v="0.10498220640569395"/>
    <n v="0.17437722419928825"/>
    <n v="0.4110320284697509"/>
    <s v="BJP"/>
    <n v="0.25444839857651247"/>
    <s v="INC"/>
    <n v="0.15658362989323843"/>
    <x v="0"/>
    <n v="143"/>
    <n v="48"/>
    <n v="59"/>
    <n v="231"/>
    <n v="4"/>
    <n v="4"/>
    <n v="8"/>
    <n v="4"/>
    <n v="5"/>
    <n v="7"/>
    <n v="10"/>
    <n v="9"/>
    <n v="8"/>
    <n v="39"/>
    <n v="540"/>
    <n v="0"/>
    <n v="22"/>
    <n v="562"/>
    <n v="0"/>
  </r>
  <r>
    <s v="54A"/>
    <s v="Prathamik Vidyalay Basadiha Kala Dakshni Bhag"/>
    <s v="DAKSHNI"/>
    <x v="21"/>
    <n v="0.45945945945945948"/>
    <n v="0.31231231231231232"/>
    <n v="7.2072072072072071E-2"/>
    <n v="5.7057057057057055E-2"/>
    <n v="7.2072072072072071E-2"/>
    <n v="0.45945945945945948"/>
    <s v="BJP"/>
    <n v="0.31231231231231232"/>
    <s v="INC"/>
    <n v="0.14714714714714716"/>
    <x v="3"/>
    <n v="104"/>
    <n v="24"/>
    <n v="19"/>
    <n v="153"/>
    <n v="5"/>
    <n v="0"/>
    <n v="0"/>
    <n v="1"/>
    <n v="3"/>
    <n v="0"/>
    <n v="2"/>
    <n v="2"/>
    <n v="2"/>
    <n v="9"/>
    <n v="315"/>
    <n v="0"/>
    <n v="18"/>
    <n v="333"/>
    <n v="0"/>
  </r>
  <r>
    <n v="55"/>
    <s v="Prathamik Vidyalay Dariyapur"/>
    <s v="DARIYAPUR"/>
    <x v="43"/>
    <n v="0.15079365079365079"/>
    <n v="0.80555555555555558"/>
    <n v="2.3809523809523808E-2"/>
    <n v="5.9523809523809521E-3"/>
    <n v="1.3888888888888888E-2"/>
    <n v="0.80555555555555558"/>
    <s v="INC"/>
    <n v="0.15079365079365079"/>
    <s v="BJP"/>
    <n v="0.65476190476190477"/>
    <x v="4"/>
    <n v="406"/>
    <n v="12"/>
    <n v="3"/>
    <n v="76"/>
    <n v="2"/>
    <n v="1"/>
    <n v="0"/>
    <n v="0"/>
    <n v="1"/>
    <n v="0"/>
    <n v="1"/>
    <n v="0"/>
    <n v="0"/>
    <n v="2"/>
    <n v="502"/>
    <n v="0"/>
    <n v="2"/>
    <n v="504"/>
    <n v="0"/>
  </r>
  <r>
    <n v="56"/>
    <s v="Madhya Vidyalay Bakan"/>
    <s v="BAKAN"/>
    <x v="44"/>
    <n v="0.3323308270676692"/>
    <n v="0.52481203007518795"/>
    <n v="3.9097744360902256E-2"/>
    <n v="6.0150375939849628E-3"/>
    <n v="8.2706766917293228E-2"/>
    <n v="0.52481203007518795"/>
    <s v="INC"/>
    <n v="0.3323308270676692"/>
    <s v="BJP"/>
    <n v="0.19248120300751875"/>
    <x v="4"/>
    <n v="349"/>
    <n v="26"/>
    <n v="4"/>
    <n v="221"/>
    <n v="4"/>
    <n v="3"/>
    <n v="3"/>
    <n v="1"/>
    <n v="2"/>
    <n v="1"/>
    <n v="6"/>
    <n v="5"/>
    <n v="8"/>
    <n v="22"/>
    <n v="633"/>
    <n v="0"/>
    <n v="32"/>
    <n v="665"/>
    <n v="0"/>
  </r>
  <r>
    <n v="57"/>
    <s v="Prathamik Vidhalay Pokharaha"/>
    <s v="POKHARAHA"/>
    <x v="45"/>
    <n v="0.24964739069111425"/>
    <n v="0.18758815232722145"/>
    <n v="4.7954866008462625E-2"/>
    <n v="9.8730606488011286E-3"/>
    <n v="0.54160789844851909"/>
    <n v="0.54160789844851909"/>
    <s v="Others"/>
    <n v="0.24964739069111425"/>
    <s v="BJP"/>
    <n v="0.29196050775740484"/>
    <x v="6"/>
    <n v="133"/>
    <n v="34"/>
    <n v="7"/>
    <n v="177"/>
    <n v="290"/>
    <n v="2"/>
    <n v="7"/>
    <n v="7"/>
    <n v="9"/>
    <n v="13"/>
    <n v="5"/>
    <n v="9"/>
    <n v="3"/>
    <n v="39"/>
    <n v="696"/>
    <n v="0"/>
    <n v="13"/>
    <n v="709"/>
    <n v="0"/>
  </r>
  <r>
    <n v="58"/>
    <s v="Prathamik Vidhalay Fesara"/>
    <s v="FESARA"/>
    <x v="41"/>
    <n v="0.25751072961373389"/>
    <n v="0.62231759656652363"/>
    <n v="7.9399141630901282E-2"/>
    <n v="1.2875536480686695E-2"/>
    <n v="3.6480686695278972E-2"/>
    <n v="0.62231759656652363"/>
    <s v="INC"/>
    <n v="0.25751072961373389"/>
    <s v="BJP"/>
    <n v="0.36480686695278974"/>
    <x v="4"/>
    <n v="290"/>
    <n v="37"/>
    <n v="6"/>
    <n v="120"/>
    <n v="6"/>
    <n v="0"/>
    <n v="1"/>
    <n v="0"/>
    <n v="0"/>
    <n v="1"/>
    <n v="3"/>
    <n v="0"/>
    <n v="1"/>
    <n v="5"/>
    <n v="465"/>
    <n v="0"/>
    <n v="1"/>
    <n v="466"/>
    <n v="0"/>
  </r>
  <r>
    <n v="59"/>
    <s v="Madhya Vidhalay Simarakhurd"/>
    <s v="SIMARA"/>
    <x v="46"/>
    <n v="0.19864864864864865"/>
    <n v="0.67972972972972978"/>
    <n v="1.891891891891892E-2"/>
    <n v="1.891891891891892E-2"/>
    <n v="9.3243243243243248E-2"/>
    <n v="0.67972972972972978"/>
    <s v="INC"/>
    <n v="0.19864864864864865"/>
    <s v="BJP"/>
    <n v="0.48108108108108116"/>
    <x v="4"/>
    <n v="503"/>
    <n v="14"/>
    <n v="14"/>
    <n v="147"/>
    <n v="22"/>
    <n v="2"/>
    <n v="2"/>
    <n v="1"/>
    <n v="6"/>
    <n v="3"/>
    <n v="5"/>
    <n v="3"/>
    <n v="4"/>
    <n v="21"/>
    <n v="726"/>
    <n v="0"/>
    <n v="14"/>
    <n v="740"/>
    <n v="0"/>
  </r>
  <r>
    <n v="60"/>
    <s v="Utkramit Madhya Vidyalay Rakhua"/>
    <s v="RAKHUA"/>
    <x v="47"/>
    <n v="0.4895397489539749"/>
    <n v="0.24267782426778242"/>
    <n v="9.2050209205020925E-2"/>
    <n v="0.100418410041841"/>
    <n v="9.2050209205020925E-2"/>
    <n v="0.4895397489539749"/>
    <s v="BJP"/>
    <n v="0.24267782426778242"/>
    <s v="INC"/>
    <n v="0.24686192468619247"/>
    <x v="0"/>
    <n v="58"/>
    <n v="22"/>
    <n v="24"/>
    <n v="117"/>
    <n v="1"/>
    <n v="2"/>
    <n v="2"/>
    <n v="1"/>
    <n v="0"/>
    <n v="1"/>
    <n v="5"/>
    <n v="0"/>
    <n v="2"/>
    <n v="8"/>
    <n v="235"/>
    <n v="0"/>
    <n v="4"/>
    <n v="239"/>
    <n v="0"/>
  </r>
  <r>
    <n v="61"/>
    <s v="Utkramit Madhya Vidyalay Bagaiya"/>
    <s v="BAGOI"/>
    <x v="48"/>
    <n v="0.47227926078028748"/>
    <n v="0.35728952772073924"/>
    <n v="3.6960985626283367E-2"/>
    <n v="8.8295687885010271E-2"/>
    <n v="4.7227926078028747E-2"/>
    <n v="0.47227926078028748"/>
    <s v="BJP"/>
    <n v="0.35728952772073924"/>
    <s v="INC"/>
    <n v="0.11498973305954824"/>
    <x v="3"/>
    <n v="174"/>
    <n v="18"/>
    <n v="43"/>
    <n v="230"/>
    <n v="5"/>
    <n v="2"/>
    <n v="2"/>
    <n v="0"/>
    <n v="1"/>
    <n v="1"/>
    <n v="2"/>
    <n v="1"/>
    <n v="2"/>
    <n v="7"/>
    <n v="481"/>
    <n v="0"/>
    <n v="6"/>
    <n v="487"/>
    <n v="0"/>
  </r>
  <r>
    <n v="62"/>
    <s v="Uchcha Vidyalay Jagadishapur"/>
    <s v="JAGAPUR"/>
    <x v="8"/>
    <n v="0.11314475873544093"/>
    <n v="0.65557404326123125"/>
    <n v="9.9833610648918464E-2"/>
    <n v="4.9916805324459232E-2"/>
    <n v="8.153078202995008E-2"/>
    <n v="0.65557404326123125"/>
    <s v="INC"/>
    <n v="0.11314475873544093"/>
    <s v="BJP"/>
    <n v="0.54242928452579031"/>
    <x v="4"/>
    <n v="394"/>
    <n v="60"/>
    <n v="30"/>
    <n v="68"/>
    <n v="31"/>
    <n v="2"/>
    <n v="2"/>
    <n v="0"/>
    <n v="0"/>
    <n v="2"/>
    <n v="4"/>
    <n v="0"/>
    <n v="1"/>
    <n v="7"/>
    <n v="594"/>
    <n v="0"/>
    <n v="7"/>
    <n v="601"/>
    <n v="0"/>
  </r>
  <r>
    <n v="63"/>
    <s v="Samudayik Bhavan Fateha ,Khata Sa0-63 Pashchim Disha"/>
    <s v="6"/>
    <x v="21"/>
    <n v="0.33990147783251229"/>
    <n v="0.40886699507389163"/>
    <n v="0.15270935960591134"/>
    <n v="1.9704433497536946E-2"/>
    <n v="7.3891625615763554E-2"/>
    <n v="0.40886699507389163"/>
    <s v="INC"/>
    <n v="0.33990147783251229"/>
    <s v="BJP"/>
    <n v="6.8965517241379337E-2"/>
    <x v="1"/>
    <n v="83"/>
    <n v="31"/>
    <n v="4"/>
    <n v="69"/>
    <n v="2"/>
    <n v="0"/>
    <n v="3"/>
    <n v="0"/>
    <n v="2"/>
    <n v="1"/>
    <n v="0"/>
    <n v="2"/>
    <n v="0"/>
    <n v="5"/>
    <n v="197"/>
    <n v="0"/>
    <n v="6"/>
    <n v="203"/>
    <n v="0"/>
  </r>
  <r>
    <n v="64"/>
    <s v="Prathamik Vidyalay Baghoikala"/>
    <s v="BAGHOIKALA"/>
    <x v="49"/>
    <n v="0.68595041322314054"/>
    <n v="0.12121212121212122"/>
    <n v="2.7548209366391185E-2"/>
    <n v="5.5096418732782371E-3"/>
    <n v="0.18181818181818182"/>
    <n v="0.68595041322314054"/>
    <s v="BJP"/>
    <n v="0.18181818181818182"/>
    <s v="Others"/>
    <n v="0.50413223140495877"/>
    <x v="0"/>
    <n v="44"/>
    <n v="10"/>
    <n v="2"/>
    <n v="249"/>
    <n v="42"/>
    <n v="2"/>
    <n v="0"/>
    <n v="0"/>
    <n v="0"/>
    <n v="2"/>
    <n v="6"/>
    <n v="3"/>
    <n v="0"/>
    <n v="11"/>
    <n v="360"/>
    <n v="0"/>
    <n v="3"/>
    <n v="363"/>
    <n v="0"/>
  </r>
  <r>
    <n v="65"/>
    <s v="Utkramit Madhya Vidyalay Bagoi Khurd"/>
    <s v="BAGOI"/>
    <x v="48"/>
    <n v="0.52987012987012982"/>
    <n v="0.30649350649350648"/>
    <n v="5.9740259740259739E-2"/>
    <n v="1.2987012987012988E-2"/>
    <n v="0.11948051948051948"/>
    <n v="0.52987012987012982"/>
    <s v="BJP"/>
    <n v="0.30649350649350648"/>
    <s v="INC"/>
    <n v="0.22337662337662334"/>
    <x v="0"/>
    <n v="118"/>
    <n v="23"/>
    <n v="5"/>
    <n v="204"/>
    <n v="9"/>
    <n v="3"/>
    <n v="2"/>
    <n v="0"/>
    <n v="2"/>
    <n v="0"/>
    <n v="8"/>
    <n v="3"/>
    <n v="3"/>
    <n v="16"/>
    <n v="380"/>
    <n v="0"/>
    <n v="5"/>
    <n v="385"/>
    <n v="0"/>
  </r>
  <r>
    <n v="66"/>
    <s v="Madhya Vidyalay Dosama"/>
    <s v="DOSAMA"/>
    <x v="50"/>
    <n v="0.68932038834951459"/>
    <n v="0.16893203883495145"/>
    <n v="3.1067961165048542E-2"/>
    <n v="5.8252427184466021E-3"/>
    <n v="0.11262135922330097"/>
    <n v="0.68932038834951459"/>
    <s v="BJP"/>
    <n v="0.16893203883495145"/>
    <s v="INC"/>
    <n v="0.52038834951456314"/>
    <x v="0"/>
    <n v="87"/>
    <n v="16"/>
    <n v="3"/>
    <n v="355"/>
    <n v="13"/>
    <n v="3"/>
    <n v="4"/>
    <n v="2"/>
    <n v="2"/>
    <n v="0"/>
    <n v="5"/>
    <n v="6"/>
    <n v="5"/>
    <n v="18"/>
    <n v="501"/>
    <n v="0"/>
    <n v="14"/>
    <n v="515"/>
    <n v="0"/>
  </r>
  <r>
    <n v="67"/>
    <s v="Prathamik Vidhalay Mandarapura"/>
    <s v="MANDARAPURA"/>
    <x v="51"/>
    <n v="0.39738805970149255"/>
    <n v="0.27611940298507465"/>
    <n v="0.2332089552238806"/>
    <n v="1.4925373134328358E-2"/>
    <n v="9.1417910447761194E-2"/>
    <n v="0.39738805970149255"/>
    <s v="BJP"/>
    <n v="0.27611940298507465"/>
    <s v="INC"/>
    <n v="0.1212686567164179"/>
    <x v="3"/>
    <n v="148"/>
    <n v="125"/>
    <n v="8"/>
    <n v="213"/>
    <n v="15"/>
    <n v="2"/>
    <n v="6"/>
    <n v="0"/>
    <n v="4"/>
    <n v="0"/>
    <n v="4"/>
    <n v="2"/>
    <n v="3"/>
    <n v="13"/>
    <n v="530"/>
    <n v="0"/>
    <n v="6"/>
    <n v="536"/>
    <n v="0"/>
  </r>
  <r>
    <n v="68"/>
    <s v="Prathamik Vidyalay Khara Sarim"/>
    <s v="SARIM"/>
    <x v="52"/>
    <n v="0.58193548387096772"/>
    <n v="0.36258064516129035"/>
    <n v="2.1935483870967741E-2"/>
    <n v="5.1612903225806452E-3"/>
    <n v="3.612903225806452E-2"/>
    <n v="0.58193548387096772"/>
    <s v="BJP"/>
    <n v="0.36258064516129035"/>
    <s v="INC"/>
    <n v="0.21935483870967737"/>
    <x v="0"/>
    <n v="281"/>
    <n v="17"/>
    <n v="4"/>
    <n v="451"/>
    <n v="9"/>
    <n v="0"/>
    <n v="1"/>
    <n v="0"/>
    <n v="2"/>
    <n v="1"/>
    <n v="1"/>
    <n v="4"/>
    <n v="1"/>
    <n v="9"/>
    <n v="772"/>
    <n v="0"/>
    <n v="3"/>
    <n v="775"/>
    <n v="0"/>
  </r>
  <r>
    <n v="69"/>
    <s v="Prathamik Vidyalay Mohidinapur"/>
    <s v="MOHIDINAPUR"/>
    <x v="53"/>
    <n v="0.66410748560460653"/>
    <n v="0.23800383877159309"/>
    <n v="4.4145873320537425E-2"/>
    <n v="9.5969289827255271E-3"/>
    <n v="4.7984644913627639E-2"/>
    <n v="0.66410748560460653"/>
    <s v="BJP"/>
    <n v="0.23800383877159309"/>
    <s v="INC"/>
    <n v="0.42610364683301344"/>
    <x v="0"/>
    <n v="124"/>
    <n v="23"/>
    <n v="5"/>
    <n v="346"/>
    <n v="7"/>
    <n v="0"/>
    <n v="0"/>
    <n v="0"/>
    <n v="4"/>
    <n v="0"/>
    <n v="0"/>
    <n v="4"/>
    <n v="1"/>
    <n v="9"/>
    <n v="514"/>
    <n v="0"/>
    <n v="7"/>
    <n v="521"/>
    <n v="0"/>
  </r>
  <r>
    <n v="70"/>
    <s v="Samudayik Bhavan Parasadih"/>
    <s v="PARASADIH"/>
    <x v="54"/>
    <n v="0.40588235294117647"/>
    <n v="0.51568627450980398"/>
    <n v="1.3725490196078431E-2"/>
    <n v="1.1764705882352941E-2"/>
    <n v="6.4705882352941183E-2"/>
    <n v="0.51568627450980398"/>
    <s v="INC"/>
    <n v="0.40588235294117647"/>
    <s v="BJP"/>
    <n v="0.1098039215686275"/>
    <x v="1"/>
    <n v="263"/>
    <n v="7"/>
    <n v="6"/>
    <n v="207"/>
    <n v="10"/>
    <n v="0"/>
    <n v="2"/>
    <n v="1"/>
    <n v="1"/>
    <n v="2"/>
    <n v="2"/>
    <n v="1"/>
    <n v="4"/>
    <n v="10"/>
    <n v="506"/>
    <n v="0"/>
    <n v="4"/>
    <n v="510"/>
    <n v="0"/>
  </r>
  <r>
    <n v="71"/>
    <s v="Utkramit Madhya Vidyalay Karanja"/>
    <s v="KARANJA"/>
    <x v="55"/>
    <n v="0.5145631067961165"/>
    <n v="0.35436893203883496"/>
    <n v="4.3689320388349516E-2"/>
    <n v="2.1844660194174758E-2"/>
    <n v="6.553398058252427E-2"/>
    <n v="0.5145631067961165"/>
    <s v="BJP"/>
    <n v="0.35436893203883496"/>
    <s v="INC"/>
    <n v="0.16019417475728154"/>
    <x v="0"/>
    <n v="146"/>
    <n v="18"/>
    <n v="9"/>
    <n v="212"/>
    <n v="4"/>
    <n v="2"/>
    <n v="1"/>
    <n v="2"/>
    <n v="1"/>
    <n v="1"/>
    <n v="2"/>
    <n v="1"/>
    <n v="4"/>
    <n v="9"/>
    <n v="403"/>
    <n v="0"/>
    <n v="9"/>
    <n v="412"/>
    <n v="0"/>
  </r>
  <r>
    <n v="72"/>
    <s v="Utkramit Madhya Vidyalay Mamaka"/>
    <s v="MAMAKA"/>
    <x v="56"/>
    <n v="0.73023255813953492"/>
    <n v="0.10232558139534884"/>
    <n v="0.10232558139534884"/>
    <n v="6.9767441860465115E-3"/>
    <n v="8.3720930232558138E-2"/>
    <n v="0.73023255813953492"/>
    <s v="BJP"/>
    <n v="0.10232558139534884"/>
    <s v="INC"/>
    <n v="0.62790697674418605"/>
    <x v="0"/>
    <n v="44"/>
    <n v="44"/>
    <n v="3"/>
    <n v="314"/>
    <n v="5"/>
    <n v="1"/>
    <n v="0"/>
    <n v="0"/>
    <n v="1"/>
    <n v="0"/>
    <n v="4"/>
    <n v="2"/>
    <n v="8"/>
    <n v="15"/>
    <n v="426"/>
    <n v="0"/>
    <n v="4"/>
    <n v="430"/>
    <n v="0"/>
  </r>
  <r>
    <n v="73"/>
    <s v="Utkramit Madhya Vidyalay Beli"/>
    <s v="BELI"/>
    <x v="57"/>
    <n v="0.49519230769230771"/>
    <n v="0.42307692307692307"/>
    <n v="6.25E-2"/>
    <n v="0"/>
    <n v="9.6153846153846159E-3"/>
    <n v="0.49519230769230771"/>
    <s v="BJP"/>
    <n v="0.42307692307692307"/>
    <s v="INC"/>
    <n v="7.2115384615384637E-2"/>
    <x v="3"/>
    <n v="88"/>
    <n v="13"/>
    <n v="0"/>
    <n v="103"/>
    <n v="1"/>
    <n v="0"/>
    <n v="0"/>
    <n v="1"/>
    <n v="0"/>
    <n v="0"/>
    <n v="0"/>
    <n v="0"/>
    <n v="0"/>
    <n v="0"/>
    <n v="206"/>
    <n v="0"/>
    <n v="2"/>
    <n v="208"/>
    <n v="0"/>
  </r>
  <r>
    <n v="74"/>
    <s v="Prathamik Vidyalay Manzar"/>
    <s v="MANZAR"/>
    <x v="58"/>
    <n v="0.21240601503759399"/>
    <n v="0.54323308270676696"/>
    <n v="7.3308270676691725E-2"/>
    <n v="0.13345864661654136"/>
    <n v="4.1353383458646614E-2"/>
    <n v="0.54323308270676696"/>
    <s v="INC"/>
    <n v="0.21240601503759399"/>
    <s v="BJP"/>
    <n v="0.33082706766917297"/>
    <x v="4"/>
    <n v="289"/>
    <n v="39"/>
    <n v="71"/>
    <n v="113"/>
    <n v="7"/>
    <n v="2"/>
    <n v="1"/>
    <n v="0"/>
    <n v="0"/>
    <n v="1"/>
    <n v="0"/>
    <n v="2"/>
    <n v="3"/>
    <n v="6"/>
    <n v="528"/>
    <n v="0"/>
    <n v="4"/>
    <n v="532"/>
    <n v="0"/>
  </r>
  <r>
    <n v="75"/>
    <s v="Utkramit Urdu Madhya Vidyalay Dhandhava"/>
    <s v="DHANDHAVA"/>
    <x v="59"/>
    <n v="0.20032573289902281"/>
    <n v="0.60097719869706845"/>
    <n v="0.13517915309446255"/>
    <n v="3.9087947882736153E-2"/>
    <n v="3.5830618892508145E-2"/>
    <n v="0.60097719869706845"/>
    <s v="INC"/>
    <n v="0.20032573289902281"/>
    <s v="BJP"/>
    <n v="0.40065146579804567"/>
    <x v="4"/>
    <n v="369"/>
    <n v="83"/>
    <n v="24"/>
    <n v="123"/>
    <n v="3"/>
    <n v="0"/>
    <n v="1"/>
    <n v="0"/>
    <n v="1"/>
    <n v="2"/>
    <n v="2"/>
    <n v="1"/>
    <n v="3"/>
    <n v="9"/>
    <n v="612"/>
    <n v="0"/>
    <n v="2"/>
    <n v="614"/>
    <n v="0"/>
  </r>
  <r>
    <n v="76"/>
    <s v="Prathamik Vidyalay Khaira Sarim"/>
    <s v="SARIM"/>
    <x v="52"/>
    <n v="0.24838012958963282"/>
    <n v="0.29373650107991361"/>
    <n v="0.36285097192224625"/>
    <n v="1.2958963282937365E-2"/>
    <n v="8.2073434125269976E-2"/>
    <n v="0.36285097192224625"/>
    <s v="JDU"/>
    <n v="0.29373650107991361"/>
    <s v="INC"/>
    <n v="6.9114470842332631E-2"/>
    <x v="7"/>
    <n v="136"/>
    <n v="168"/>
    <n v="6"/>
    <n v="115"/>
    <n v="7"/>
    <n v="1"/>
    <n v="8"/>
    <n v="4"/>
    <n v="2"/>
    <n v="1"/>
    <n v="2"/>
    <n v="1"/>
    <n v="3"/>
    <n v="9"/>
    <n v="454"/>
    <n v="0"/>
    <n v="9"/>
    <n v="463"/>
    <n v="0"/>
  </r>
  <r>
    <n v="77"/>
    <s v="Utkramit Madhya Vidyalay Zhikatiya"/>
    <s v="ZHIKATIYA"/>
    <x v="60"/>
    <n v="0.10752688172043011"/>
    <n v="0.78494623655913975"/>
    <n v="3.4408602150537634E-2"/>
    <n v="4.3010752688172043E-3"/>
    <n v="6.236559139784946E-2"/>
    <n v="0.78494623655913975"/>
    <s v="INC"/>
    <n v="0.10752688172043011"/>
    <s v="BJP"/>
    <n v="0.67741935483870963"/>
    <x v="4"/>
    <n v="365"/>
    <n v="16"/>
    <n v="2"/>
    <n v="50"/>
    <n v="2"/>
    <n v="1"/>
    <n v="3"/>
    <n v="3"/>
    <n v="3"/>
    <n v="1"/>
    <n v="0"/>
    <n v="3"/>
    <n v="3"/>
    <n v="10"/>
    <n v="452"/>
    <n v="0"/>
    <n v="13"/>
    <n v="465"/>
    <n v="0"/>
  </r>
  <r>
    <n v="78"/>
    <s v="Madhya Vidyalay Rajoi"/>
    <s v="RAJOI"/>
    <x v="61"/>
    <n v="0.35095447870778268"/>
    <n v="0.30837004405286345"/>
    <n v="0.21439060205580029"/>
    <n v="1.4684287812041116E-2"/>
    <n v="0.13656387665198239"/>
    <n v="0.35095447870778268"/>
    <s v="BJP"/>
    <n v="0.30837004405286345"/>
    <s v="INC"/>
    <n v="4.2584434654919234E-2"/>
    <x v="3"/>
    <n v="210"/>
    <n v="146"/>
    <n v="10"/>
    <n v="239"/>
    <n v="15"/>
    <n v="4"/>
    <n v="8"/>
    <n v="6"/>
    <n v="6"/>
    <n v="6"/>
    <n v="7"/>
    <n v="2"/>
    <n v="9"/>
    <n v="30"/>
    <n v="668"/>
    <n v="0"/>
    <n v="13"/>
    <n v="681"/>
    <n v="0"/>
  </r>
  <r>
    <n v="79"/>
    <s v="Utkramit Madhya Vidyalay Bijoi"/>
    <s v="BIJOI"/>
    <x v="62"/>
    <n v="0.50106609808102343"/>
    <n v="0.23667377398720682"/>
    <n v="0.13432835820895522"/>
    <n v="4.2643923240938165E-3"/>
    <n v="0.10874200426439233"/>
    <n v="0.50106609808102343"/>
    <s v="BJP"/>
    <n v="0.23667377398720682"/>
    <s v="INC"/>
    <n v="0.26439232409381663"/>
    <x v="0"/>
    <n v="111"/>
    <n v="63"/>
    <n v="2"/>
    <n v="235"/>
    <n v="4"/>
    <n v="2"/>
    <n v="3"/>
    <n v="0"/>
    <n v="2"/>
    <n v="4"/>
    <n v="5"/>
    <n v="3"/>
    <n v="7"/>
    <n v="21"/>
    <n v="441"/>
    <n v="0"/>
    <n v="28"/>
    <n v="469"/>
    <n v="0"/>
  </r>
  <r>
    <n v="80"/>
    <s v="Madhya Vidyalay Nehuti"/>
    <s v="NEHUTI"/>
    <x v="63"/>
    <n v="0.3321917808219178"/>
    <n v="0.46746575342465752"/>
    <n v="6.1643835616438353E-2"/>
    <n v="1.3698630136986301E-2"/>
    <n v="0.10616438356164383"/>
    <n v="0.46746575342465752"/>
    <s v="INC"/>
    <n v="0.3321917808219178"/>
    <s v="BJP"/>
    <n v="0.13527397260273971"/>
    <x v="1"/>
    <n v="273"/>
    <n v="36"/>
    <n v="8"/>
    <n v="194"/>
    <n v="8"/>
    <n v="2"/>
    <n v="7"/>
    <n v="3"/>
    <n v="2"/>
    <n v="8"/>
    <n v="3"/>
    <n v="3"/>
    <n v="5"/>
    <n v="21"/>
    <n v="552"/>
    <n v="0"/>
    <n v="32"/>
    <n v="584"/>
    <n v="0"/>
  </r>
  <r>
    <n v="81"/>
    <s v="Samudayik Bhavan Paharama"/>
    <s v="PAHARAMA"/>
    <x v="4"/>
    <n v="0.11147540983606558"/>
    <n v="0.86885245901639341"/>
    <n v="6.5573770491803279E-3"/>
    <n v="3.2786885245901639E-3"/>
    <n v="1.3114754098360656E-2"/>
    <n v="0.86885245901639341"/>
    <s v="INC"/>
    <n v="0.11147540983606558"/>
    <s v="BJP"/>
    <n v="0.75737704918032778"/>
    <x v="4"/>
    <n v="265"/>
    <n v="2"/>
    <n v="1"/>
    <n v="34"/>
    <n v="1"/>
    <n v="0"/>
    <n v="1"/>
    <n v="0"/>
    <n v="0"/>
    <n v="0"/>
    <n v="1"/>
    <n v="0"/>
    <n v="0"/>
    <n v="1"/>
    <n v="305"/>
    <n v="0"/>
    <n v="0"/>
    <n v="305"/>
    <n v="0"/>
  </r>
  <r>
    <n v="82"/>
    <s v="Madhya Vidyalay Naugad"/>
    <s v="NAUGAD"/>
    <x v="64"/>
    <n v="0.38385093167701861"/>
    <n v="0.39006211180124223"/>
    <n v="5.7142857142857141E-2"/>
    <n v="0.10559006211180125"/>
    <n v="7.3291925465838514E-2"/>
    <n v="0.39006211180124223"/>
    <s v="INC"/>
    <n v="0.38385093167701861"/>
    <s v="BJP"/>
    <n v="6.2111801242236142E-3"/>
    <x v="1"/>
    <n v="314"/>
    <n v="46"/>
    <n v="85"/>
    <n v="309"/>
    <n v="8"/>
    <n v="6"/>
    <n v="5"/>
    <n v="2"/>
    <n v="3"/>
    <n v="1"/>
    <n v="5"/>
    <n v="6"/>
    <n v="4"/>
    <n v="19"/>
    <n v="794"/>
    <n v="0"/>
    <n v="11"/>
    <n v="805"/>
    <n v="0"/>
  </r>
  <r>
    <n v="83"/>
    <s v="Prathamik Vidyalay Nehuta"/>
    <s v="NEHUTI"/>
    <x v="63"/>
    <n v="0.3251366120218579"/>
    <n v="0.50273224043715847"/>
    <n v="5.4644808743169397E-2"/>
    <n v="2.4590163934426229E-2"/>
    <n v="0.10382513661202186"/>
    <n v="0.50273224043715847"/>
    <s v="INC"/>
    <n v="0.3251366120218579"/>
    <s v="BJP"/>
    <n v="0.17759562841530058"/>
    <x v="4"/>
    <n v="184"/>
    <n v="20"/>
    <n v="9"/>
    <n v="119"/>
    <n v="2"/>
    <n v="3"/>
    <n v="6"/>
    <n v="5"/>
    <n v="1"/>
    <n v="3"/>
    <n v="2"/>
    <n v="1"/>
    <n v="4"/>
    <n v="11"/>
    <n v="359"/>
    <n v="0"/>
    <n v="7"/>
    <n v="366"/>
    <n v="0"/>
  </r>
  <r>
    <n v="84"/>
    <s v="Madhya Vidyalay Bisaini"/>
    <s v="BISAINI"/>
    <x v="65"/>
    <n v="0.35782747603833864"/>
    <n v="0.55271565495207664"/>
    <n v="3.5143769968051117E-2"/>
    <n v="2.2364217252396165E-2"/>
    <n v="4.3130990415335461E-2"/>
    <n v="0.55271565495207664"/>
    <s v="INC"/>
    <n v="0.35782747603833864"/>
    <s v="BJP"/>
    <n v="0.194888178913738"/>
    <x v="4"/>
    <n v="346"/>
    <n v="22"/>
    <n v="14"/>
    <n v="224"/>
    <n v="7"/>
    <n v="1"/>
    <n v="1"/>
    <n v="0"/>
    <n v="5"/>
    <n v="0"/>
    <n v="3"/>
    <n v="1"/>
    <n v="0"/>
    <n v="9"/>
    <n v="624"/>
    <n v="0"/>
    <n v="2"/>
    <n v="626"/>
    <n v="0"/>
  </r>
  <r>
    <n v="85"/>
    <s v="Madhya Vidyalay Kapasiya"/>
    <s v="KAPASIYA"/>
    <x v="66"/>
    <n v="0.27894736842105261"/>
    <n v="0.35263157894736841"/>
    <n v="0.23157894736842105"/>
    <n v="4.3421052631578951E-2"/>
    <n v="0.1"/>
    <n v="0.35263157894736841"/>
    <s v="INC"/>
    <n v="0.27894736842105261"/>
    <s v="BJP"/>
    <n v="7.3684210526315796E-2"/>
    <x v="1"/>
    <n v="268"/>
    <n v="176"/>
    <n v="33"/>
    <n v="212"/>
    <n v="7"/>
    <n v="3"/>
    <n v="6"/>
    <n v="2"/>
    <n v="1"/>
    <n v="5"/>
    <n v="2"/>
    <n v="6"/>
    <n v="15"/>
    <n v="29"/>
    <n v="736"/>
    <n v="0"/>
    <n v="24"/>
    <n v="760"/>
    <n v="0"/>
  </r>
  <r>
    <n v="86"/>
    <s v="Utkramit Madhya Vidyalay Parasa"/>
    <s v="PARASA"/>
    <x v="67"/>
    <n v="0.43788819875776397"/>
    <n v="0.22049689440993789"/>
    <n v="0.15217391304347827"/>
    <n v="0.11024844720496894"/>
    <n v="0.10869565217391304"/>
    <n v="0.43788819875776397"/>
    <s v="BJP"/>
    <n v="0.22049689440993789"/>
    <s v="INC"/>
    <n v="0.21739130434782608"/>
    <x v="0"/>
    <n v="142"/>
    <n v="98"/>
    <n v="71"/>
    <n v="282"/>
    <n v="6"/>
    <n v="2"/>
    <n v="5"/>
    <n v="3"/>
    <n v="3"/>
    <n v="4"/>
    <n v="6"/>
    <n v="4"/>
    <n v="10"/>
    <n v="27"/>
    <n v="636"/>
    <n v="0"/>
    <n v="8"/>
    <n v="644"/>
    <n v="0"/>
  </r>
  <r>
    <n v="87"/>
    <s v="Utkramit Madhya Vidyalay Tetariya"/>
    <s v="TETARIYA"/>
    <x v="68"/>
    <n v="0.31147540983606559"/>
    <n v="0.30327868852459017"/>
    <n v="0.29098360655737704"/>
    <n v="8.1967213114754103E-3"/>
    <n v="0.11065573770491803"/>
    <n v="0.31147540983606559"/>
    <s v="BJP"/>
    <n v="0.30327868852459017"/>
    <s v="INC"/>
    <n v="8.1967213114754189E-3"/>
    <x v="3"/>
    <n v="148"/>
    <n v="142"/>
    <n v="4"/>
    <n v="152"/>
    <n v="5"/>
    <n v="7"/>
    <n v="8"/>
    <n v="2"/>
    <n v="2"/>
    <n v="2"/>
    <n v="2"/>
    <n v="5"/>
    <n v="5"/>
    <n v="16"/>
    <n v="484"/>
    <n v="0"/>
    <n v="4"/>
    <n v="488"/>
    <n v="0"/>
  </r>
  <r>
    <n v="88"/>
    <s v="Utkramit Madhya Vidyalay Kushi Purwi Bhag"/>
    <s v="KUSHI"/>
    <x v="69"/>
    <n v="6.0529634300126103E-2"/>
    <n v="0.33795712484237073"/>
    <n v="0.34930643127364441"/>
    <n v="0.19167717528373265"/>
    <n v="8.1967213114754092E-2"/>
    <n v="0.34930643127364441"/>
    <s v="JDU"/>
    <n v="0.33795712484237073"/>
    <s v="INC"/>
    <n v="1.1349306431273687E-2"/>
    <x v="7"/>
    <n v="268"/>
    <n v="277"/>
    <n v="152"/>
    <n v="48"/>
    <n v="1"/>
    <n v="2"/>
    <n v="3"/>
    <n v="1"/>
    <n v="1"/>
    <n v="2"/>
    <n v="4"/>
    <n v="16"/>
    <n v="6"/>
    <n v="29"/>
    <n v="781"/>
    <n v="0"/>
    <n v="12"/>
    <n v="793"/>
    <n v="0"/>
  </r>
  <r>
    <n v="89"/>
    <s v="Utkramit Madhya Vidyalay Kushi Pashchimi Bhag"/>
    <s v="KUSHI"/>
    <x v="69"/>
    <n v="0.455078125"/>
    <n v="0.240234375"/>
    <n v="0.2109375"/>
    <n v="4.4921875E-2"/>
    <n v="6.25E-2"/>
    <n v="0.455078125"/>
    <s v="BJP"/>
    <n v="0.240234375"/>
    <s v="INC"/>
    <n v="0.21484375"/>
    <x v="0"/>
    <n v="123"/>
    <n v="108"/>
    <n v="23"/>
    <n v="233"/>
    <n v="10"/>
    <n v="1"/>
    <n v="4"/>
    <n v="1"/>
    <n v="1"/>
    <n v="1"/>
    <n v="2"/>
    <n v="2"/>
    <n v="2"/>
    <n v="8"/>
    <n v="511"/>
    <n v="0"/>
    <n v="1"/>
    <n v="512"/>
    <n v="0"/>
  </r>
  <r>
    <n v="90"/>
    <s v="Samudayik Bhavan Bela"/>
    <s v="BELA"/>
    <x v="70"/>
    <n v="0.29722222222222222"/>
    <n v="9.166666666666666E-2"/>
    <n v="0.52777777777777779"/>
    <n v="4.1666666666666664E-2"/>
    <n v="5.1388888888888887E-2"/>
    <n v="0.52777777777777779"/>
    <s v="JDU"/>
    <n v="0.29722222222222222"/>
    <s v="BJP"/>
    <n v="0.23055555555555557"/>
    <x v="2"/>
    <n v="66"/>
    <n v="380"/>
    <n v="30"/>
    <n v="214"/>
    <n v="9"/>
    <n v="3"/>
    <n v="0"/>
    <n v="1"/>
    <n v="6"/>
    <n v="0"/>
    <n v="2"/>
    <n v="1"/>
    <n v="3"/>
    <n v="12"/>
    <n v="715"/>
    <n v="0"/>
    <n v="5"/>
    <n v="720"/>
    <n v="0"/>
  </r>
  <r>
    <n v="91"/>
    <s v="Utkramit Madhya Vidyalay,Bela"/>
    <s v="BELA"/>
    <x v="70"/>
    <n v="7.6666666666666661E-2"/>
    <n v="0.85666666666666669"/>
    <n v="3.3333333333333335E-3"/>
    <n v="0"/>
    <n v="0.06"/>
    <n v="0.85666666666666669"/>
    <s v="INC"/>
    <n v="7.6666666666666661E-2"/>
    <s v="BJP"/>
    <n v="0.78"/>
    <x v="4"/>
    <n v="257"/>
    <n v="1"/>
    <n v="0"/>
    <n v="23"/>
    <n v="2"/>
    <n v="0"/>
    <n v="0"/>
    <n v="2"/>
    <n v="0"/>
    <n v="3"/>
    <n v="1"/>
    <n v="2"/>
    <n v="1"/>
    <n v="7"/>
    <n v="292"/>
    <n v="0"/>
    <n v="8"/>
    <n v="300"/>
    <n v="0"/>
  </r>
  <r>
    <n v="92"/>
    <s v="Utkramit Madhya Vidyalay Jaramakhap"/>
    <s v="JARAMAKHAP"/>
    <x v="71"/>
    <n v="0.20781527531083482"/>
    <n v="0.37122557726465366"/>
    <n v="0.31083481349911191"/>
    <n v="1.2433392539964476E-2"/>
    <n v="0.11722912966252221"/>
    <n v="0.37122557726465366"/>
    <s v="INC"/>
    <n v="0.31083481349911191"/>
    <s v="JDU"/>
    <n v="6.0390763765541755E-2"/>
    <x v="1"/>
    <n v="209"/>
    <n v="175"/>
    <n v="7"/>
    <n v="117"/>
    <n v="3"/>
    <n v="4"/>
    <n v="6"/>
    <n v="3"/>
    <n v="3"/>
    <n v="4"/>
    <n v="4"/>
    <n v="1"/>
    <n v="13"/>
    <n v="25"/>
    <n v="549"/>
    <n v="0"/>
    <n v="14"/>
    <n v="563"/>
    <n v="0"/>
  </r>
  <r>
    <n v="93"/>
    <s v="tkramit Madhya Vidyalay Dabura Khurd"/>
    <s v="DABURA"/>
    <x v="72"/>
    <n v="0.3353413654618474"/>
    <n v="0.53212851405622486"/>
    <n v="4.6184738955823292E-2"/>
    <n v="1.0040160642570281E-2"/>
    <n v="5.2208835341365459E-2"/>
    <n v="0.53212851405622486"/>
    <s v="INC"/>
    <n v="0.3353413654618474"/>
    <s v="BJP"/>
    <n v="0.19678714859437746"/>
    <x v="4"/>
    <n v="265"/>
    <n v="23"/>
    <n v="5"/>
    <n v="167"/>
    <n v="10"/>
    <n v="1"/>
    <n v="1"/>
    <n v="2"/>
    <n v="0"/>
    <n v="0"/>
    <n v="3"/>
    <n v="1"/>
    <n v="2"/>
    <n v="6"/>
    <n v="480"/>
    <n v="0"/>
    <n v="18"/>
    <n v="498"/>
    <n v="0"/>
  </r>
  <r>
    <n v="94"/>
    <s v="Samudayik Bhavan Akauna"/>
    <s v="AKAUNA"/>
    <x v="73"/>
    <n v="0.2087087087087087"/>
    <n v="0.53003003003003002"/>
    <n v="0.2072072072072072"/>
    <n v="9.0090090090090089E-3"/>
    <n v="5.1051051051051052E-2"/>
    <n v="0.53003003003003002"/>
    <s v="INC"/>
    <n v="0.2087087087087087"/>
    <s v="BJP"/>
    <n v="0.3213213213213213"/>
    <x v="4"/>
    <n v="353"/>
    <n v="138"/>
    <n v="6"/>
    <n v="139"/>
    <n v="3"/>
    <n v="1"/>
    <n v="4"/>
    <n v="2"/>
    <n v="4"/>
    <n v="0"/>
    <n v="2"/>
    <n v="4"/>
    <n v="2"/>
    <n v="12"/>
    <n v="658"/>
    <n v="0"/>
    <n v="8"/>
    <n v="666"/>
    <n v="0"/>
  </r>
  <r>
    <n v="95"/>
    <s v="Prathamik Vidyalay Ibanapur"/>
    <s v="IBANAPUR"/>
    <x v="74"/>
    <n v="0.30103092783505153"/>
    <n v="0.54639175257731953"/>
    <n v="2.88659793814433E-2"/>
    <n v="6.8041237113402056E-2"/>
    <n v="5.3608247422680409E-2"/>
    <n v="0.54639175257731953"/>
    <s v="INC"/>
    <n v="0.30103092783505153"/>
    <s v="BJP"/>
    <n v="0.245360824742268"/>
    <x v="4"/>
    <n v="265"/>
    <n v="14"/>
    <n v="33"/>
    <n v="146"/>
    <n v="6"/>
    <n v="4"/>
    <n v="0"/>
    <n v="0"/>
    <n v="2"/>
    <n v="1"/>
    <n v="3"/>
    <n v="0"/>
    <n v="2"/>
    <n v="8"/>
    <n v="476"/>
    <n v="0"/>
    <n v="9"/>
    <n v="485"/>
    <n v="0"/>
  </r>
  <r>
    <n v="96"/>
    <s v="Prathamik Vidyalay Tendua Pokhar"/>
    <s v="POKHAR"/>
    <x v="75"/>
    <n v="8.2758620689655171E-2"/>
    <n v="0.82413793103448274"/>
    <n v="3.6206896551724141E-2"/>
    <n v="3.4482758620689655E-3"/>
    <n v="4.8275862068965517E-2"/>
    <n v="0.82413793103448274"/>
    <s v="INC"/>
    <n v="8.2758620689655171E-2"/>
    <s v="BJP"/>
    <n v="0.74137931034482762"/>
    <x v="4"/>
    <n v="478"/>
    <n v="21"/>
    <n v="2"/>
    <n v="48"/>
    <n v="3"/>
    <n v="0"/>
    <n v="2"/>
    <n v="1"/>
    <n v="2"/>
    <n v="3"/>
    <n v="2"/>
    <n v="3"/>
    <n v="1"/>
    <n v="11"/>
    <n v="566"/>
    <n v="0"/>
    <n v="14"/>
    <n v="580"/>
    <n v="0"/>
  </r>
  <r>
    <n v="97"/>
    <s v="Madhya Vidyalay Poivwan"/>
    <s v="POIVWAN"/>
    <x v="76"/>
    <n v="0.21542227662178703"/>
    <n v="0.59485924112607103"/>
    <n v="8.8127294981640153E-2"/>
    <n v="3.5495716034271728E-2"/>
    <n v="7.588739290085679E-2"/>
    <n v="0.59485924112607103"/>
    <s v="INC"/>
    <n v="0.21542227662178703"/>
    <s v="BJP"/>
    <n v="0.37943696450428399"/>
    <x v="4"/>
    <n v="486"/>
    <n v="72"/>
    <n v="29"/>
    <n v="176"/>
    <n v="5"/>
    <n v="4"/>
    <n v="7"/>
    <n v="4"/>
    <n v="4"/>
    <n v="3"/>
    <n v="3"/>
    <n v="3"/>
    <n v="8"/>
    <n v="21"/>
    <n v="804"/>
    <n v="0"/>
    <n v="13"/>
    <n v="817"/>
    <n v="0"/>
  </r>
  <r>
    <n v="98"/>
    <s v="Utkramit Madhya Vidyalay Bajitapur"/>
    <s v="BAJITAPUR"/>
    <x v="77"/>
    <n v="0.14831130690161526"/>
    <n v="0.58149779735682816"/>
    <n v="0.18649045521292218"/>
    <n v="1.4684287812041116E-2"/>
    <n v="7.7826725403817909E-2"/>
    <n v="0.58149779735682816"/>
    <s v="INC"/>
    <n v="0.18649045521292218"/>
    <s v="JDU"/>
    <n v="0.39500734214390598"/>
    <x v="4"/>
    <n v="396"/>
    <n v="127"/>
    <n v="10"/>
    <n v="101"/>
    <n v="5"/>
    <n v="5"/>
    <n v="5"/>
    <n v="2"/>
    <n v="3"/>
    <n v="5"/>
    <n v="3"/>
    <n v="3"/>
    <n v="4"/>
    <n v="18"/>
    <n v="669"/>
    <n v="0"/>
    <n v="12"/>
    <n v="681"/>
    <n v="0"/>
  </r>
  <r>
    <n v="99"/>
    <s v="Utkramit Madhya Vidyalay Ora Pashchimi Bhag"/>
    <s v="ORA"/>
    <x v="78"/>
    <n v="0.32902033271719039"/>
    <n v="0.4898336414048059"/>
    <n v="0.11275415896487985"/>
    <n v="2.7726432532347505E-2"/>
    <n v="4.9907578558225509E-2"/>
    <n v="0.4898336414048059"/>
    <s v="INC"/>
    <n v="0.32902033271719039"/>
    <s v="BJP"/>
    <n v="0.16081330868761551"/>
    <x v="4"/>
    <n v="265"/>
    <n v="61"/>
    <n v="15"/>
    <n v="178"/>
    <n v="4"/>
    <n v="2"/>
    <n v="1"/>
    <n v="0"/>
    <n v="0"/>
    <n v="2"/>
    <n v="4"/>
    <n v="1"/>
    <n v="3"/>
    <n v="10"/>
    <n v="536"/>
    <n v="0"/>
    <n v="5"/>
    <n v="541"/>
    <n v="0"/>
  </r>
  <r>
    <s v="99A"/>
    <s v="Utkramit Madhya Vidyalay Ora Purwi Bhag"/>
    <s v="ORA"/>
    <x v="78"/>
    <n v="0.33849129593810445"/>
    <n v="0.39651837524177952"/>
    <n v="0.18375241779497098"/>
    <n v="1.3539651837524178E-2"/>
    <n v="7.3500967117988397E-2"/>
    <n v="0.39651837524177952"/>
    <s v="INC"/>
    <n v="0.33849129593810445"/>
    <s v="BJP"/>
    <n v="5.8027079303675067E-2"/>
    <x v="1"/>
    <n v="205"/>
    <n v="95"/>
    <n v="7"/>
    <n v="175"/>
    <n v="6"/>
    <n v="2"/>
    <n v="3"/>
    <n v="1"/>
    <n v="0"/>
    <n v="2"/>
    <n v="6"/>
    <n v="2"/>
    <n v="3"/>
    <n v="13"/>
    <n v="507"/>
    <n v="0"/>
    <n v="10"/>
    <n v="517"/>
    <n v="0"/>
  </r>
  <r>
    <n v="100"/>
    <s v="Prathamik Vidyalay Shekhapura"/>
    <s v="SHEKHAPURA"/>
    <x v="79"/>
    <n v="7.3033707865168537E-2"/>
    <n v="0.3960674157303371"/>
    <n v="2.5280898876404494E-2"/>
    <n v="0.44662921348314605"/>
    <n v="6.741573033707865E-2"/>
    <n v="0.44662921348314605"/>
    <s v="BSP"/>
    <n v="0.3960674157303371"/>
    <s v="INC"/>
    <n v="5.0561797752808946E-2"/>
    <x v="8"/>
    <n v="141"/>
    <n v="9"/>
    <n v="159"/>
    <n v="26"/>
    <n v="2"/>
    <n v="0"/>
    <n v="0"/>
    <n v="0"/>
    <n v="0"/>
    <n v="1"/>
    <n v="3"/>
    <n v="6"/>
    <n v="1"/>
    <n v="11"/>
    <n v="348"/>
    <n v="0"/>
    <n v="8"/>
    <n v="356"/>
    <n v="0"/>
  </r>
  <r>
    <n v="101"/>
    <s v="Samudayik Bhavan Rajupar"/>
    <s v="RAJUPAR"/>
    <x v="80"/>
    <n v="5.9602649006622516E-2"/>
    <n v="7.0640176600441501E-2"/>
    <n v="4.4150110375275938E-3"/>
    <n v="0.82781456953642385"/>
    <n v="4.4150110375275942E-2"/>
    <n v="0.82781456953642385"/>
    <s v="BSP"/>
    <n v="7.0640176600441501E-2"/>
    <s v="INC"/>
    <n v="0.75717439293598232"/>
    <x v="9"/>
    <n v="32"/>
    <n v="2"/>
    <n v="375"/>
    <n v="27"/>
    <n v="2"/>
    <n v="0"/>
    <n v="0"/>
    <n v="0"/>
    <n v="2"/>
    <n v="0"/>
    <n v="2"/>
    <n v="4"/>
    <n v="1"/>
    <n v="9"/>
    <n v="447"/>
    <n v="0"/>
    <n v="6"/>
    <n v="453"/>
    <n v="0"/>
  </r>
  <r>
    <n v="102"/>
    <s v="Madhya Vidhalay Kanabehari"/>
    <s v="KANABEHARI"/>
    <x v="81"/>
    <n v="0.45833333333333331"/>
    <n v="0.45833333333333331"/>
    <n v="1.6025641025641024E-2"/>
    <n v="4.4871794871794872E-2"/>
    <n v="1.9230769230769232E-2"/>
    <n v="0.45833333333333331"/>
    <s v="BJP"/>
    <n v="0.45833333333333331"/>
    <s v="BJP"/>
    <n v="0"/>
    <x v="3"/>
    <n v="143"/>
    <n v="5"/>
    <n v="14"/>
    <n v="143"/>
    <n v="2"/>
    <n v="0"/>
    <n v="2"/>
    <n v="0"/>
    <n v="0"/>
    <n v="1"/>
    <n v="0"/>
    <n v="0"/>
    <n v="0"/>
    <n v="1"/>
    <n v="310"/>
    <n v="0"/>
    <n v="2"/>
    <n v="312"/>
    <n v="0"/>
  </r>
  <r>
    <n v="103"/>
    <s v="Utkramit Madhya Vidyalay Karahara"/>
    <s v="KARAHARA"/>
    <x v="82"/>
    <n v="0.13548387096774195"/>
    <n v="0.56129032258064515"/>
    <n v="3.0107526881720432E-2"/>
    <n v="0.22795698924731184"/>
    <n v="6.4516129032258063E-2"/>
    <n v="0.56129032258064515"/>
    <s v="INC"/>
    <n v="0.22795698924731184"/>
    <s v="BSP"/>
    <n v="0.33333333333333331"/>
    <x v="4"/>
    <n v="261"/>
    <n v="14"/>
    <n v="106"/>
    <n v="63"/>
    <n v="1"/>
    <n v="2"/>
    <n v="3"/>
    <n v="0"/>
    <n v="2"/>
    <n v="0"/>
    <n v="4"/>
    <n v="3"/>
    <n v="3"/>
    <n v="12"/>
    <n v="462"/>
    <n v="0"/>
    <n v="3"/>
    <n v="465"/>
    <n v="0"/>
  </r>
  <r>
    <n v="104"/>
    <s v="Madhya Vidyalay Yari"/>
    <s v="YARI"/>
    <x v="83"/>
    <n v="0.44220430107526881"/>
    <n v="0.33198924731182794"/>
    <n v="4.5698924731182797E-2"/>
    <n v="9.8118279569892469E-2"/>
    <n v="8.1989247311827954E-2"/>
    <n v="0.44220430107526881"/>
    <s v="BJP"/>
    <n v="0.33198924731182794"/>
    <s v="INC"/>
    <n v="0.11021505376344087"/>
    <x v="3"/>
    <n v="247"/>
    <n v="34"/>
    <n v="73"/>
    <n v="329"/>
    <n v="7"/>
    <n v="3"/>
    <n v="1"/>
    <n v="2"/>
    <n v="2"/>
    <n v="2"/>
    <n v="7"/>
    <n v="9"/>
    <n v="4"/>
    <n v="24"/>
    <n v="720"/>
    <n v="0"/>
    <n v="24"/>
    <n v="744"/>
    <n v="0"/>
  </r>
  <r>
    <n v="105"/>
    <s v="Prathamik Vidyalay Sonavarsha"/>
    <s v="SONAVARSHA"/>
    <x v="84"/>
    <n v="0.29720279720279719"/>
    <n v="0.56993006993006989"/>
    <n v="1.048951048951049E-2"/>
    <n v="2.4475524475524476E-2"/>
    <n v="0.11188811188811189"/>
    <n v="0.56993006993006989"/>
    <s v="INC"/>
    <n v="0.29720279720279719"/>
    <s v="BJP"/>
    <n v="0.27272727272727271"/>
    <x v="4"/>
    <n v="163"/>
    <n v="3"/>
    <n v="7"/>
    <n v="85"/>
    <n v="2"/>
    <n v="0"/>
    <n v="0"/>
    <n v="4"/>
    <n v="1"/>
    <n v="1"/>
    <n v="5"/>
    <n v="2"/>
    <n v="4"/>
    <n v="13"/>
    <n v="277"/>
    <n v="0"/>
    <n v="9"/>
    <n v="286"/>
    <n v="0"/>
  </r>
  <r>
    <n v="106"/>
    <s v="Utkramit Madhya Vidyalay Bharavar"/>
    <s v="BHARAVAR"/>
    <x v="85"/>
    <n v="0.50287907869481763"/>
    <n v="0.37236084452975049"/>
    <n v="1.7274472168905951E-2"/>
    <n v="3.8387715930902108E-2"/>
    <n v="6.71785028790787E-2"/>
    <n v="0.50287907869481763"/>
    <s v="BJP"/>
    <n v="0.37236084452975049"/>
    <s v="INC"/>
    <n v="0.13051823416506714"/>
    <x v="3"/>
    <n v="194"/>
    <n v="9"/>
    <n v="20"/>
    <n v="262"/>
    <n v="6"/>
    <n v="4"/>
    <n v="2"/>
    <n v="3"/>
    <n v="0"/>
    <n v="1"/>
    <n v="3"/>
    <n v="3"/>
    <n v="3"/>
    <n v="10"/>
    <n v="510"/>
    <n v="0"/>
    <n v="11"/>
    <n v="521"/>
    <n v="0"/>
  </r>
  <r>
    <n v="107"/>
    <s v="Prathamik Vidyalay Khaira"/>
    <s v="KHAIRA"/>
    <x v="26"/>
    <n v="0.25077881619937692"/>
    <n v="0.60280373831775702"/>
    <n v="7.3208722741433016E-2"/>
    <n v="2.8037383177570093E-2"/>
    <n v="4.9844236760124609E-2"/>
    <n v="0.60280373831775702"/>
    <s v="INC"/>
    <n v="0.25077881619937692"/>
    <s v="BJP"/>
    <n v="0.3520249221183801"/>
    <x v="4"/>
    <n v="387"/>
    <n v="47"/>
    <n v="18"/>
    <n v="161"/>
    <n v="2"/>
    <n v="0"/>
    <n v="0"/>
    <n v="0"/>
    <n v="3"/>
    <n v="2"/>
    <n v="4"/>
    <n v="4"/>
    <n v="2"/>
    <n v="15"/>
    <n v="630"/>
    <n v="0"/>
    <n v="12"/>
    <n v="642"/>
    <n v="0"/>
  </r>
  <r>
    <n v="108"/>
    <s v="Utkramit Madhya Vidyalay Bahuara"/>
    <s v="BAHUARA"/>
    <x v="86"/>
    <n v="0.34440559440559443"/>
    <n v="0.48776223776223776"/>
    <n v="2.7972027972027972E-2"/>
    <n v="1.5734265734265736E-2"/>
    <n v="0.10139860139860139"/>
    <n v="0.48776223776223776"/>
    <s v="INC"/>
    <n v="0.34440559440559443"/>
    <s v="BJP"/>
    <n v="0.14335664335664333"/>
    <x v="1"/>
    <n v="279"/>
    <n v="16"/>
    <n v="9"/>
    <n v="197"/>
    <n v="9"/>
    <n v="1"/>
    <n v="5"/>
    <n v="3"/>
    <n v="3"/>
    <n v="4"/>
    <n v="1"/>
    <n v="4"/>
    <n v="8"/>
    <n v="20"/>
    <n v="539"/>
    <n v="0"/>
    <n v="33"/>
    <n v="572"/>
    <n v="0"/>
  </r>
  <r>
    <n v="109"/>
    <s v="Utkramit Madhya Vidyalay Kariyava"/>
    <s v="KARIYAVA"/>
    <x v="87"/>
    <n v="0.28769230769230769"/>
    <n v="0.58153846153846156"/>
    <n v="2.4615384615384615E-2"/>
    <n v="5.2307692307692305E-2"/>
    <n v="6.7692307692307691E-2"/>
    <n v="0.58153846153846156"/>
    <s v="INC"/>
    <n v="0.28769230769230769"/>
    <s v="BJP"/>
    <n v="0.29384615384615387"/>
    <x v="4"/>
    <n v="378"/>
    <n v="16"/>
    <n v="34"/>
    <n v="187"/>
    <n v="5"/>
    <n v="4"/>
    <n v="5"/>
    <n v="0"/>
    <n v="0"/>
    <n v="3"/>
    <n v="4"/>
    <n v="3"/>
    <n v="5"/>
    <n v="15"/>
    <n v="644"/>
    <n v="0"/>
    <n v="6"/>
    <n v="650"/>
    <n v="0"/>
  </r>
  <r>
    <n v="110"/>
    <s v="Utkramit Madhya Vidyalay Chaukhada"/>
    <s v="CHAUKHADA"/>
    <x v="88"/>
    <n v="0.42034548944337813"/>
    <n v="0.42610364683301344"/>
    <n v="8.253358925143954E-2"/>
    <n v="9.5969289827255271E-3"/>
    <n v="5.9500959692898273E-2"/>
    <n v="0.42610364683301344"/>
    <s v="INC"/>
    <n v="0.42034548944337813"/>
    <s v="BJP"/>
    <n v="5.75815738963531E-3"/>
    <x v="1"/>
    <n v="222"/>
    <n v="43"/>
    <n v="5"/>
    <n v="219"/>
    <n v="3"/>
    <n v="4"/>
    <n v="4"/>
    <n v="2"/>
    <n v="0"/>
    <n v="1"/>
    <n v="6"/>
    <n v="0"/>
    <n v="2"/>
    <n v="9"/>
    <n v="511"/>
    <n v="0"/>
    <n v="10"/>
    <n v="521"/>
    <n v="0"/>
  </r>
  <r>
    <n v="111"/>
    <s v="Urdu Madhya Vidyalay Hetamapur"/>
    <s v="HETAMAPUR"/>
    <x v="89"/>
    <n v="9.2198581560283682E-2"/>
    <n v="0.84042553191489366"/>
    <n v="2.1276595744680851E-2"/>
    <n v="7.0921985815602835E-3"/>
    <n v="4.9645390070921988E-2"/>
    <n v="0.84042553191489366"/>
    <s v="INC"/>
    <n v="9.2198581560283682E-2"/>
    <s v="BJP"/>
    <n v="0.74822695035460995"/>
    <x v="4"/>
    <n v="237"/>
    <n v="6"/>
    <n v="2"/>
    <n v="26"/>
    <n v="1"/>
    <n v="0"/>
    <n v="0"/>
    <n v="1"/>
    <n v="1"/>
    <n v="1"/>
    <n v="2"/>
    <n v="0"/>
    <n v="2"/>
    <n v="6"/>
    <n v="279"/>
    <n v="0"/>
    <n v="3"/>
    <n v="282"/>
    <n v="0"/>
  </r>
  <r>
    <n v="112"/>
    <s v="Utkramit Madhya Vidyalay Bhediya"/>
    <s v="BHEDIYA"/>
    <x v="90"/>
    <n v="0.64311594202898548"/>
    <n v="0.27536231884057971"/>
    <n v="2.8985507246376812E-2"/>
    <n v="1.4492753623188406E-2"/>
    <n v="5.6159420289855072E-2"/>
    <n v="0.64311594202898548"/>
    <s v="BJP"/>
    <n v="0.27536231884057971"/>
    <s v="INC"/>
    <n v="0.36775362318840576"/>
    <x v="0"/>
    <n v="152"/>
    <n v="16"/>
    <n v="8"/>
    <n v="355"/>
    <n v="5"/>
    <n v="2"/>
    <n v="1"/>
    <n v="1"/>
    <n v="1"/>
    <n v="0"/>
    <n v="5"/>
    <n v="2"/>
    <n v="3"/>
    <n v="11"/>
    <n v="551"/>
    <n v="0"/>
    <n v="1"/>
    <n v="552"/>
    <n v="0"/>
  </r>
  <r>
    <n v="113"/>
    <s v="Utkramit Madhya Vidyalay Narasinha"/>
    <s v="NARA"/>
    <x v="91"/>
    <n v="0.36969696969696969"/>
    <n v="0.53535353535353536"/>
    <n v="2.4242424242424242E-2"/>
    <n v="2.0202020202020204E-2"/>
    <n v="6.0606060606060608E-2"/>
    <n v="0.53535353535353536"/>
    <s v="INC"/>
    <n v="0.36969696969696969"/>
    <s v="BJP"/>
    <n v="0.16565656565656567"/>
    <x v="4"/>
    <n v="265"/>
    <n v="12"/>
    <n v="10"/>
    <n v="183"/>
    <n v="3"/>
    <n v="3"/>
    <n v="2"/>
    <n v="2"/>
    <n v="0"/>
    <n v="1"/>
    <n v="3"/>
    <n v="2"/>
    <n v="4"/>
    <n v="10"/>
    <n v="490"/>
    <n v="0"/>
    <n v="5"/>
    <n v="495"/>
    <n v="0"/>
  </r>
  <r>
    <n v="114"/>
    <s v="Utkramit Madhya Vidyalay Jasoiya Utar Bhag"/>
    <s v="JASOIYA"/>
    <x v="92"/>
    <n v="0.58853288364249579"/>
    <n v="0.35750421585160203"/>
    <n v="2.3608768971332208E-2"/>
    <n v="1.1804384485666104E-2"/>
    <n v="2.6981450252951095E-2"/>
    <n v="0.58853288364249579"/>
    <s v="BJP"/>
    <n v="0.35750421585160203"/>
    <s v="INC"/>
    <n v="0.23102866779089376"/>
    <x v="0"/>
    <n v="212"/>
    <n v="14"/>
    <n v="7"/>
    <n v="349"/>
    <n v="1"/>
    <n v="0"/>
    <n v="2"/>
    <n v="3"/>
    <n v="1"/>
    <n v="1"/>
    <n v="2"/>
    <n v="1"/>
    <n v="0"/>
    <n v="5"/>
    <n v="593"/>
    <n v="0"/>
    <n v="0"/>
    <n v="593"/>
    <n v="0"/>
  </r>
  <r>
    <n v="115"/>
    <s v="Utkramit Madhya Vidyalay Jasoiya Dakshini Bhag"/>
    <s v="JASOIYA"/>
    <x v="92"/>
    <n v="0.73483535528596189"/>
    <n v="0.22703639514731369"/>
    <n v="1.2131715771230503E-2"/>
    <n v="1.7331022530329288E-3"/>
    <n v="3.1195840554592721E-2"/>
    <n v="0.73483535528596189"/>
    <s v="BJP"/>
    <n v="0.22703639514731369"/>
    <s v="INC"/>
    <n v="0.50779896013864823"/>
    <x v="0"/>
    <n v="131"/>
    <n v="7"/>
    <n v="1"/>
    <n v="424"/>
    <n v="4"/>
    <n v="1"/>
    <n v="1"/>
    <n v="0"/>
    <n v="2"/>
    <n v="1"/>
    <n v="2"/>
    <n v="1"/>
    <n v="0"/>
    <n v="6"/>
    <n v="575"/>
    <n v="0"/>
    <n v="2"/>
    <n v="577"/>
    <n v="0"/>
  </r>
  <r>
    <n v="116"/>
    <s v="Saskrit Prathamik Vidyalay Baratapur"/>
    <s v="BARATAPUR"/>
    <x v="93"/>
    <n v="0.7005494505494505"/>
    <n v="0.18956043956043955"/>
    <n v="3.5714285714285712E-2"/>
    <n v="5.4945054945054949E-3"/>
    <n v="8.2417582417582416E-2"/>
    <n v="0.7005494505494505"/>
    <s v="BJP"/>
    <n v="0.18956043956043955"/>
    <s v="INC"/>
    <n v="0.51098901098901095"/>
    <x v="0"/>
    <n v="69"/>
    <n v="13"/>
    <n v="2"/>
    <n v="255"/>
    <n v="7"/>
    <n v="2"/>
    <n v="5"/>
    <n v="0"/>
    <n v="1"/>
    <n v="1"/>
    <n v="4"/>
    <n v="2"/>
    <n v="0"/>
    <n v="8"/>
    <n v="361"/>
    <n v="0"/>
    <n v="3"/>
    <n v="364"/>
    <n v="0"/>
  </r>
  <r>
    <n v="117"/>
    <s v="Utkramit Madhya Vidyalay Navadih Harijan"/>
    <s v="NAVADIH"/>
    <x v="94"/>
    <n v="0.45244956772334294"/>
    <n v="0.44812680115273773"/>
    <n v="4.7550432276657062E-2"/>
    <n v="1.2968299711815562E-2"/>
    <n v="3.7463976945244955E-2"/>
    <n v="0.45244956772334294"/>
    <s v="BJP"/>
    <n v="0.44812680115273773"/>
    <s v="INC"/>
    <n v="4.3227665706052076E-3"/>
    <x v="3"/>
    <n v="311"/>
    <n v="33"/>
    <n v="9"/>
    <n v="314"/>
    <n v="6"/>
    <n v="0"/>
    <n v="2"/>
    <n v="0"/>
    <n v="0"/>
    <n v="0"/>
    <n v="6"/>
    <n v="2"/>
    <n v="1"/>
    <n v="9"/>
    <n v="684"/>
    <n v="0"/>
    <n v="10"/>
    <n v="694"/>
    <n v="0"/>
  </r>
  <r>
    <n v="118"/>
    <s v="Rajarshi vidya Mandir Utar Bhag"/>
    <s v="Others"/>
    <x v="95"/>
    <n v="0.11428571428571428"/>
    <n v="0.56785714285714284"/>
    <n v="0.25535714285714284"/>
    <n v="1.0714285714285714E-2"/>
    <n v="5.7142857142857141E-2"/>
    <n v="0.56785714285714284"/>
    <s v="INC"/>
    <n v="0.25535714285714284"/>
    <s v="JDU"/>
    <n v="0.3125"/>
    <x v="4"/>
    <n v="318"/>
    <n v="143"/>
    <n v="6"/>
    <n v="64"/>
    <n v="5"/>
    <n v="1"/>
    <n v="5"/>
    <n v="1"/>
    <n v="0"/>
    <n v="1"/>
    <n v="0"/>
    <n v="1"/>
    <n v="8"/>
    <n v="10"/>
    <n v="553"/>
    <n v="0"/>
    <n v="7"/>
    <n v="560"/>
    <n v="0"/>
  </r>
  <r>
    <s v="118A"/>
    <s v="Rajarshi vidya Mandir Purwi Bhag SaBhagar"/>
    <s v="Others"/>
    <x v="95"/>
    <n v="0.13978494623655913"/>
    <n v="0.5161290322580645"/>
    <n v="0.31541218637992829"/>
    <n v="7.1684587813620072E-3"/>
    <n v="2.5089605734767026E-2"/>
    <n v="0.5161290322580645"/>
    <s v="INC"/>
    <n v="0.31541218637992829"/>
    <s v="JDU"/>
    <n v="0.20071684587813621"/>
    <x v="4"/>
    <n v="144"/>
    <n v="88"/>
    <n v="2"/>
    <n v="39"/>
    <n v="1"/>
    <n v="0"/>
    <n v="1"/>
    <n v="1"/>
    <n v="1"/>
    <n v="0"/>
    <n v="0"/>
    <n v="0"/>
    <n v="1"/>
    <n v="2"/>
    <n v="278"/>
    <n v="0"/>
    <n v="1"/>
    <n v="279"/>
    <n v="0"/>
  </r>
  <r>
    <n v="119"/>
    <s v="Rajarshi Vidya Mandir Dakshin Bhag"/>
    <s v="Others"/>
    <x v="95"/>
    <n v="0.33722627737226279"/>
    <n v="0.48175182481751827"/>
    <n v="0.14744525547445256"/>
    <n v="4.3795620437956208E-3"/>
    <n v="2.6277372262773723E-2"/>
    <n v="0.48175182481751827"/>
    <s v="INC"/>
    <n v="0.33722627737226279"/>
    <s v="BJP"/>
    <n v="0.14452554744525548"/>
    <x v="1"/>
    <n v="330"/>
    <n v="101"/>
    <n v="3"/>
    <n v="231"/>
    <n v="1"/>
    <n v="1"/>
    <n v="5"/>
    <n v="1"/>
    <n v="1"/>
    <n v="1"/>
    <n v="2"/>
    <n v="0"/>
    <n v="1"/>
    <n v="5"/>
    <n v="678"/>
    <n v="0"/>
    <n v="7"/>
    <n v="685"/>
    <n v="0"/>
  </r>
  <r>
    <n v="120"/>
    <s v="Kanya Madhya Vidyalay Pi0Ech0I0Di0Kolani Utar Bhag"/>
    <s v="PIECHIDIKOLANI"/>
    <x v="21"/>
    <n v="0.75048355899419728"/>
    <n v="0.1760154738878143"/>
    <n v="3.6750483558994199E-2"/>
    <n v="3.8684719535783366E-3"/>
    <n v="2.9013539651837523E-2"/>
    <n v="0.75048355899419728"/>
    <s v="BJP"/>
    <n v="0.1760154738878143"/>
    <s v="INC"/>
    <n v="0.57446808510638303"/>
    <x v="0"/>
    <n v="91"/>
    <n v="19"/>
    <n v="2"/>
    <n v="388"/>
    <n v="2"/>
    <n v="1"/>
    <n v="8"/>
    <n v="0"/>
    <n v="0"/>
    <n v="0"/>
    <n v="2"/>
    <n v="0"/>
    <n v="0"/>
    <n v="2"/>
    <n v="513"/>
    <n v="0"/>
    <n v="4"/>
    <n v="517"/>
    <n v="0"/>
  </r>
  <r>
    <n v="121"/>
    <s v="Kanyamadhya Vidyalay Pi0Ech0I0Di0Kaloni Dakshin Bhag"/>
    <s v="PIECHIDIKOLANI"/>
    <x v="21"/>
    <n v="0.6635802469135802"/>
    <n v="0.25925925925925924"/>
    <n v="3.7037037037037035E-2"/>
    <n v="9.2592592592592587E-3"/>
    <n v="3.3950617283950615E-2"/>
    <n v="0.6635802469135802"/>
    <s v="BJP"/>
    <n v="0.25925925925925924"/>
    <s v="INC"/>
    <n v="0.40432098765432095"/>
    <x v="0"/>
    <n v="84"/>
    <n v="12"/>
    <n v="3"/>
    <n v="215"/>
    <n v="0"/>
    <n v="0"/>
    <n v="7"/>
    <n v="0"/>
    <n v="0"/>
    <n v="1"/>
    <n v="0"/>
    <n v="1"/>
    <n v="0"/>
    <n v="2"/>
    <n v="323"/>
    <n v="0"/>
    <n v="1"/>
    <n v="324"/>
    <n v="0"/>
  </r>
  <r>
    <n v="122"/>
    <s v="Lok Swasthya Pramandalakaryalay Utar Bhag"/>
    <s v="Others"/>
    <x v="95"/>
    <n v="0.79838709677419351"/>
    <n v="0.14516129032258066"/>
    <n v="2.8225806451612902E-2"/>
    <n v="1.2096774193548387E-2"/>
    <n v="1.6129032258064516E-2"/>
    <n v="0.79838709677419351"/>
    <s v="BJP"/>
    <n v="0.14516129032258066"/>
    <s v="INC"/>
    <n v="0.65322580645161288"/>
    <x v="0"/>
    <n v="36"/>
    <n v="7"/>
    <n v="3"/>
    <n v="198"/>
    <n v="0"/>
    <n v="0"/>
    <n v="0"/>
    <n v="0"/>
    <n v="0"/>
    <n v="1"/>
    <n v="0"/>
    <n v="1"/>
    <n v="0"/>
    <n v="2"/>
    <n v="246"/>
    <n v="0"/>
    <n v="2"/>
    <n v="248"/>
    <n v="0"/>
  </r>
  <r>
    <n v="123"/>
    <s v="Lok Swasthya Pramandal Karyalay Dakshin Bhag"/>
    <s v="Others"/>
    <x v="95"/>
    <n v="0.73251028806584362"/>
    <n v="0.19341563786008231"/>
    <n v="5.3497942386831275E-2"/>
    <n v="4.11522633744856E-3"/>
    <n v="1.2345679012345678E-2"/>
    <n v="0.73251028806584362"/>
    <s v="BJP"/>
    <n v="0.19341563786008231"/>
    <s v="INC"/>
    <n v="0.53909465020576131"/>
    <x v="0"/>
    <n v="47"/>
    <n v="13"/>
    <n v="1"/>
    <n v="178"/>
    <n v="0"/>
    <n v="1"/>
    <n v="2"/>
    <n v="0"/>
    <n v="0"/>
    <n v="0"/>
    <n v="0"/>
    <n v="0"/>
    <n v="0"/>
    <n v="0"/>
    <n v="242"/>
    <n v="0"/>
    <n v="1"/>
    <n v="243"/>
    <n v="0"/>
  </r>
  <r>
    <n v="124"/>
    <s v="Lok Swasthya Pramandal Karyalay Purwi Bhag"/>
    <s v="Others"/>
    <x v="95"/>
    <n v="0.79809976247030878"/>
    <n v="0.1330166270783848"/>
    <n v="3.5629453681710214E-2"/>
    <n v="0"/>
    <n v="4.2755344418052253E-2"/>
    <n v="0.79809976247030878"/>
    <s v="BJP"/>
    <n v="0.1330166270783848"/>
    <s v="INC"/>
    <n v="0.66508313539192399"/>
    <x v="0"/>
    <n v="56"/>
    <n v="15"/>
    <n v="0"/>
    <n v="336"/>
    <n v="2"/>
    <n v="1"/>
    <n v="3"/>
    <n v="2"/>
    <n v="0"/>
    <n v="0"/>
    <n v="3"/>
    <n v="2"/>
    <n v="0"/>
    <n v="5"/>
    <n v="420"/>
    <n v="0"/>
    <n v="1"/>
    <n v="421"/>
    <n v="0"/>
  </r>
  <r>
    <n v="125"/>
    <s v="Lok Swasthya Pramandal Karyalay Pashchimi Bhag"/>
    <s v="Others"/>
    <x v="95"/>
    <n v="0.71250000000000002"/>
    <n v="0.17812500000000001"/>
    <n v="8.7499999999999994E-2"/>
    <n v="6.2500000000000003E-3"/>
    <n v="2.8125000000000001E-2"/>
    <n v="0.71250000000000002"/>
    <s v="BJP"/>
    <n v="0.17812500000000001"/>
    <s v="INC"/>
    <n v="0.53437500000000004"/>
    <x v="0"/>
    <n v="57"/>
    <n v="28"/>
    <n v="2"/>
    <n v="228"/>
    <n v="0"/>
    <n v="0"/>
    <n v="1"/>
    <n v="0"/>
    <n v="0"/>
    <n v="1"/>
    <n v="3"/>
    <n v="0"/>
    <n v="0"/>
    <n v="4"/>
    <n v="320"/>
    <n v="0"/>
    <n v="0"/>
    <n v="320"/>
    <n v="0"/>
  </r>
  <r>
    <n v="126"/>
    <s v="Urdu Prathamik Vidyalay Navadih Utar Bhag"/>
    <s v="NAVADIH"/>
    <x v="94"/>
    <n v="0.33806146572104018"/>
    <n v="0.51063829787234039"/>
    <n v="9.6926713947990545E-2"/>
    <n v="9.4562647754137114E-3"/>
    <n v="4.2553191489361701E-2"/>
    <n v="0.51063829787234039"/>
    <s v="INC"/>
    <n v="0.33806146572104018"/>
    <s v="BJP"/>
    <n v="0.17257683215130021"/>
    <x v="4"/>
    <n v="216"/>
    <n v="41"/>
    <n v="4"/>
    <n v="143"/>
    <n v="3"/>
    <n v="1"/>
    <n v="4"/>
    <n v="0"/>
    <n v="0"/>
    <n v="0"/>
    <n v="2"/>
    <n v="2"/>
    <n v="1"/>
    <n v="5"/>
    <n v="417"/>
    <n v="0"/>
    <n v="6"/>
    <n v="423"/>
    <n v="0"/>
  </r>
  <r>
    <n v="127"/>
    <s v="Urdu Prathamik Vidyalay Navadih Dakshin Bhag"/>
    <s v="NAVADIH"/>
    <x v="94"/>
    <n v="4.5283018867924525E-2"/>
    <n v="0.85849056603773588"/>
    <n v="6.2264150943396226E-2"/>
    <n v="1.8867924528301887E-3"/>
    <n v="2.0754716981132074E-2"/>
    <n v="0.85849056603773588"/>
    <s v="INC"/>
    <n v="6.2264150943396226E-2"/>
    <s v="JDU"/>
    <n v="0.79622641509433967"/>
    <x v="4"/>
    <n v="455"/>
    <n v="33"/>
    <n v="1"/>
    <n v="24"/>
    <n v="0"/>
    <n v="0"/>
    <n v="1"/>
    <n v="0"/>
    <n v="2"/>
    <n v="0"/>
    <n v="1"/>
    <n v="1"/>
    <n v="1"/>
    <n v="5"/>
    <n v="519"/>
    <n v="0"/>
    <n v="11"/>
    <n v="530"/>
    <n v="0"/>
  </r>
  <r>
    <n v="128"/>
    <s v="Urdu Prathamik Vidyalay Navadih Madhya Bhag"/>
    <s v="NAVADIH"/>
    <x v="94"/>
    <n v="2.3376623376623377E-2"/>
    <n v="0.94025974025974024"/>
    <n v="2.0779220779220779E-2"/>
    <n v="5.1948051948051948E-3"/>
    <n v="1.5584415584415584E-2"/>
    <n v="0.94025974025974024"/>
    <s v="INC"/>
    <n v="2.3376623376623377E-2"/>
    <s v="BJP"/>
    <n v="0.91688311688311686"/>
    <x v="4"/>
    <n v="362"/>
    <n v="8"/>
    <n v="2"/>
    <n v="9"/>
    <n v="0"/>
    <n v="0"/>
    <n v="0"/>
    <n v="2"/>
    <n v="1"/>
    <n v="0"/>
    <n v="1"/>
    <n v="0"/>
    <n v="0"/>
    <n v="2"/>
    <n v="385"/>
    <n v="0"/>
    <n v="0"/>
    <n v="385"/>
    <n v="0"/>
  </r>
  <r>
    <n v="129"/>
    <s v="Urdu Prathamik Vidyalay Navadih Purwi Bhag"/>
    <s v="NAVADIH"/>
    <x v="94"/>
    <n v="3.4623217922606926E-2"/>
    <n v="0.8940936863543788"/>
    <n v="4.684317718940937E-2"/>
    <n v="0"/>
    <n v="1.2219959266802444E-2"/>
    <n v="0.8940936863543788"/>
    <s v="INC"/>
    <n v="4.684317718940937E-2"/>
    <s v="JDU"/>
    <n v="0.84725050916496947"/>
    <x v="4"/>
    <n v="439"/>
    <n v="23"/>
    <n v="0"/>
    <n v="17"/>
    <n v="0"/>
    <n v="1"/>
    <n v="5"/>
    <n v="0"/>
    <n v="0"/>
    <n v="0"/>
    <n v="0"/>
    <n v="0"/>
    <n v="0"/>
    <n v="0"/>
    <n v="485"/>
    <n v="0"/>
    <n v="6"/>
    <n v="491"/>
    <n v="0"/>
  </r>
  <r>
    <n v="130"/>
    <s v="Urdu Prathamik Vidyalay Navadih Dakshin Bhag"/>
    <s v="NAVADIH"/>
    <x v="94"/>
    <n v="5.9523809523809521E-2"/>
    <n v="0.87142857142857144"/>
    <n v="4.0476190476190478E-2"/>
    <n v="2.3809523809523812E-3"/>
    <n v="3.0952380952380953E-2"/>
    <n v="0.87142857142857144"/>
    <s v="INC"/>
    <n v="5.9523809523809521E-2"/>
    <s v="BJP"/>
    <n v="0.81190476190476191"/>
    <x v="4"/>
    <n v="366"/>
    <n v="17"/>
    <n v="1"/>
    <n v="25"/>
    <n v="0"/>
    <n v="0"/>
    <n v="3"/>
    <n v="0"/>
    <n v="0"/>
    <n v="0"/>
    <n v="1"/>
    <n v="0"/>
    <n v="4"/>
    <n v="5"/>
    <n v="417"/>
    <n v="0"/>
    <n v="3"/>
    <n v="420"/>
    <n v="0"/>
  </r>
  <r>
    <n v="131"/>
    <s v="Sinha Shoshal Kalba Utar Bhag"/>
    <s v="Others"/>
    <x v="95"/>
    <n v="0.72511848341232232"/>
    <n v="0.2014218009478673"/>
    <n v="2.843601895734597E-2"/>
    <n v="2.3696682464454978E-3"/>
    <n v="5.4502369668246446E-2"/>
    <n v="0.72511848341232232"/>
    <s v="BJP"/>
    <n v="0.2014218009478673"/>
    <s v="INC"/>
    <n v="0.523696682464455"/>
    <x v="0"/>
    <n v="85"/>
    <n v="12"/>
    <n v="1"/>
    <n v="306"/>
    <n v="7"/>
    <n v="0"/>
    <n v="2"/>
    <n v="0"/>
    <n v="0"/>
    <n v="6"/>
    <n v="0"/>
    <n v="0"/>
    <n v="1"/>
    <n v="7"/>
    <n v="420"/>
    <n v="0"/>
    <n v="2"/>
    <n v="422"/>
    <n v="0"/>
  </r>
  <r>
    <n v="132"/>
    <s v="Sinha Shoshal Kalba Madhya Bhag"/>
    <s v="Others"/>
    <x v="95"/>
    <n v="0.77682403433476399"/>
    <n v="0.12017167381974249"/>
    <n v="6.8669527896995708E-2"/>
    <n v="4.2918454935622317E-3"/>
    <n v="4.7210300429184553E-2"/>
    <n v="0.77682403433476399"/>
    <s v="BJP"/>
    <n v="0.12017167381974249"/>
    <s v="INC"/>
    <n v="0.65665236051502152"/>
    <x v="0"/>
    <n v="28"/>
    <n v="16"/>
    <n v="1"/>
    <n v="181"/>
    <n v="1"/>
    <n v="0"/>
    <n v="2"/>
    <n v="0"/>
    <n v="1"/>
    <n v="3"/>
    <n v="0"/>
    <n v="0"/>
    <n v="0"/>
    <n v="4"/>
    <n v="233"/>
    <n v="0"/>
    <n v="0"/>
    <n v="233"/>
    <n v="0"/>
  </r>
  <r>
    <n v="133"/>
    <s v="Sinha Shoshal Kalba Dakshin Bhag"/>
    <s v="Others"/>
    <x v="95"/>
    <n v="0.75550660792951541"/>
    <n v="0.16299559471365638"/>
    <n v="5.2863436123348019E-2"/>
    <n v="4.4052863436123352E-3"/>
    <n v="1.3215859030837005E-2"/>
    <n v="0.75550660792951541"/>
    <s v="BJP"/>
    <n v="0.16299559471365638"/>
    <s v="INC"/>
    <n v="0.59251101321585908"/>
    <x v="0"/>
    <n v="74"/>
    <n v="24"/>
    <n v="2"/>
    <n v="343"/>
    <n v="2"/>
    <n v="0"/>
    <n v="4"/>
    <n v="0"/>
    <n v="0"/>
    <n v="0"/>
    <n v="0"/>
    <n v="0"/>
    <n v="0"/>
    <n v="0"/>
    <n v="449"/>
    <n v="0"/>
    <n v="5"/>
    <n v="454"/>
    <n v="0"/>
  </r>
  <r>
    <n v="134"/>
    <s v="Anugrah Intar Kolejaaurangabad Purwi Bhag"/>
    <s v="AURANGABAD"/>
    <x v="96"/>
    <n v="0.64525139664804465"/>
    <n v="0.23184357541899442"/>
    <n v="8.3798882681564241E-2"/>
    <n v="1.11731843575419E-2"/>
    <n v="2.7932960893854747E-2"/>
    <n v="0.64525139664804465"/>
    <s v="BJP"/>
    <n v="0.23184357541899442"/>
    <s v="INC"/>
    <n v="0.41340782122905023"/>
    <x v="0"/>
    <n v="83"/>
    <n v="30"/>
    <n v="4"/>
    <n v="231"/>
    <n v="0"/>
    <n v="0"/>
    <n v="2"/>
    <n v="0"/>
    <n v="0"/>
    <n v="1"/>
    <n v="2"/>
    <n v="0"/>
    <n v="1"/>
    <n v="4"/>
    <n v="354"/>
    <n v="0"/>
    <n v="4"/>
    <n v="358"/>
    <n v="0"/>
  </r>
  <r>
    <n v="135"/>
    <s v="Anugrah Intar Kolejaaurangabad Madhya Bhag"/>
    <s v="AURANGABAD"/>
    <x v="96"/>
    <n v="0.7142857142857143"/>
    <n v="0.23116883116883116"/>
    <n v="3.6363636363636362E-2"/>
    <n v="0"/>
    <n v="1.5584415584415584E-2"/>
    <n v="0.7142857142857143"/>
    <s v="BJP"/>
    <n v="0.23116883116883116"/>
    <s v="INC"/>
    <n v="0.48311688311688317"/>
    <x v="0"/>
    <n v="89"/>
    <n v="14"/>
    <n v="0"/>
    <n v="275"/>
    <n v="0"/>
    <n v="0"/>
    <n v="6"/>
    <n v="0"/>
    <n v="0"/>
    <n v="0"/>
    <n v="0"/>
    <n v="0"/>
    <n v="0"/>
    <n v="0"/>
    <n v="384"/>
    <n v="0"/>
    <n v="1"/>
    <n v="385"/>
    <n v="0"/>
  </r>
  <r>
    <n v="136"/>
    <s v="Anugrah Intar Kolejaaurangabad Vidnyan Bhavan"/>
    <s v="VIDNYAN"/>
    <x v="21"/>
    <n v="0.60273972602739723"/>
    <n v="0.28995433789954339"/>
    <n v="5.2511415525114152E-2"/>
    <n v="1.5981735159817351E-2"/>
    <n v="4.5662100456621002E-2"/>
    <n v="0.60273972602739723"/>
    <s v="BJP"/>
    <n v="0.28995433789954339"/>
    <s v="INC"/>
    <n v="0.31278538812785384"/>
    <x v="0"/>
    <n v="127"/>
    <n v="23"/>
    <n v="7"/>
    <n v="264"/>
    <n v="2"/>
    <n v="5"/>
    <n v="2"/>
    <n v="1"/>
    <n v="1"/>
    <n v="0"/>
    <n v="2"/>
    <n v="1"/>
    <n v="1"/>
    <n v="5"/>
    <n v="436"/>
    <n v="0"/>
    <n v="2"/>
    <n v="438"/>
    <n v="0"/>
  </r>
  <r>
    <n v="137"/>
    <s v="Anugrah Intar College purwi Bhag Pahala Kamara"/>
    <s v="COLLEGE"/>
    <x v="21"/>
    <n v="0.45353982300884954"/>
    <n v="0.37168141592920356"/>
    <n v="6.637168141592921E-2"/>
    <n v="5.0884955752212392E-2"/>
    <n v="5.9734513274336286E-2"/>
    <n v="0.45353982300884954"/>
    <s v="BJP"/>
    <n v="0.37168141592920356"/>
    <s v="INC"/>
    <n v="8.1858407079645978E-2"/>
    <x v="3"/>
    <n v="168"/>
    <n v="30"/>
    <n v="23"/>
    <n v="205"/>
    <n v="13"/>
    <n v="4"/>
    <n v="2"/>
    <n v="2"/>
    <n v="0"/>
    <n v="1"/>
    <n v="0"/>
    <n v="2"/>
    <n v="0"/>
    <n v="3"/>
    <n v="450"/>
    <n v="0"/>
    <n v="2"/>
    <n v="452"/>
    <n v="0"/>
  </r>
  <r>
    <n v="138"/>
    <s v="Anugrah Madhya Vidyalay Aurangabad Pashchim Bhag Kamara Na0 -05"/>
    <s v="AURANGABAD"/>
    <x v="96"/>
    <n v="0.7127371273712737"/>
    <n v="0.24932249322493225"/>
    <n v="1.6260162601626018E-2"/>
    <n v="1.0840108401084011E-2"/>
    <n v="8.130081300813009E-3"/>
    <n v="0.7127371273712737"/>
    <s v="BJP"/>
    <n v="0.24932249322493225"/>
    <s v="INC"/>
    <n v="0.46341463414634143"/>
    <x v="0"/>
    <n v="92"/>
    <n v="6"/>
    <n v="4"/>
    <n v="263"/>
    <n v="1"/>
    <n v="1"/>
    <n v="1"/>
    <n v="0"/>
    <n v="0"/>
    <n v="0"/>
    <n v="0"/>
    <n v="0"/>
    <n v="0"/>
    <n v="0"/>
    <n v="368"/>
    <n v="0"/>
    <n v="1"/>
    <n v="369"/>
    <n v="0"/>
  </r>
  <r>
    <n v="139"/>
    <s v="Anugrah Madhya Vidyalay Purvi Bhag Kamra No.-2 Dayan Bhag"/>
    <s v="Others"/>
    <x v="95"/>
    <n v="0.67528735632183912"/>
    <n v="0.31321839080459768"/>
    <n v="5.7471264367816091E-3"/>
    <n v="2.8735632183908046E-3"/>
    <n v="2.8735632183908046E-3"/>
    <n v="0.67528735632183912"/>
    <s v="BJP"/>
    <n v="0.31321839080459768"/>
    <s v="INC"/>
    <n v="0.36206896551724144"/>
    <x v="0"/>
    <n v="109"/>
    <n v="2"/>
    <n v="1"/>
    <n v="235"/>
    <n v="0"/>
    <n v="0"/>
    <n v="1"/>
    <n v="0"/>
    <n v="0"/>
    <n v="0"/>
    <n v="0"/>
    <n v="0"/>
    <n v="0"/>
    <n v="0"/>
    <n v="348"/>
    <n v="0"/>
    <n v="0"/>
    <n v="348"/>
    <n v="0"/>
  </r>
  <r>
    <n v="140"/>
    <s v="Anugrah Madhya Vidyalay Aurangabad Purw Kamara Na0 -03"/>
    <s v="AURANGABAD"/>
    <x v="96"/>
    <n v="0.53146853146853146"/>
    <n v="0.42657342657342656"/>
    <n v="1.6317016317016316E-2"/>
    <n v="4.662004662004662E-3"/>
    <n v="2.3310023310023312E-2"/>
    <n v="0.53146853146853146"/>
    <s v="BJP"/>
    <n v="0.42657342657342656"/>
    <s v="INC"/>
    <n v="0.1048951048951049"/>
    <x v="3"/>
    <n v="183"/>
    <n v="7"/>
    <n v="2"/>
    <n v="228"/>
    <n v="0"/>
    <n v="1"/>
    <n v="5"/>
    <n v="0"/>
    <n v="0"/>
    <n v="0"/>
    <n v="0"/>
    <n v="1"/>
    <n v="1"/>
    <n v="2"/>
    <n v="428"/>
    <n v="0"/>
    <n v="1"/>
    <n v="429"/>
    <n v="0"/>
  </r>
  <r>
    <n v="141"/>
    <s v="Anugrah Madhya Vidyalay Aurangabad Pashchim Bhag Kamara Na0 -04"/>
    <s v="AURANGABAD"/>
    <x v="96"/>
    <n v="0.53650793650793649"/>
    <n v="0.34285714285714286"/>
    <n v="9.841269841269841E-2"/>
    <n v="6.3492063492063492E-3"/>
    <n v="1.2698412698412698E-2"/>
    <n v="0.53650793650793649"/>
    <s v="BJP"/>
    <n v="0.34285714285714286"/>
    <s v="INC"/>
    <n v="0.19365079365079363"/>
    <x v="0"/>
    <n v="108"/>
    <n v="31"/>
    <n v="2"/>
    <n v="169"/>
    <n v="0"/>
    <n v="1"/>
    <n v="1"/>
    <n v="0"/>
    <n v="0"/>
    <n v="0"/>
    <n v="0"/>
    <n v="0"/>
    <n v="1"/>
    <n v="1"/>
    <n v="313"/>
    <n v="0"/>
    <n v="2"/>
    <n v="315"/>
    <n v="0"/>
  </r>
  <r>
    <n v="142"/>
    <s v="Anugrah Madhya Vidyalay Aurangabad Pashchim Bhag Kamara Na0 -05"/>
    <s v="AURANGABAD"/>
    <x v="96"/>
    <n v="0.63414634146341464"/>
    <n v="0.32195121951219513"/>
    <n v="1.4634146341463415E-2"/>
    <n v="0"/>
    <n v="2.4390243902439025E-2"/>
    <n v="0.63414634146341464"/>
    <s v="BJP"/>
    <n v="0.32195121951219513"/>
    <s v="INC"/>
    <n v="0.31219512195121951"/>
    <x v="0"/>
    <n v="66"/>
    <n v="3"/>
    <n v="0"/>
    <n v="130"/>
    <n v="2"/>
    <n v="0"/>
    <n v="3"/>
    <n v="0"/>
    <n v="0"/>
    <n v="0"/>
    <n v="0"/>
    <n v="0"/>
    <n v="0"/>
    <n v="0"/>
    <n v="204"/>
    <n v="0"/>
    <n v="1"/>
    <n v="205"/>
    <n v="0"/>
  </r>
  <r>
    <n v="143"/>
    <s v="Saskrit Uchcha Vidyalay Aurangabad"/>
    <s v="AURANGABAD"/>
    <x v="96"/>
    <n v="0.26781002638522428"/>
    <n v="0.61609498680738783"/>
    <n v="6.7282321899736153E-2"/>
    <n v="1.3192612137203166E-3"/>
    <n v="3.9577836411609502E-2"/>
    <n v="0.61609498680738783"/>
    <s v="INC"/>
    <n v="0.26781002638522428"/>
    <s v="BJP"/>
    <n v="0.34828496042216356"/>
    <x v="4"/>
    <n v="467"/>
    <n v="51"/>
    <n v="1"/>
    <n v="203"/>
    <n v="1"/>
    <n v="2"/>
    <n v="1"/>
    <n v="2"/>
    <n v="4"/>
    <n v="3"/>
    <n v="1"/>
    <n v="1"/>
    <n v="3"/>
    <n v="12"/>
    <n v="740"/>
    <n v="0"/>
    <n v="18"/>
    <n v="758"/>
    <n v="0"/>
  </r>
  <r>
    <n v="144"/>
    <s v="Jila Pashupalan Karyalay Utar Bhavan"/>
    <s v="Others"/>
    <x v="95"/>
    <n v="0.52941176470588236"/>
    <n v="0.40294117647058825"/>
    <n v="2.0588235294117647E-2"/>
    <n v="2.0588235294117647E-2"/>
    <n v="2.9411764705882353E-2"/>
    <n v="0.52941176470588236"/>
    <s v="BJP"/>
    <n v="0.40294117647058825"/>
    <s v="INC"/>
    <n v="0.12647058823529411"/>
    <x v="3"/>
    <n v="137"/>
    <n v="7"/>
    <n v="7"/>
    <n v="180"/>
    <n v="0"/>
    <n v="0"/>
    <n v="4"/>
    <n v="0"/>
    <n v="0"/>
    <n v="1"/>
    <n v="1"/>
    <n v="1"/>
    <n v="0"/>
    <n v="3"/>
    <n v="338"/>
    <n v="0"/>
    <n v="2"/>
    <n v="340"/>
    <n v="0"/>
  </r>
  <r>
    <n v="145"/>
    <s v="Jila Pashupalan Karyalay Pashchim Bhavan"/>
    <s v="Others"/>
    <x v="95"/>
    <n v="0.69473684210526321"/>
    <n v="0.27894736842105261"/>
    <n v="2.631578947368421E-3"/>
    <n v="5.263157894736842E-3"/>
    <n v="1.5789473684210527E-2"/>
    <n v="0.69473684210526321"/>
    <s v="BJP"/>
    <n v="0.27894736842105261"/>
    <s v="INC"/>
    <n v="0.4157894736842106"/>
    <x v="0"/>
    <n v="106"/>
    <n v="1"/>
    <n v="2"/>
    <n v="264"/>
    <n v="2"/>
    <n v="0"/>
    <n v="2"/>
    <n v="0"/>
    <n v="0"/>
    <n v="1"/>
    <n v="0"/>
    <n v="0"/>
    <n v="0"/>
    <n v="1"/>
    <n v="378"/>
    <n v="0"/>
    <n v="2"/>
    <n v="380"/>
    <n v="0"/>
  </r>
  <r>
    <n v="146"/>
    <s v="Prathamik Vidyalay Ramabandhautar Bhag"/>
    <s v="RAMABANDHA"/>
    <x v="97"/>
    <n v="0.70575692963752668"/>
    <n v="0.22174840085287847"/>
    <n v="4.0511727078891259E-2"/>
    <n v="6.3965884861407248E-3"/>
    <n v="2.5586353944562899E-2"/>
    <n v="0.70575692963752668"/>
    <s v="BJP"/>
    <n v="0.22174840085287847"/>
    <s v="INC"/>
    <n v="0.48400852878464817"/>
    <x v="0"/>
    <n v="104"/>
    <n v="19"/>
    <n v="3"/>
    <n v="331"/>
    <n v="0"/>
    <n v="0"/>
    <n v="3"/>
    <n v="1"/>
    <n v="0"/>
    <n v="1"/>
    <n v="0"/>
    <n v="1"/>
    <n v="2"/>
    <n v="4"/>
    <n v="465"/>
    <n v="0"/>
    <n v="4"/>
    <n v="469"/>
    <n v="0"/>
  </r>
  <r>
    <n v="147"/>
    <s v="Prathamik Vidyalay Ramabandh Dakshin Bhag"/>
    <s v="RAMABANDHA"/>
    <x v="97"/>
    <n v="0.51300578034682076"/>
    <n v="0.28179190751445088"/>
    <n v="7.0809248554913301E-2"/>
    <n v="4.9132947976878616E-2"/>
    <n v="0.11705202312138728"/>
    <n v="0.51300578034682076"/>
    <s v="BJP"/>
    <n v="0.28179190751445088"/>
    <s v="INC"/>
    <n v="0.23121387283236988"/>
    <x v="0"/>
    <n v="195"/>
    <n v="49"/>
    <n v="34"/>
    <n v="355"/>
    <n v="14"/>
    <n v="1"/>
    <n v="5"/>
    <n v="1"/>
    <n v="5"/>
    <n v="6"/>
    <n v="6"/>
    <n v="5"/>
    <n v="8"/>
    <n v="30"/>
    <n v="684"/>
    <n v="0"/>
    <n v="8"/>
    <n v="692"/>
    <n v="0"/>
  </r>
  <r>
    <n v="148"/>
    <s v="Madarasa Islamiya Utar Bhag"/>
    <s v="Others"/>
    <x v="95"/>
    <n v="0.6596774193548387"/>
    <n v="0.2661290322580645"/>
    <n v="3.7096774193548385E-2"/>
    <n v="3.2258064516129032E-3"/>
    <n v="4.0322580645161289E-2"/>
    <n v="0.6596774193548387"/>
    <s v="BJP"/>
    <n v="0.2661290322580645"/>
    <s v="INC"/>
    <n v="0.3935483870967742"/>
    <x v="0"/>
    <n v="165"/>
    <n v="23"/>
    <n v="2"/>
    <n v="409"/>
    <n v="8"/>
    <n v="3"/>
    <n v="2"/>
    <n v="0"/>
    <n v="2"/>
    <n v="1"/>
    <n v="0"/>
    <n v="2"/>
    <n v="1"/>
    <n v="6"/>
    <n v="618"/>
    <n v="0"/>
    <n v="2"/>
    <n v="620"/>
    <n v="0"/>
  </r>
  <r>
    <n v="149"/>
    <s v="Madarasa Islamiya Dakshin Bhag"/>
    <s v="Others"/>
    <x v="95"/>
    <n v="0.321483771251932"/>
    <n v="0.61051004636785167"/>
    <n v="2.1638330757341576E-2"/>
    <n v="3.0911901081916537E-3"/>
    <n v="4.1731066460587329E-2"/>
    <n v="0.61051004636785167"/>
    <s v="INC"/>
    <n v="0.321483771251932"/>
    <s v="BJP"/>
    <n v="0.28902627511591966"/>
    <x v="4"/>
    <n v="395"/>
    <n v="14"/>
    <n v="2"/>
    <n v="208"/>
    <n v="7"/>
    <n v="1"/>
    <n v="2"/>
    <n v="1"/>
    <n v="2"/>
    <n v="0"/>
    <n v="1"/>
    <n v="2"/>
    <n v="3"/>
    <n v="8"/>
    <n v="638"/>
    <n v="0"/>
    <n v="9"/>
    <n v="647"/>
    <n v="0"/>
  </r>
  <r>
    <n v="150"/>
    <s v="Jila Parishad Karyalay Purwi Bhag"/>
    <s v="Others"/>
    <x v="95"/>
    <n v="0.62771739130434778"/>
    <n v="0.30706521739130432"/>
    <n v="1.9021739130434784E-2"/>
    <n v="2.717391304347826E-3"/>
    <n v="3.8043478260869568E-2"/>
    <n v="0.62771739130434778"/>
    <s v="BJP"/>
    <n v="0.30706521739130432"/>
    <s v="INC"/>
    <n v="0.32065217391304346"/>
    <x v="0"/>
    <n v="113"/>
    <n v="7"/>
    <n v="1"/>
    <n v="231"/>
    <n v="3"/>
    <n v="0"/>
    <n v="7"/>
    <n v="0"/>
    <n v="0"/>
    <n v="1"/>
    <n v="1"/>
    <n v="0"/>
    <n v="0"/>
    <n v="2"/>
    <n v="364"/>
    <n v="0"/>
    <n v="4"/>
    <n v="368"/>
    <n v="0"/>
  </r>
  <r>
    <n v="151"/>
    <s v="Jila Parishad Karyalay Pashchim Bhag"/>
    <s v="Others"/>
    <x v="95"/>
    <n v="0.75409836065573765"/>
    <n v="0.18688524590163935"/>
    <n v="1.9672131147540985E-2"/>
    <n v="0"/>
    <n v="4.9180327868852458E-2"/>
    <n v="0.75409836065573765"/>
    <s v="BJP"/>
    <n v="0.18688524590163935"/>
    <s v="INC"/>
    <n v="0.5672131147540983"/>
    <x v="0"/>
    <n v="57"/>
    <n v="6"/>
    <n v="0"/>
    <n v="230"/>
    <n v="0"/>
    <n v="0"/>
    <n v="7"/>
    <n v="0"/>
    <n v="0"/>
    <n v="0"/>
    <n v="3"/>
    <n v="0"/>
    <n v="1"/>
    <n v="4"/>
    <n v="304"/>
    <n v="0"/>
    <n v="1"/>
    <n v="305"/>
    <n v="0"/>
  </r>
  <r>
    <n v="152"/>
    <s v="Jila Parishad Karyalay Madhya Bhag"/>
    <s v="Others"/>
    <x v="95"/>
    <n v="0.72621809744779586"/>
    <n v="0.24361948955916474"/>
    <n v="1.1600928074245939E-2"/>
    <n v="2.3201856148491878E-3"/>
    <n v="1.3921113689095127E-2"/>
    <n v="0.72621809744779586"/>
    <s v="BJP"/>
    <n v="0.24361948955916474"/>
    <s v="INC"/>
    <n v="0.48259860788863113"/>
    <x v="0"/>
    <n v="105"/>
    <n v="5"/>
    <n v="1"/>
    <n v="313"/>
    <n v="1"/>
    <n v="0"/>
    <n v="1"/>
    <n v="0"/>
    <n v="0"/>
    <n v="0"/>
    <n v="0"/>
    <n v="0"/>
    <n v="2"/>
    <n v="2"/>
    <n v="428"/>
    <n v="0"/>
    <n v="3"/>
    <n v="431"/>
    <n v="0"/>
  </r>
  <r>
    <n v="153"/>
    <s v="Kanya Madhya Vidyalay Dharanidhar Rod Purwi Bhag"/>
    <s v="DHARANIDHAR"/>
    <x v="98"/>
    <n v="0.47667638483965014"/>
    <n v="0.34402332361516036"/>
    <n v="0.10787172011661808"/>
    <n v="5.8309037900874635E-3"/>
    <n v="9.1836734693877556E-2"/>
    <n v="0.47667638483965014"/>
    <s v="BJP"/>
    <n v="0.34402332361516036"/>
    <s v="INC"/>
    <n v="0.13265306122448978"/>
    <x v="3"/>
    <n v="236"/>
    <n v="74"/>
    <n v="4"/>
    <n v="327"/>
    <n v="3"/>
    <n v="1"/>
    <n v="8"/>
    <n v="1"/>
    <n v="3"/>
    <n v="2"/>
    <n v="5"/>
    <n v="5"/>
    <n v="10"/>
    <n v="25"/>
    <n v="679"/>
    <n v="0"/>
    <n v="7"/>
    <n v="686"/>
    <n v="0"/>
  </r>
  <r>
    <n v="154"/>
    <s v="Kanya Madhya Vidyalay Dharanidhar Rod Pashchim Bhag"/>
    <s v="DHARANIDHAR"/>
    <x v="98"/>
    <n v="0.37688442211055279"/>
    <n v="0.47906197654941374"/>
    <n v="0.10217755443886097"/>
    <n v="1.1725293132328308E-2"/>
    <n v="3.5175879396984924E-2"/>
    <n v="0.47906197654941374"/>
    <s v="INC"/>
    <n v="0.37688442211055279"/>
    <s v="BJP"/>
    <n v="0.10217755443886095"/>
    <x v="1"/>
    <n v="286"/>
    <n v="61"/>
    <n v="7"/>
    <n v="225"/>
    <n v="3"/>
    <n v="3"/>
    <n v="5"/>
    <n v="0"/>
    <n v="0"/>
    <n v="1"/>
    <n v="2"/>
    <n v="1"/>
    <n v="1"/>
    <n v="5"/>
    <n v="595"/>
    <n v="0"/>
    <n v="2"/>
    <n v="597"/>
    <n v="0"/>
  </r>
  <r>
    <n v="155"/>
    <s v="Bapu Prathamik Vidyalay Bas Padav Purwi Bhag"/>
    <s v="Others"/>
    <x v="95"/>
    <n v="0.51158940397350994"/>
    <n v="0.22019867549668873"/>
    <n v="0.13245033112582782"/>
    <n v="1.3245033112582781E-2"/>
    <n v="0.16059602649006621"/>
    <n v="0.51158940397350994"/>
    <s v="BJP"/>
    <n v="0.22019867549668873"/>
    <s v="INC"/>
    <n v="0.29139072847682124"/>
    <x v="0"/>
    <n v="133"/>
    <n v="80"/>
    <n v="8"/>
    <n v="309"/>
    <n v="5"/>
    <n v="3"/>
    <n v="7"/>
    <n v="4"/>
    <n v="3"/>
    <n v="11"/>
    <n v="9"/>
    <n v="5"/>
    <n v="11"/>
    <n v="39"/>
    <n v="588"/>
    <n v="0"/>
    <n v="16"/>
    <n v="604"/>
    <n v="0"/>
  </r>
  <r>
    <n v="156"/>
    <s v="Bapu Prathamik Vidyalay Bas Padav Pashchim Bhag"/>
    <s v="Others"/>
    <x v="95"/>
    <n v="0.45360824742268041"/>
    <n v="0.32302405498281789"/>
    <n v="8.5910652920962199E-2"/>
    <n v="1.7182130584192441E-2"/>
    <n v="0.14089347079037801"/>
    <n v="0.45360824742268041"/>
    <s v="BJP"/>
    <n v="0.32302405498281789"/>
    <s v="INC"/>
    <n v="0.13058419243986252"/>
    <x v="3"/>
    <n v="94"/>
    <n v="25"/>
    <n v="5"/>
    <n v="132"/>
    <n v="3"/>
    <n v="1"/>
    <n v="1"/>
    <n v="2"/>
    <n v="3"/>
    <n v="1"/>
    <n v="6"/>
    <n v="0"/>
    <n v="7"/>
    <n v="17"/>
    <n v="280"/>
    <n v="0"/>
    <n v="11"/>
    <n v="291"/>
    <n v="0"/>
  </r>
  <r>
    <n v="157"/>
    <s v="Prathamik Vidyalay Gangati"/>
    <s v="GANGATI"/>
    <x v="99"/>
    <n v="0.29636711281070743"/>
    <n v="0.5869980879541109"/>
    <n v="4.0152963671128104E-2"/>
    <n v="9.5602294455066923E-3"/>
    <n v="6.5009560229445512E-2"/>
    <n v="0.5869980879541109"/>
    <s v="INC"/>
    <n v="0.29636711281070743"/>
    <s v="BJP"/>
    <n v="0.29063097514340347"/>
    <x v="4"/>
    <n v="307"/>
    <n v="21"/>
    <n v="5"/>
    <n v="155"/>
    <n v="3"/>
    <n v="3"/>
    <n v="3"/>
    <n v="3"/>
    <n v="0"/>
    <n v="3"/>
    <n v="4"/>
    <n v="1"/>
    <n v="3"/>
    <n v="11"/>
    <n v="511"/>
    <n v="0"/>
    <n v="12"/>
    <n v="523"/>
    <n v="0"/>
  </r>
  <r>
    <n v="158"/>
    <s v="Sachchidananda Sinha Kolej Purwi Bhag"/>
    <s v="Others"/>
    <x v="95"/>
    <n v="0.54054054054054057"/>
    <n v="0.27764127764127766"/>
    <n v="0.14742014742014742"/>
    <n v="4.9140049140049139E-3"/>
    <n v="3.4398034398034398E-2"/>
    <n v="0.54054054054054057"/>
    <s v="BJP"/>
    <n v="0.27764127764127766"/>
    <s v="INC"/>
    <n v="0.26289926289926291"/>
    <x v="0"/>
    <n v="113"/>
    <n v="60"/>
    <n v="2"/>
    <n v="220"/>
    <n v="2"/>
    <n v="2"/>
    <n v="3"/>
    <n v="1"/>
    <n v="0"/>
    <n v="1"/>
    <n v="0"/>
    <n v="1"/>
    <n v="1"/>
    <n v="3"/>
    <n v="406"/>
    <n v="0"/>
    <n v="1"/>
    <n v="407"/>
    <n v="0"/>
  </r>
  <r>
    <n v="159"/>
    <s v="Sachchidananda Sinha Kolej Pashchim Bhag"/>
    <s v="Others"/>
    <x v="95"/>
    <n v="0.42372881355932202"/>
    <n v="0.44915254237288138"/>
    <n v="5.9322033898305086E-2"/>
    <n v="2.8248587570621469E-3"/>
    <n v="6.2146892655367235E-2"/>
    <n v="0.44915254237288138"/>
    <s v="INC"/>
    <n v="0.42372881355932202"/>
    <s v="BJP"/>
    <n v="2.5423728813559365E-2"/>
    <x v="1"/>
    <n v="159"/>
    <n v="21"/>
    <n v="1"/>
    <n v="150"/>
    <n v="2"/>
    <n v="0"/>
    <n v="4"/>
    <n v="0"/>
    <n v="1"/>
    <n v="3"/>
    <n v="2"/>
    <n v="2"/>
    <n v="0"/>
    <n v="8"/>
    <n v="345"/>
    <n v="0"/>
    <n v="9"/>
    <n v="354"/>
    <n v="0"/>
  </r>
  <r>
    <n v="160"/>
    <s v="Anugrah Kanya Uchcha Vidyalay Purwi Bhag"/>
    <s v="Others"/>
    <x v="95"/>
    <n v="0.33974358974358976"/>
    <n v="0.51923076923076927"/>
    <n v="0.12179487179487179"/>
    <n v="0"/>
    <n v="1.6025641025641024E-2"/>
    <n v="0.51923076923076927"/>
    <s v="INC"/>
    <n v="0.33974358974358976"/>
    <s v="BJP"/>
    <n v="0.17948717948717952"/>
    <x v="4"/>
    <n v="162"/>
    <n v="38"/>
    <n v="0"/>
    <n v="106"/>
    <n v="2"/>
    <n v="0"/>
    <n v="1"/>
    <n v="0"/>
    <n v="0"/>
    <n v="0"/>
    <n v="0"/>
    <n v="0"/>
    <n v="1"/>
    <n v="1"/>
    <n v="310"/>
    <n v="0"/>
    <n v="2"/>
    <n v="312"/>
    <n v="0"/>
  </r>
  <r>
    <n v="161"/>
    <s v="Anugrah Kanya Uchcha Vidyalay Pashchim Bhag"/>
    <s v="Others"/>
    <x v="95"/>
    <n v="0.56000000000000005"/>
    <n v="0.34933333333333333"/>
    <n v="2.6666666666666668E-2"/>
    <n v="2.4E-2"/>
    <n v="4.5333333333333337E-2"/>
    <n v="0.56000000000000005"/>
    <s v="BJP"/>
    <n v="0.34933333333333333"/>
    <s v="INC"/>
    <n v="0.21066666666666672"/>
    <x v="0"/>
    <n v="131"/>
    <n v="10"/>
    <n v="9"/>
    <n v="210"/>
    <n v="3"/>
    <n v="0"/>
    <n v="0"/>
    <n v="0"/>
    <n v="0"/>
    <n v="1"/>
    <n v="2"/>
    <n v="3"/>
    <n v="1"/>
    <n v="7"/>
    <n v="370"/>
    <n v="0"/>
    <n v="5"/>
    <n v="375"/>
    <n v="0"/>
  </r>
  <r>
    <n v="162"/>
    <s v="Anugrah Kanya Uchcha Vidyalay Purwi Madhya Bhag"/>
    <s v="Others"/>
    <x v="95"/>
    <n v="0.55733333333333335"/>
    <n v="0.216"/>
    <n v="0.13066666666666665"/>
    <n v="7.7333333333333337E-2"/>
    <n v="2.6666666666666668E-2"/>
    <n v="0.55733333333333335"/>
    <s v="BJP"/>
    <n v="0.216"/>
    <s v="INC"/>
    <n v="0.34133333333333338"/>
    <x v="0"/>
    <n v="81"/>
    <n v="49"/>
    <n v="29"/>
    <n v="209"/>
    <n v="1"/>
    <n v="0"/>
    <n v="3"/>
    <n v="0"/>
    <n v="1"/>
    <n v="2"/>
    <n v="0"/>
    <n v="0"/>
    <n v="0"/>
    <n v="3"/>
    <n v="375"/>
    <n v="0"/>
    <n v="0"/>
    <n v="375"/>
    <n v="0"/>
  </r>
  <r>
    <n v="163"/>
    <s v="Anugrah Kanya Uchcha Vidyalay Madhya Bhag"/>
    <s v="Others"/>
    <x v="95"/>
    <n v="0.60750853242320824"/>
    <n v="0.26621160409556316"/>
    <n v="3.4129692832764506E-2"/>
    <n v="5.4607508532423209E-2"/>
    <n v="5.4607508532423209E-2"/>
    <n v="0.60750853242320824"/>
    <s v="BJP"/>
    <n v="0.26621160409556316"/>
    <s v="INC"/>
    <n v="0.34129692832764508"/>
    <x v="0"/>
    <n v="156"/>
    <n v="20"/>
    <n v="32"/>
    <n v="356"/>
    <n v="4"/>
    <n v="4"/>
    <n v="2"/>
    <n v="0"/>
    <n v="2"/>
    <n v="4"/>
    <n v="1"/>
    <n v="2"/>
    <n v="2"/>
    <n v="11"/>
    <n v="585"/>
    <n v="0"/>
    <n v="1"/>
    <n v="586"/>
    <n v="0"/>
  </r>
  <r>
    <n v="164"/>
    <s v="Prathamik Vidyalay Mini Bigaha"/>
    <s v="Others"/>
    <x v="95"/>
    <n v="0.1696165191740413"/>
    <n v="0.61946902654867253"/>
    <n v="7.0796460176991149E-2"/>
    <n v="8.1120943952802366E-2"/>
    <n v="6.4896755162241887E-2"/>
    <n v="0.61946902654867253"/>
    <s v="INC"/>
    <n v="0.1696165191740413"/>
    <s v="BJP"/>
    <n v="0.44985250737463123"/>
    <x v="4"/>
    <n v="420"/>
    <n v="48"/>
    <n v="55"/>
    <n v="115"/>
    <n v="8"/>
    <n v="6"/>
    <n v="7"/>
    <n v="1"/>
    <n v="1"/>
    <n v="3"/>
    <n v="2"/>
    <n v="1"/>
    <n v="4"/>
    <n v="11"/>
    <n v="671"/>
    <n v="0"/>
    <n v="7"/>
    <n v="678"/>
    <n v="0"/>
  </r>
  <r>
    <n v="165"/>
    <s v="Urdu Prathamik Vidyalay Islam Toli Purwi Bhag"/>
    <s v="TOLI"/>
    <x v="100"/>
    <n v="8.6746987951807228E-2"/>
    <n v="0.78554216867469884"/>
    <n v="8.6746987951807228E-2"/>
    <n v="2.4096385542168677E-3"/>
    <n v="2.6506024096385541E-2"/>
    <n v="0.78554216867469884"/>
    <s v="INC"/>
    <n v="8.6746987951807228E-2"/>
    <s v="BJP"/>
    <n v="0.6987951807228916"/>
    <x v="4"/>
    <n v="326"/>
    <n v="36"/>
    <n v="1"/>
    <n v="36"/>
    <n v="2"/>
    <n v="1"/>
    <n v="2"/>
    <n v="0"/>
    <n v="0"/>
    <n v="2"/>
    <n v="0"/>
    <n v="0"/>
    <n v="1"/>
    <n v="3"/>
    <n v="407"/>
    <n v="0"/>
    <n v="8"/>
    <n v="415"/>
    <n v="0"/>
  </r>
  <r>
    <n v="166"/>
    <s v="Urdu Prathamik Vidyalay Islam Toli Pashchim Bhag"/>
    <s v="TOLI"/>
    <x v="100"/>
    <n v="0.53074433656957931"/>
    <n v="0.3818770226537217"/>
    <n v="4.5307443365695796E-2"/>
    <n v="9.7087378640776691E-3"/>
    <n v="9.7087378640776691E-3"/>
    <n v="0.53074433656957931"/>
    <s v="BJP"/>
    <n v="0.3818770226537217"/>
    <s v="INC"/>
    <n v="0.14886731391585761"/>
    <x v="3"/>
    <n v="118"/>
    <n v="14"/>
    <n v="3"/>
    <n v="164"/>
    <n v="1"/>
    <n v="0"/>
    <n v="1"/>
    <n v="1"/>
    <n v="0"/>
    <n v="0"/>
    <n v="0"/>
    <n v="0"/>
    <n v="0"/>
    <n v="0"/>
    <n v="302"/>
    <n v="0"/>
    <n v="7"/>
    <n v="309"/>
    <n v="0"/>
  </r>
  <r>
    <n v="167"/>
    <s v="Samudayik Bhavan Pathan Toli Purwi Bhag"/>
    <s v="TOLI"/>
    <x v="100"/>
    <n v="0.1266891891891892"/>
    <n v="0.8158783783783784"/>
    <n v="2.0270270270270271E-2"/>
    <n v="1.6891891891891893E-3"/>
    <n v="3.7162162162162164E-2"/>
    <n v="0.8158783783783784"/>
    <s v="INC"/>
    <n v="0.1266891891891892"/>
    <s v="BJP"/>
    <n v="0.68918918918918926"/>
    <x v="4"/>
    <n v="483"/>
    <n v="12"/>
    <n v="1"/>
    <n v="75"/>
    <n v="1"/>
    <n v="1"/>
    <n v="0"/>
    <n v="2"/>
    <n v="1"/>
    <n v="0"/>
    <n v="2"/>
    <n v="2"/>
    <n v="4"/>
    <n v="9"/>
    <n v="584"/>
    <n v="0"/>
    <n v="8"/>
    <n v="592"/>
    <n v="0"/>
  </r>
  <r>
    <n v="168"/>
    <s v="Samudayik Bhavan Pathan Toli Pashchim Bhag"/>
    <s v="TOLI"/>
    <x v="100"/>
    <n v="9.6899224806201556E-2"/>
    <n v="0.84496124031007747"/>
    <n v="3.294573643410853E-2"/>
    <n v="0"/>
    <n v="2.1317829457364341E-2"/>
    <n v="0.84496124031007747"/>
    <s v="INC"/>
    <n v="9.6899224806201556E-2"/>
    <s v="BJP"/>
    <n v="0.74806201550387597"/>
    <x v="4"/>
    <n v="436"/>
    <n v="17"/>
    <n v="0"/>
    <n v="50"/>
    <n v="1"/>
    <n v="0"/>
    <n v="3"/>
    <n v="1"/>
    <n v="0"/>
    <n v="0"/>
    <n v="0"/>
    <n v="2"/>
    <n v="1"/>
    <n v="3"/>
    <n v="511"/>
    <n v="0"/>
    <n v="5"/>
    <n v="516"/>
    <n v="0"/>
  </r>
  <r>
    <n v="169"/>
    <s v="Urdu Prathamik Vidyalay Kasav Mahalla Utar Bhag"/>
    <s v="KASAV"/>
    <x v="101"/>
    <n v="0.12280701754385964"/>
    <n v="0.77694235588972427"/>
    <n v="6.0150375939849621E-2"/>
    <n v="7.5187969924812026E-3"/>
    <n v="2.0050125313283207E-2"/>
    <n v="0.77694235588972427"/>
    <s v="INC"/>
    <n v="0.12280701754385964"/>
    <s v="BJP"/>
    <n v="0.65413533834586457"/>
    <x v="4"/>
    <n v="310"/>
    <n v="24"/>
    <n v="3"/>
    <n v="49"/>
    <n v="2"/>
    <n v="3"/>
    <n v="3"/>
    <n v="0"/>
    <n v="0"/>
    <n v="0"/>
    <n v="0"/>
    <n v="0"/>
    <n v="0"/>
    <n v="0"/>
    <n v="394"/>
    <n v="0"/>
    <n v="5"/>
    <n v="399"/>
    <n v="0"/>
  </r>
  <r>
    <n v="170"/>
    <s v="Urdu Prathamik Vidyalay Kasav Mahalla Dakshin Bhag"/>
    <s v="KASAV"/>
    <x v="101"/>
    <n v="0.19574468085106383"/>
    <n v="0.72340425531914898"/>
    <n v="2.7659574468085105E-2"/>
    <n v="6.382978723404255E-3"/>
    <n v="2.7659574468085105E-2"/>
    <n v="0.72340425531914898"/>
    <s v="INC"/>
    <n v="0.19574468085106383"/>
    <s v="BJP"/>
    <n v="0.5276595744680852"/>
    <x v="4"/>
    <n v="340"/>
    <n v="13"/>
    <n v="3"/>
    <n v="92"/>
    <n v="2"/>
    <n v="1"/>
    <n v="0"/>
    <n v="0"/>
    <n v="0"/>
    <n v="0"/>
    <n v="1"/>
    <n v="2"/>
    <n v="2"/>
    <n v="5"/>
    <n v="456"/>
    <n v="0"/>
    <n v="14"/>
    <n v="470"/>
    <n v="0"/>
  </r>
  <r>
    <n v="171"/>
    <s v="Taun Intar Kolej Purwi Bhag"/>
    <s v="Others"/>
    <x v="95"/>
    <n v="0.13004484304932734"/>
    <n v="0.69506726457399104"/>
    <n v="5.6801195814648729E-2"/>
    <n v="1.9431988041853511E-2"/>
    <n v="0.11659192825112108"/>
    <n v="0.69506726457399104"/>
    <s v="INC"/>
    <n v="0.13004484304932734"/>
    <s v="BJP"/>
    <n v="0.56502242152466375"/>
    <x v="4"/>
    <n v="465"/>
    <n v="38"/>
    <n v="13"/>
    <n v="87"/>
    <n v="6"/>
    <n v="3"/>
    <n v="14"/>
    <n v="5"/>
    <n v="2"/>
    <n v="2"/>
    <n v="3"/>
    <n v="6"/>
    <n v="12"/>
    <n v="25"/>
    <n v="656"/>
    <n v="0"/>
    <n v="13"/>
    <n v="669"/>
    <n v="0"/>
  </r>
  <r>
    <n v="172"/>
    <s v="Taun Intar Kolej Purwi Madhya Bhag"/>
    <s v="Others"/>
    <x v="95"/>
    <n v="0.23076923076923078"/>
    <n v="0.65"/>
    <n v="5.9615384615384619E-2"/>
    <n v="5.7692307692307696E-3"/>
    <n v="5.1923076923076926E-2"/>
    <n v="0.65"/>
    <s v="INC"/>
    <n v="0.23076923076923078"/>
    <s v="BJP"/>
    <n v="0.41923076923076924"/>
    <x v="4"/>
    <n v="338"/>
    <n v="31"/>
    <n v="3"/>
    <n v="120"/>
    <n v="3"/>
    <n v="3"/>
    <n v="2"/>
    <n v="1"/>
    <n v="0"/>
    <n v="0"/>
    <n v="2"/>
    <n v="5"/>
    <n v="2"/>
    <n v="9"/>
    <n v="510"/>
    <n v="0"/>
    <n v="10"/>
    <n v="520"/>
    <n v="0"/>
  </r>
  <r>
    <n v="173"/>
    <s v="Taun Intar Kolej Pashchim Bhag"/>
    <s v="Others"/>
    <x v="95"/>
    <n v="0.61172161172161177"/>
    <n v="0.23076923076923078"/>
    <n v="0.10989010989010989"/>
    <n v="3.663003663003663E-3"/>
    <n v="3.6630036630036632E-2"/>
    <n v="0.61172161172161177"/>
    <s v="BJP"/>
    <n v="0.23076923076923078"/>
    <s v="INC"/>
    <n v="0.38095238095238099"/>
    <x v="0"/>
    <n v="63"/>
    <n v="30"/>
    <n v="1"/>
    <n v="167"/>
    <n v="4"/>
    <n v="0"/>
    <n v="3"/>
    <n v="1"/>
    <n v="0"/>
    <n v="0"/>
    <n v="0"/>
    <n v="0"/>
    <n v="1"/>
    <n v="1"/>
    <n v="270"/>
    <n v="0"/>
    <n v="3"/>
    <n v="273"/>
    <n v="0"/>
  </r>
  <r>
    <n v="174"/>
    <s v="Lok Swasthya Abhiyantran Vibhag Kavartar Purwi Bhag"/>
    <s v="VI"/>
    <x v="21"/>
    <n v="0.30769230769230771"/>
    <n v="0.60384615384615381"/>
    <n v="4.6153846153846156E-2"/>
    <n v="3.8461538461538464E-3"/>
    <n v="5.7692307692307696E-2"/>
    <n v="0.60384615384615381"/>
    <s v="INC"/>
    <n v="0.30769230769230771"/>
    <s v="BJP"/>
    <n v="0.2961538461538461"/>
    <x v="4"/>
    <n v="157"/>
    <n v="12"/>
    <n v="1"/>
    <n v="80"/>
    <n v="1"/>
    <n v="1"/>
    <n v="1"/>
    <n v="0"/>
    <n v="1"/>
    <n v="0"/>
    <n v="3"/>
    <n v="1"/>
    <n v="1"/>
    <n v="6"/>
    <n v="259"/>
    <n v="0"/>
    <n v="1"/>
    <n v="260"/>
    <n v="0"/>
  </r>
  <r>
    <n v="175"/>
    <s v="Lok Swasthya Abhiyantran Vibhag Kavartar Pashchim Bhag"/>
    <s v="VI"/>
    <x v="21"/>
    <n v="0.48299319727891155"/>
    <n v="0.48979591836734693"/>
    <n v="1.3605442176870748E-2"/>
    <n v="0"/>
    <n v="1.3605442176870748E-2"/>
    <n v="0.48979591836734693"/>
    <s v="INC"/>
    <n v="0.48299319727891155"/>
    <s v="BJP"/>
    <n v="6.8027210884353817E-3"/>
    <x v="1"/>
    <n v="72"/>
    <n v="2"/>
    <n v="0"/>
    <n v="71"/>
    <n v="1"/>
    <n v="0"/>
    <n v="1"/>
    <n v="0"/>
    <n v="0"/>
    <n v="0"/>
    <n v="0"/>
    <n v="0"/>
    <n v="0"/>
    <n v="0"/>
    <n v="147"/>
    <n v="0"/>
    <n v="0"/>
    <n v="147"/>
    <n v="0"/>
  </r>
  <r>
    <n v="176"/>
    <s v="Urdu Prathamik Vidyalay Nu Kaji Mahalla Utar Bhag"/>
    <s v="KAJI"/>
    <x v="102"/>
    <n v="0.28027681660899656"/>
    <n v="0.68166089965397925"/>
    <n v="2.768166089965398E-2"/>
    <n v="1.7301038062283738E-3"/>
    <n v="1.0380622837370242E-2"/>
    <n v="0.68166089965397925"/>
    <s v="INC"/>
    <n v="0.28027681660899656"/>
    <s v="BJP"/>
    <n v="0.40138408304498269"/>
    <x v="4"/>
    <n v="394"/>
    <n v="16"/>
    <n v="1"/>
    <n v="162"/>
    <n v="2"/>
    <n v="0"/>
    <n v="0"/>
    <n v="0"/>
    <n v="0"/>
    <n v="1"/>
    <n v="0"/>
    <n v="0"/>
    <n v="1"/>
    <n v="2"/>
    <n v="577"/>
    <n v="0"/>
    <n v="1"/>
    <n v="578"/>
    <n v="0"/>
  </r>
  <r>
    <n v="177"/>
    <s v="Urdu Prathamik Vidyalay Nu Kaji Mahalla Dakshin Bhag"/>
    <s v="KAJI"/>
    <x v="102"/>
    <n v="0.61111111111111116"/>
    <n v="0.3298611111111111"/>
    <n v="3.8194444444444448E-2"/>
    <n v="0"/>
    <n v="2.4305555555555556E-2"/>
    <n v="0.61111111111111116"/>
    <s v="BJP"/>
    <n v="0.3298611111111111"/>
    <s v="INC"/>
    <n v="0.28125000000000006"/>
    <x v="0"/>
    <n v="95"/>
    <n v="11"/>
    <n v="0"/>
    <n v="176"/>
    <n v="1"/>
    <n v="0"/>
    <n v="2"/>
    <n v="0"/>
    <n v="1"/>
    <n v="0"/>
    <n v="1"/>
    <n v="0"/>
    <n v="0"/>
    <n v="2"/>
    <n v="287"/>
    <n v="0"/>
    <n v="1"/>
    <n v="288"/>
    <n v="0"/>
  </r>
  <r>
    <n v="178"/>
    <s v="Bindul Ara Mashin Shahapur Nala Ke Pas Chalanta Matadan Kendra Purwi Bhag"/>
    <s v="KENDRA"/>
    <x v="103"/>
    <n v="0.2669432918395574"/>
    <n v="0.64453665283540806"/>
    <n v="4.7026279391424619E-2"/>
    <n v="4.1493775933609959E-3"/>
    <n v="4.9792531120331947E-2"/>
    <n v="0.64453665283540806"/>
    <s v="INC"/>
    <n v="0.2669432918395574"/>
    <s v="BJP"/>
    <n v="0.37759336099585067"/>
    <x v="4"/>
    <n v="466"/>
    <n v="34"/>
    <n v="3"/>
    <n v="193"/>
    <n v="6"/>
    <n v="0"/>
    <n v="2"/>
    <n v="2"/>
    <n v="2"/>
    <n v="3"/>
    <n v="2"/>
    <n v="3"/>
    <n v="3"/>
    <n v="13"/>
    <n v="719"/>
    <n v="0"/>
    <n v="4"/>
    <n v="723"/>
    <n v="0"/>
  </r>
  <r>
    <n v="179"/>
    <s v="Bindul Ara Mashin Shahapur Nala Ke Pas Chalanta Matadan Kendra Pashchim Bhag"/>
    <s v="KENDRA"/>
    <x v="103"/>
    <n v="6.1068702290076333E-2"/>
    <n v="0.83587786259541985"/>
    <n v="1.5267175572519083E-2"/>
    <n v="5.7251908396946565E-3"/>
    <n v="5.9160305343511452E-2"/>
    <n v="0.83587786259541985"/>
    <s v="INC"/>
    <n v="6.1068702290076333E-2"/>
    <s v="BJP"/>
    <n v="0.77480916030534353"/>
    <x v="4"/>
    <n v="438"/>
    <n v="8"/>
    <n v="3"/>
    <n v="32"/>
    <n v="1"/>
    <n v="0"/>
    <n v="8"/>
    <n v="0"/>
    <n v="0"/>
    <n v="1"/>
    <n v="5"/>
    <n v="2"/>
    <n v="3"/>
    <n v="11"/>
    <n v="501"/>
    <n v="0"/>
    <n v="23"/>
    <n v="524"/>
    <n v="0"/>
  </r>
  <r>
    <n v="180"/>
    <s v="Tichar Traaining School Ruman0-1"/>
    <s v="N"/>
    <x v="21"/>
    <n v="0.70450450450450453"/>
    <n v="6.6666666666666666E-2"/>
    <n v="0.16756756756756758"/>
    <n v="9.0090090090090089E-3"/>
    <n v="7.567567567567568E-2"/>
    <n v="0.70450450450450453"/>
    <s v="BJP"/>
    <n v="0.16756756756756758"/>
    <s v="JDU"/>
    <n v="0.536936936936937"/>
    <x v="0"/>
    <n v="37"/>
    <n v="93"/>
    <n v="5"/>
    <n v="391"/>
    <n v="8"/>
    <n v="1"/>
    <n v="2"/>
    <n v="1"/>
    <n v="2"/>
    <n v="1"/>
    <n v="5"/>
    <n v="2"/>
    <n v="5"/>
    <n v="15"/>
    <n v="553"/>
    <n v="0"/>
    <n v="2"/>
    <n v="555"/>
    <n v="0"/>
  </r>
  <r>
    <n v="181"/>
    <s v="Tichar Traaining School Ruman0-2"/>
    <s v="N"/>
    <x v="21"/>
    <n v="0.68380462724935731"/>
    <n v="0.10539845758354756"/>
    <n v="0.15938303341902313"/>
    <n v="1.5424164524421594E-2"/>
    <n v="3.8560411311053984E-2"/>
    <n v="0.68380462724935731"/>
    <s v="BJP"/>
    <n v="0.15938303341902313"/>
    <s v="JDU"/>
    <n v="0.52442159383033415"/>
    <x v="0"/>
    <n v="41"/>
    <n v="62"/>
    <n v="6"/>
    <n v="266"/>
    <n v="6"/>
    <n v="2"/>
    <n v="1"/>
    <n v="0"/>
    <n v="1"/>
    <n v="0"/>
    <n v="1"/>
    <n v="0"/>
    <n v="1"/>
    <n v="3"/>
    <n v="387"/>
    <n v="0"/>
    <n v="2"/>
    <n v="389"/>
    <n v="0"/>
  </r>
  <r>
    <n v="182"/>
    <s v="Tichar Traaining SchoolRuman0-3"/>
    <s v="N"/>
    <x v="21"/>
    <n v="0.44323144104803491"/>
    <n v="0.28384279475982532"/>
    <n v="0.17685589519650655"/>
    <n v="3.0567685589519649E-2"/>
    <n v="7.2052401746724892E-2"/>
    <n v="0.44323144104803491"/>
    <s v="BJP"/>
    <n v="0.28384279475982532"/>
    <s v="INC"/>
    <n v="0.15938864628820959"/>
    <x v="0"/>
    <n v="130"/>
    <n v="81"/>
    <n v="14"/>
    <n v="203"/>
    <n v="10"/>
    <n v="1"/>
    <n v="8"/>
    <n v="2"/>
    <n v="1"/>
    <n v="2"/>
    <n v="3"/>
    <n v="0"/>
    <n v="0"/>
    <n v="6"/>
    <n v="455"/>
    <n v="0"/>
    <n v="3"/>
    <n v="458"/>
    <n v="0"/>
  </r>
  <r>
    <n v="183"/>
    <s v="Tichar Traaining School Ruman0-4"/>
    <s v="N"/>
    <x v="21"/>
    <n v="0.54519774011299438"/>
    <n v="0.22033898305084745"/>
    <n v="0.11864406779661017"/>
    <n v="1.977401129943503E-2"/>
    <n v="0.10734463276836158"/>
    <n v="0.54519774011299438"/>
    <s v="BJP"/>
    <n v="0.22033898305084745"/>
    <s v="INC"/>
    <n v="0.32485875706214695"/>
    <x v="0"/>
    <n v="78"/>
    <n v="42"/>
    <n v="7"/>
    <n v="193"/>
    <n v="7"/>
    <n v="0"/>
    <n v="6"/>
    <n v="1"/>
    <n v="0"/>
    <n v="1"/>
    <n v="1"/>
    <n v="4"/>
    <n v="6"/>
    <n v="12"/>
    <n v="346"/>
    <n v="0"/>
    <n v="8"/>
    <n v="354"/>
    <n v="0"/>
  </r>
  <r>
    <n v="184"/>
    <s v="Tichar Traaining Schoola Ruman0-5"/>
    <s v="N"/>
    <x v="21"/>
    <n v="0.29257641921397382"/>
    <n v="0.5"/>
    <n v="0.14628820960698691"/>
    <n v="2.4017467248908297E-2"/>
    <n v="3.9301310043668124E-2"/>
    <n v="0.5"/>
    <s v="INC"/>
    <n v="0.29257641921397382"/>
    <s v="BJP"/>
    <n v="0.20742358078602618"/>
    <x v="4"/>
    <n v="229"/>
    <n v="67"/>
    <n v="11"/>
    <n v="134"/>
    <n v="1"/>
    <n v="1"/>
    <n v="5"/>
    <n v="1"/>
    <n v="3"/>
    <n v="1"/>
    <n v="0"/>
    <n v="1"/>
    <n v="0"/>
    <n v="5"/>
    <n v="454"/>
    <n v="0"/>
    <n v="4"/>
    <n v="458"/>
    <n v="0"/>
  </r>
  <r>
    <n v="185"/>
    <s v="Prathamik Vidyalay Mallah Toli"/>
    <s v="TOLI"/>
    <x v="100"/>
    <n v="0.37905236907730672"/>
    <n v="0.13092269326683292"/>
    <n v="0.41271820448877805"/>
    <n v="6.2344139650872821E-3"/>
    <n v="7.3566084788029923E-2"/>
    <n v="0.41271820448877805"/>
    <s v="JDU"/>
    <n v="0.37905236907730672"/>
    <s v="BJP"/>
    <n v="3.3665835411471334E-2"/>
    <x v="7"/>
    <n v="105"/>
    <n v="331"/>
    <n v="5"/>
    <n v="304"/>
    <n v="5"/>
    <n v="5"/>
    <n v="10"/>
    <n v="3"/>
    <n v="0"/>
    <n v="4"/>
    <n v="5"/>
    <n v="4"/>
    <n v="5"/>
    <n v="18"/>
    <n v="786"/>
    <n v="0"/>
    <n v="16"/>
    <n v="802"/>
    <n v="0"/>
  </r>
  <r>
    <n v="186"/>
    <s v="Ramalakhan Sinh Yadav Kolej Purwi Bhag"/>
    <s v="Others"/>
    <x v="95"/>
    <n v="0.58413926499032887"/>
    <n v="0.20309477756286268"/>
    <n v="0.15473887814313347"/>
    <n v="1.160541586073501E-2"/>
    <n v="5.8027079303675046E-2"/>
    <n v="0.58413926499032887"/>
    <s v="BJP"/>
    <n v="0.20309477756286268"/>
    <s v="INC"/>
    <n v="0.38104448742746622"/>
    <x v="0"/>
    <n v="105"/>
    <n v="80"/>
    <n v="6"/>
    <n v="302"/>
    <n v="7"/>
    <n v="0"/>
    <n v="5"/>
    <n v="0"/>
    <n v="0"/>
    <n v="0"/>
    <n v="1"/>
    <n v="5"/>
    <n v="3"/>
    <n v="9"/>
    <n v="514"/>
    <n v="0"/>
    <n v="3"/>
    <n v="517"/>
    <n v="0"/>
  </r>
  <r>
    <n v="187"/>
    <s v="Ramalakhan Sinh Yadav Kolej Pashchim Bhag"/>
    <s v="Others"/>
    <x v="95"/>
    <n v="0.39285714285714285"/>
    <n v="0.12896825396825398"/>
    <n v="0.41666666666666669"/>
    <n v="7.9365079365079361E-3"/>
    <n v="6.7460317460317457E-2"/>
    <n v="0.41666666666666669"/>
    <s v="JDU"/>
    <n v="0.39285714285714285"/>
    <s v="BJP"/>
    <n v="2.3809523809523836E-2"/>
    <x v="7"/>
    <n v="65"/>
    <n v="210"/>
    <n v="4"/>
    <n v="198"/>
    <n v="2"/>
    <n v="2"/>
    <n v="2"/>
    <n v="0"/>
    <n v="1"/>
    <n v="3"/>
    <n v="6"/>
    <n v="2"/>
    <n v="2"/>
    <n v="14"/>
    <n v="497"/>
    <n v="0"/>
    <n v="7"/>
    <n v="504"/>
    <n v="0"/>
  </r>
  <r>
    <n v="188"/>
    <s v="Ramalakhan Sinh Yadav Kolej Karyalay"/>
    <s v="Others"/>
    <x v="95"/>
    <n v="0.51604278074866305"/>
    <n v="0.14438502673796791"/>
    <n v="0.24866310160427807"/>
    <n v="2.1390374331550801E-2"/>
    <n v="8.8235294117647065E-2"/>
    <n v="0.51604278074866305"/>
    <s v="BJP"/>
    <n v="0.24866310160427807"/>
    <s v="JDU"/>
    <n v="0.26737967914438499"/>
    <x v="0"/>
    <n v="54"/>
    <n v="93"/>
    <n v="8"/>
    <n v="193"/>
    <n v="5"/>
    <n v="3"/>
    <n v="3"/>
    <n v="2"/>
    <n v="2"/>
    <n v="0"/>
    <n v="2"/>
    <n v="1"/>
    <n v="5"/>
    <n v="10"/>
    <n v="371"/>
    <n v="0"/>
    <n v="3"/>
    <n v="374"/>
    <n v="0"/>
  </r>
  <r>
    <n v="189"/>
    <s v="Utkramit Madhya Vidyalay Silar"/>
    <s v="SILAR"/>
    <x v="104"/>
    <n v="0.32093023255813952"/>
    <n v="0.34883720930232559"/>
    <n v="0.11317829457364341"/>
    <n v="0.12093023255813953"/>
    <n v="8.2170542635658914E-2"/>
    <n v="0.34883720930232559"/>
    <s v="INC"/>
    <n v="0.32093023255813952"/>
    <s v="BJP"/>
    <n v="2.7906976744186074E-2"/>
    <x v="1"/>
    <n v="225"/>
    <n v="73"/>
    <n v="78"/>
    <n v="207"/>
    <n v="3"/>
    <n v="2"/>
    <n v="4"/>
    <n v="2"/>
    <n v="2"/>
    <n v="4"/>
    <n v="3"/>
    <n v="6"/>
    <n v="6"/>
    <n v="21"/>
    <n v="615"/>
    <n v="0"/>
    <n v="30"/>
    <n v="645"/>
    <n v="0"/>
  </r>
  <r>
    <n v="190"/>
    <s v="Prathamik Vidyalay Dhamarpur"/>
    <s v="DHAMARPUR"/>
    <x v="105"/>
    <n v="0.57734806629834257"/>
    <n v="0.25690607734806631"/>
    <n v="5.5248618784530384E-2"/>
    <n v="2.7624309392265192E-2"/>
    <n v="9.3922651933701654E-2"/>
    <n v="0.57734806629834257"/>
    <s v="BJP"/>
    <n v="0.25690607734806631"/>
    <s v="INC"/>
    <n v="0.32044198895027626"/>
    <x v="0"/>
    <n v="93"/>
    <n v="20"/>
    <n v="10"/>
    <n v="209"/>
    <n v="4"/>
    <n v="3"/>
    <n v="4"/>
    <n v="1"/>
    <n v="0"/>
    <n v="1"/>
    <n v="4"/>
    <n v="3"/>
    <n v="3"/>
    <n v="11"/>
    <n v="355"/>
    <n v="0"/>
    <n v="7"/>
    <n v="362"/>
    <n v="0"/>
  </r>
  <r>
    <n v="191"/>
    <s v="Uchcha Vidyalay Pavai Utari Bhag"/>
    <s v="PAVAI"/>
    <x v="106"/>
    <n v="0.69165487977369167"/>
    <n v="0.21782178217821782"/>
    <n v="2.2630834512022632E-2"/>
    <n v="8.4865629420084864E-3"/>
    <n v="6.9306930693069313E-2"/>
    <n v="0.69165487977369167"/>
    <s v="BJP"/>
    <n v="0.21782178217821782"/>
    <s v="INC"/>
    <n v="0.47383309759547387"/>
    <x v="0"/>
    <n v="154"/>
    <n v="16"/>
    <n v="6"/>
    <n v="489"/>
    <n v="14"/>
    <n v="6"/>
    <n v="3"/>
    <n v="0"/>
    <n v="3"/>
    <n v="0"/>
    <n v="1"/>
    <n v="3"/>
    <n v="6"/>
    <n v="13"/>
    <n v="701"/>
    <n v="0"/>
    <n v="6"/>
    <n v="707"/>
    <n v="0"/>
  </r>
  <r>
    <n v="192"/>
    <s v="Uchcha Vidyalay Pavai Dakshin Bhag"/>
    <s v="PAVAI"/>
    <x v="106"/>
    <n v="0.61243144424131624"/>
    <n v="0.11151736745886655"/>
    <n v="9.5063985374771481E-2"/>
    <n v="3.8391224862888484E-2"/>
    <n v="0.17001828153564899"/>
    <n v="0.61243144424131624"/>
    <s v="BJP"/>
    <n v="0.17001828153564899"/>
    <s v="Others"/>
    <n v="0.44241316270566722"/>
    <x v="0"/>
    <n v="61"/>
    <n v="52"/>
    <n v="21"/>
    <n v="335"/>
    <n v="41"/>
    <n v="6"/>
    <n v="4"/>
    <n v="0"/>
    <n v="2"/>
    <n v="3"/>
    <n v="6"/>
    <n v="6"/>
    <n v="4"/>
    <n v="21"/>
    <n v="541"/>
    <n v="0"/>
    <n v="6"/>
    <n v="547"/>
    <n v="0"/>
  </r>
  <r>
    <n v="193"/>
    <s v="Prathamik Vidyalay Bhairopur"/>
    <s v="BHAIROPUR"/>
    <x v="107"/>
    <n v="0.52972972972972976"/>
    <n v="0.1918918918918919"/>
    <n v="9.45945945945946E-2"/>
    <n v="3.783783783783784E-2"/>
    <n v="0.14054054054054055"/>
    <n v="0.52972972972972976"/>
    <s v="BJP"/>
    <n v="0.1918918918918919"/>
    <s v="INC"/>
    <n v="0.33783783783783783"/>
    <x v="0"/>
    <n v="71"/>
    <n v="35"/>
    <n v="14"/>
    <n v="196"/>
    <n v="19"/>
    <n v="3"/>
    <n v="3"/>
    <n v="5"/>
    <n v="1"/>
    <n v="1"/>
    <n v="3"/>
    <n v="2"/>
    <n v="4"/>
    <n v="11"/>
    <n v="357"/>
    <n v="0"/>
    <n v="13"/>
    <n v="370"/>
    <n v="0"/>
  </r>
  <r>
    <n v="194"/>
    <s v="Prathamik Vidyalay Titai Bigaha"/>
    <s v="TITAI"/>
    <x v="108"/>
    <n v="0.20751633986928106"/>
    <n v="0.23039215686274508"/>
    <n v="0.41993464052287582"/>
    <n v="3.4313725490196081E-2"/>
    <n v="0.12908496732026145"/>
    <n v="0.41993464052287582"/>
    <s v="JDU"/>
    <n v="0.23039215686274508"/>
    <s v="INC"/>
    <n v="0.18954248366013074"/>
    <x v="2"/>
    <n v="141"/>
    <n v="257"/>
    <n v="21"/>
    <n v="127"/>
    <n v="8"/>
    <n v="3"/>
    <n v="3"/>
    <n v="1"/>
    <n v="2"/>
    <n v="7"/>
    <n v="5"/>
    <n v="9"/>
    <n v="9"/>
    <n v="32"/>
    <n v="593"/>
    <n v="0"/>
    <n v="19"/>
    <n v="612"/>
    <n v="0"/>
  </r>
  <r>
    <n v="195"/>
    <s v="Utkramit Madhya Vidyalay Bhatakur"/>
    <s v="BHATAKUR"/>
    <x v="109"/>
    <n v="0.68804664723032072"/>
    <n v="0.26530612244897961"/>
    <n v="8.7463556851311956E-3"/>
    <n v="1.1661807580174927E-2"/>
    <n v="3.2069970845481049E-2"/>
    <n v="0.68804664723032072"/>
    <s v="BJP"/>
    <n v="0.26530612244897961"/>
    <s v="INC"/>
    <n v="0.42274052478134111"/>
    <x v="0"/>
    <n v="91"/>
    <n v="3"/>
    <n v="4"/>
    <n v="236"/>
    <n v="1"/>
    <n v="0"/>
    <n v="0"/>
    <n v="0"/>
    <n v="0"/>
    <n v="2"/>
    <n v="2"/>
    <n v="1"/>
    <n v="0"/>
    <n v="5"/>
    <n v="340"/>
    <n v="0"/>
    <n v="3"/>
    <n v="343"/>
    <n v="0"/>
  </r>
  <r>
    <n v="196"/>
    <s v="Prathamik Vidyalay Vishramapur"/>
    <s v="VISHRAMAPUR"/>
    <x v="110"/>
    <n v="0.3015463917525773"/>
    <n v="0.43556701030927836"/>
    <n v="2.8350515463917526E-2"/>
    <n v="0.1056701030927835"/>
    <n v="0.11855670103092783"/>
    <n v="0.43556701030927836"/>
    <s v="INC"/>
    <n v="0.3015463917525773"/>
    <s v="BJP"/>
    <n v="0.13402061855670105"/>
    <x v="1"/>
    <n v="169"/>
    <n v="11"/>
    <n v="41"/>
    <n v="117"/>
    <n v="23"/>
    <n v="3"/>
    <n v="3"/>
    <n v="1"/>
    <n v="0"/>
    <n v="0"/>
    <n v="2"/>
    <n v="4"/>
    <n v="2"/>
    <n v="8"/>
    <n v="376"/>
    <n v="0"/>
    <n v="12"/>
    <n v="388"/>
    <n v="0"/>
  </r>
  <r>
    <n v="197"/>
    <s v="Utkramit Madhya Vidyalay Hajarikarma"/>
    <s v="HAJARIKARMA"/>
    <x v="111"/>
    <n v="0.11951219512195121"/>
    <n v="0.55609756097560981"/>
    <n v="8.7804878048780483E-2"/>
    <n v="9.5121951219512196E-2"/>
    <n v="0.14634146341463414"/>
    <n v="0.55609756097560981"/>
    <s v="INC"/>
    <n v="0.14634146341463414"/>
    <s v="Others"/>
    <n v="0.40975609756097564"/>
    <x v="4"/>
    <n v="228"/>
    <n v="36"/>
    <n v="39"/>
    <n v="49"/>
    <n v="5"/>
    <n v="3"/>
    <n v="3"/>
    <n v="1"/>
    <n v="2"/>
    <n v="2"/>
    <n v="10"/>
    <n v="6"/>
    <n v="4"/>
    <n v="24"/>
    <n v="388"/>
    <n v="0"/>
    <n v="22"/>
    <n v="410"/>
    <n v="0"/>
  </r>
  <r>
    <n v="198"/>
    <s v="Samudayik Bhavan Chandauli"/>
    <s v="CHANDAULI"/>
    <x v="112"/>
    <n v="0.28865979381443296"/>
    <n v="0.58419243986254299"/>
    <n v="4.1237113402061855E-2"/>
    <n v="6.8728522336769758E-3"/>
    <n v="5.4982817869415807E-2"/>
    <n v="0.58419243986254299"/>
    <s v="INC"/>
    <n v="0.28865979381443296"/>
    <s v="BJP"/>
    <n v="0.29553264604811003"/>
    <x v="4"/>
    <n v="170"/>
    <n v="12"/>
    <n v="2"/>
    <n v="84"/>
    <n v="1"/>
    <n v="1"/>
    <n v="1"/>
    <n v="1"/>
    <n v="0"/>
    <n v="0"/>
    <n v="4"/>
    <n v="1"/>
    <n v="1"/>
    <n v="6"/>
    <n v="278"/>
    <n v="0"/>
    <n v="13"/>
    <n v="291"/>
    <n v="0"/>
  </r>
  <r>
    <n v="199"/>
    <s v="Prathamik Vidyalay Balakarma"/>
    <s v="BALAKARMA"/>
    <x v="113"/>
    <n v="0.3835978835978836"/>
    <n v="0.33862433862433861"/>
    <n v="4.6296296296296294E-2"/>
    <n v="0.14814814814814814"/>
    <n v="9.6560846560846555E-2"/>
    <n v="0.3835978835978836"/>
    <s v="BJP"/>
    <n v="0.33862433862433861"/>
    <s v="INC"/>
    <n v="4.4973544973544999E-2"/>
    <x v="3"/>
    <n v="256"/>
    <n v="35"/>
    <n v="112"/>
    <n v="290"/>
    <n v="11"/>
    <n v="4"/>
    <n v="1"/>
    <n v="5"/>
    <n v="2"/>
    <n v="6"/>
    <n v="6"/>
    <n v="2"/>
    <n v="10"/>
    <n v="26"/>
    <n v="740"/>
    <n v="0"/>
    <n v="16"/>
    <n v="756"/>
    <n v="0"/>
  </r>
  <r>
    <n v="200"/>
    <s v="Utkramit Madhya Vidyalay Chatara"/>
    <s v="CHATARA"/>
    <x v="37"/>
    <n v="0.21"/>
    <n v="0.73399999999999999"/>
    <n v="2.4E-2"/>
    <n v="6.0000000000000001E-3"/>
    <n v="3.5999999999999997E-2"/>
    <n v="0.73399999999999999"/>
    <s v="INC"/>
    <n v="0.21"/>
    <s v="BJP"/>
    <n v="0.52400000000000002"/>
    <x v="4"/>
    <n v="367"/>
    <n v="12"/>
    <n v="3"/>
    <n v="105"/>
    <n v="4"/>
    <n v="1"/>
    <n v="1"/>
    <n v="0"/>
    <n v="0"/>
    <n v="1"/>
    <n v="1"/>
    <n v="4"/>
    <n v="0"/>
    <n v="6"/>
    <n v="499"/>
    <n v="0"/>
    <n v="1"/>
    <n v="500"/>
    <n v="0"/>
  </r>
  <r>
    <n v="201"/>
    <s v="Prathamik Vidyalay Bhaluhara"/>
    <s v="BHALUHARA"/>
    <x v="114"/>
    <n v="1.9943019943019943E-2"/>
    <n v="0.96011396011396011"/>
    <n v="1.1396011396011397E-2"/>
    <n v="0"/>
    <n v="8.5470085470085479E-3"/>
    <n v="0.96011396011396011"/>
    <s v="INC"/>
    <n v="1.9943019943019943E-2"/>
    <s v="BJP"/>
    <n v="0.94017094017094016"/>
    <x v="4"/>
    <n v="337"/>
    <n v="4"/>
    <n v="0"/>
    <n v="7"/>
    <n v="0"/>
    <n v="0"/>
    <n v="0"/>
    <n v="1"/>
    <n v="0"/>
    <n v="1"/>
    <n v="0"/>
    <n v="0"/>
    <n v="0"/>
    <n v="1"/>
    <n v="350"/>
    <n v="0"/>
    <n v="1"/>
    <n v="351"/>
    <n v="0"/>
  </r>
  <r>
    <n v="202"/>
    <s v="Prathamik Vidyalay Bijauli"/>
    <s v="BIJAULI"/>
    <x v="115"/>
    <n v="0.63442940038684714"/>
    <n v="0.1702127659574468"/>
    <n v="8.8974854932301742E-2"/>
    <n v="1.9342359767891684E-2"/>
    <n v="0.12572533849129594"/>
    <n v="0.63442940038684714"/>
    <s v="BJP"/>
    <n v="0.1702127659574468"/>
    <s v="INC"/>
    <n v="0.46421663442940031"/>
    <x v="0"/>
    <n v="88"/>
    <n v="46"/>
    <n v="10"/>
    <n v="328"/>
    <n v="8"/>
    <n v="1"/>
    <n v="3"/>
    <n v="1"/>
    <n v="2"/>
    <n v="6"/>
    <n v="10"/>
    <n v="4"/>
    <n v="4"/>
    <n v="26"/>
    <n v="511"/>
    <n v="0"/>
    <n v="6"/>
    <n v="517"/>
    <n v="0"/>
  </r>
  <r>
    <n v="203"/>
    <s v="Prathamik Vidhalay Pipara"/>
    <s v="PIPARA"/>
    <x v="116"/>
    <n v="0.44042838018741631"/>
    <n v="0.27710843373493976"/>
    <n v="5.2208835341365459E-2"/>
    <n v="0.10174029451137885"/>
    <n v="0.1499330655957162"/>
    <n v="0.44042838018741631"/>
    <s v="BJP"/>
    <n v="0.27710843373493976"/>
    <s v="INC"/>
    <n v="0.16331994645247655"/>
    <x v="0"/>
    <n v="207"/>
    <n v="39"/>
    <n v="76"/>
    <n v="329"/>
    <n v="9"/>
    <n v="7"/>
    <n v="4"/>
    <n v="2"/>
    <n v="3"/>
    <n v="2"/>
    <n v="19"/>
    <n v="11"/>
    <n v="10"/>
    <n v="45"/>
    <n v="718"/>
    <n v="0"/>
    <n v="29"/>
    <n v="747"/>
    <n v="0"/>
  </r>
  <r>
    <n v="204"/>
    <s v="Prathamik Vidyalay Dhanari"/>
    <s v="DHANARI"/>
    <x v="117"/>
    <n v="0.46190476190476193"/>
    <n v="0.32142857142857145"/>
    <n v="0.13333333333333333"/>
    <n v="7.1428571428571426E-3"/>
    <n v="9.7619047619047619E-2"/>
    <n v="0.46190476190476193"/>
    <s v="BJP"/>
    <n v="0.32142857142857145"/>
    <s v="INC"/>
    <n v="0.14047619047619048"/>
    <x v="3"/>
    <n v="135"/>
    <n v="56"/>
    <n v="3"/>
    <n v="194"/>
    <n v="6"/>
    <n v="2"/>
    <n v="2"/>
    <n v="3"/>
    <n v="3"/>
    <n v="3"/>
    <n v="4"/>
    <n v="3"/>
    <n v="1"/>
    <n v="14"/>
    <n v="415"/>
    <n v="0"/>
    <n v="5"/>
    <n v="420"/>
    <n v="0"/>
  </r>
  <r>
    <n v="205"/>
    <s v="Prathamik Vidyalay Pandey Bigaha"/>
    <s v="PANDEY"/>
    <x v="118"/>
    <n v="0.28878648233486942"/>
    <n v="0.25345622119815669"/>
    <n v="0.27803379416282642"/>
    <n v="2.7649769585253458E-2"/>
    <n v="0.17050691244239632"/>
    <n v="0.28878648233486942"/>
    <s v="BJP"/>
    <n v="0.27803379416282642"/>
    <s v="JDU"/>
    <n v="1.0752688172043001E-2"/>
    <x v="3"/>
    <n v="165"/>
    <n v="181"/>
    <n v="18"/>
    <n v="188"/>
    <n v="18"/>
    <n v="6"/>
    <n v="8"/>
    <n v="3"/>
    <n v="4"/>
    <n v="7"/>
    <n v="5"/>
    <n v="5"/>
    <n v="17"/>
    <n v="38"/>
    <n v="625"/>
    <n v="0"/>
    <n v="26"/>
    <n v="651"/>
    <n v="0"/>
  </r>
  <r>
    <n v="206"/>
    <s v="Prathamik Vidyalay Hasauli"/>
    <s v="HASAULI"/>
    <x v="119"/>
    <n v="0.63692946058091282"/>
    <n v="0.17219917012448133"/>
    <n v="0.1037344398340249"/>
    <n v="1.2448132780082987E-2"/>
    <n v="8.2987551867219914E-2"/>
    <n v="0.63692946058091282"/>
    <s v="BJP"/>
    <n v="0.17219917012448133"/>
    <s v="INC"/>
    <n v="0.46473029045643149"/>
    <x v="0"/>
    <n v="83"/>
    <n v="50"/>
    <n v="6"/>
    <n v="307"/>
    <n v="5"/>
    <n v="4"/>
    <n v="3"/>
    <n v="2"/>
    <n v="2"/>
    <n v="2"/>
    <n v="5"/>
    <n v="0"/>
    <n v="4"/>
    <n v="13"/>
    <n v="473"/>
    <n v="0"/>
    <n v="9"/>
    <n v="482"/>
    <n v="0"/>
  </r>
  <r>
    <n v="207"/>
    <s v="Utkramit Madhya Vidyalay Raval Bigaha"/>
    <s v="RAVAL"/>
    <x v="120"/>
    <n v="0.33615819209039549"/>
    <n v="0.26836158192090398"/>
    <n v="0.3036723163841808"/>
    <n v="1.4124293785310734E-2"/>
    <n v="9.03954802259887E-2"/>
    <n v="0.33615819209039549"/>
    <s v="BJP"/>
    <n v="0.3036723163841808"/>
    <s v="JDU"/>
    <n v="3.2485875706214695E-2"/>
    <x v="3"/>
    <n v="190"/>
    <n v="215"/>
    <n v="10"/>
    <n v="238"/>
    <n v="23"/>
    <n v="4"/>
    <n v="3"/>
    <n v="4"/>
    <n v="1"/>
    <n v="2"/>
    <n v="5"/>
    <n v="0"/>
    <n v="7"/>
    <n v="15"/>
    <n v="702"/>
    <n v="0"/>
    <n v="6"/>
    <n v="708"/>
    <n v="0"/>
  </r>
  <r>
    <n v="208"/>
    <s v="Madhya Vidyalay Kunda"/>
    <s v="KUNDA"/>
    <x v="103"/>
    <n v="0.49858356940509913"/>
    <n v="0.15297450424929179"/>
    <n v="0.14872521246458922"/>
    <n v="0.1359773371104816"/>
    <n v="8.3569405099150146E-2"/>
    <n v="0.49858356940509913"/>
    <s v="BJP"/>
    <n v="0.15297450424929179"/>
    <s v="INC"/>
    <n v="0.34560906515580736"/>
    <x v="0"/>
    <n v="108"/>
    <n v="105"/>
    <n v="96"/>
    <n v="352"/>
    <n v="6"/>
    <n v="4"/>
    <n v="2"/>
    <n v="3"/>
    <n v="3"/>
    <n v="4"/>
    <n v="4"/>
    <n v="5"/>
    <n v="6"/>
    <n v="22"/>
    <n v="698"/>
    <n v="0"/>
    <n v="8"/>
    <n v="706"/>
    <n v="0"/>
  </r>
  <r>
    <n v="209"/>
    <s v="Prathamik Vidyalay Harihar Bigaha"/>
    <s v="HARIHAR"/>
    <x v="121"/>
    <n v="0.20547945205479451"/>
    <n v="0.69863013698630139"/>
    <n v="4.1095890410958902E-2"/>
    <n v="3.0821917808219176E-2"/>
    <n v="3.7671232876712327E-2"/>
    <n v="0.69863013698630139"/>
    <s v="INC"/>
    <n v="0.20547945205479451"/>
    <s v="BJP"/>
    <n v="0.49315068493150688"/>
    <x v="4"/>
    <n v="408"/>
    <n v="24"/>
    <n v="18"/>
    <n v="120"/>
    <n v="0"/>
    <n v="0"/>
    <n v="0"/>
    <n v="0"/>
    <n v="2"/>
    <n v="0"/>
    <n v="3"/>
    <n v="2"/>
    <n v="4"/>
    <n v="11"/>
    <n v="581"/>
    <n v="0"/>
    <n v="3"/>
    <n v="584"/>
    <n v="0"/>
  </r>
  <r>
    <n v="210"/>
    <s v="Utkramit Madhya Vidyalay Khakhada"/>
    <s v="KHAKHADA"/>
    <x v="122"/>
    <n v="0.27758007117437722"/>
    <n v="0.25622775800711745"/>
    <n v="0.36476868327402134"/>
    <n v="1.0676156583629894E-2"/>
    <n v="0.11921708185053381"/>
    <n v="0.36476868327402134"/>
    <s v="JDU"/>
    <n v="0.27758007117437722"/>
    <s v="BJP"/>
    <n v="8.7188612099644125E-2"/>
    <x v="7"/>
    <n v="144"/>
    <n v="205"/>
    <n v="6"/>
    <n v="156"/>
    <n v="8"/>
    <n v="4"/>
    <n v="4"/>
    <n v="1"/>
    <n v="3"/>
    <n v="2"/>
    <n v="3"/>
    <n v="1"/>
    <n v="16"/>
    <n v="25"/>
    <n v="553"/>
    <n v="0"/>
    <n v="9"/>
    <n v="562"/>
    <n v="0"/>
  </r>
  <r>
    <n v="211"/>
    <s v="Prathamik Vidhalay Nepava"/>
    <s v="NEPAVA"/>
    <x v="123"/>
    <n v="0.15007215007215008"/>
    <n v="0.54689754689754688"/>
    <n v="0.17460317460317459"/>
    <n v="2.3088023088023088E-2"/>
    <n v="0.113997113997114"/>
    <n v="0.54689754689754688"/>
    <s v="INC"/>
    <n v="0.17460317460317459"/>
    <s v="JDU"/>
    <n v="0.37229437229437229"/>
    <x v="4"/>
    <n v="379"/>
    <n v="121"/>
    <n v="16"/>
    <n v="104"/>
    <n v="7"/>
    <n v="4"/>
    <n v="5"/>
    <n v="3"/>
    <n v="2"/>
    <n v="7"/>
    <n v="4"/>
    <n v="10"/>
    <n v="7"/>
    <n v="30"/>
    <n v="669"/>
    <n v="0"/>
    <n v="24"/>
    <n v="693"/>
    <n v="0"/>
  </r>
  <r>
    <n v="212"/>
    <s v="Utkramit Madhya Vidyalay Karma"/>
    <s v="KARMA"/>
    <x v="124"/>
    <n v="0.26923076923076922"/>
    <n v="0.67307692307692313"/>
    <n v="1.3736263736263736E-2"/>
    <n v="5.4945054945054949E-3"/>
    <n v="4.1208791208791208E-2"/>
    <n v="0.67307692307692313"/>
    <s v="INC"/>
    <n v="0.26923076923076922"/>
    <s v="BJP"/>
    <n v="0.40384615384615391"/>
    <x v="4"/>
    <n v="245"/>
    <n v="5"/>
    <n v="2"/>
    <n v="98"/>
    <n v="2"/>
    <n v="1"/>
    <n v="1"/>
    <n v="1"/>
    <n v="1"/>
    <n v="0"/>
    <n v="1"/>
    <n v="0"/>
    <n v="3"/>
    <n v="5"/>
    <n v="360"/>
    <n v="0"/>
    <n v="4"/>
    <n v="364"/>
    <n v="0"/>
  </r>
  <r>
    <n v="213"/>
    <s v="Prathamik Vidyalay Basadiha"/>
    <s v="BASADIHA"/>
    <x v="125"/>
    <n v="0.50716332378223494"/>
    <n v="0.44699140401146131"/>
    <n v="1.1461318051575931E-2"/>
    <n v="2.8653295128939827E-3"/>
    <n v="3.4383954154727794E-2"/>
    <n v="0.50716332378223494"/>
    <s v="BJP"/>
    <n v="0.44699140401146131"/>
    <s v="INC"/>
    <n v="6.017191977077363E-2"/>
    <x v="3"/>
    <n v="156"/>
    <n v="4"/>
    <n v="1"/>
    <n v="177"/>
    <n v="1"/>
    <n v="1"/>
    <n v="2"/>
    <n v="2"/>
    <n v="0"/>
    <n v="1"/>
    <n v="1"/>
    <n v="0"/>
    <n v="1"/>
    <n v="3"/>
    <n v="347"/>
    <n v="0"/>
    <n v="2"/>
    <n v="349"/>
    <n v="0"/>
  </r>
  <r>
    <n v="214"/>
    <s v="Utkramit Madhya Vidyalay Dadhapa"/>
    <s v="DADHAPA"/>
    <x v="126"/>
    <n v="0.49169435215946844"/>
    <n v="0.40697674418604651"/>
    <n v="3.3222591362126248E-2"/>
    <n v="2.4916943521594685E-2"/>
    <n v="5.9800664451827246E-2"/>
    <n v="0.49169435215946844"/>
    <s v="BJP"/>
    <n v="0.40697674418604651"/>
    <s v="INC"/>
    <n v="8.4717607973421927E-2"/>
    <x v="3"/>
    <n v="245"/>
    <n v="20"/>
    <n v="15"/>
    <n v="296"/>
    <n v="7"/>
    <n v="1"/>
    <n v="0"/>
    <n v="4"/>
    <n v="3"/>
    <n v="2"/>
    <n v="4"/>
    <n v="2"/>
    <n v="1"/>
    <n v="12"/>
    <n v="600"/>
    <n v="0"/>
    <n v="2"/>
    <n v="602"/>
    <n v="0"/>
  </r>
  <r>
    <n v="215"/>
    <s v="Prathamik Vidhalay Parasan Bigaha"/>
    <s v="PARASAN"/>
    <x v="127"/>
    <n v="2.0100502512562814E-2"/>
    <n v="0.90452261306532666"/>
    <n v="3.015075376884422E-2"/>
    <n v="0"/>
    <n v="5.5276381909547742E-2"/>
    <n v="0.90452261306532666"/>
    <s v="INC"/>
    <n v="5.5276381909547742E-2"/>
    <s v="Others"/>
    <n v="0.84924623115577891"/>
    <x v="4"/>
    <n v="180"/>
    <n v="6"/>
    <n v="0"/>
    <n v="4"/>
    <n v="2"/>
    <n v="4"/>
    <n v="0"/>
    <n v="1"/>
    <n v="0"/>
    <n v="0"/>
    <n v="0"/>
    <n v="2"/>
    <n v="0"/>
    <n v="2"/>
    <n v="199"/>
    <n v="0"/>
    <n v="0"/>
    <n v="199"/>
    <n v="0"/>
  </r>
  <r>
    <n v="216"/>
    <s v="Prathamik Vidyalay Guragaiya"/>
    <s v="GURAGAIYA"/>
    <x v="128"/>
    <n v="0.20987654320987653"/>
    <n v="0.6820987654320988"/>
    <n v="1.5432098765432098E-2"/>
    <n v="9.2592592592592587E-3"/>
    <n v="8.6419753086419748E-2"/>
    <n v="0.6820987654320988"/>
    <s v="INC"/>
    <n v="0.20987654320987653"/>
    <s v="BJP"/>
    <n v="0.47222222222222227"/>
    <x v="4"/>
    <n v="221"/>
    <n v="5"/>
    <n v="3"/>
    <n v="68"/>
    <n v="3"/>
    <n v="0"/>
    <n v="0"/>
    <n v="1"/>
    <n v="0"/>
    <n v="2"/>
    <n v="3"/>
    <n v="2"/>
    <n v="5"/>
    <n v="12"/>
    <n v="313"/>
    <n v="0"/>
    <n v="11"/>
    <n v="324"/>
    <n v="0"/>
  </r>
  <r>
    <n v="217"/>
    <s v="Madhya Vidyalay Kharadiha"/>
    <s v="KHARADIHA"/>
    <x v="129"/>
    <n v="0.39250814332247558"/>
    <n v="0.44136807817589574"/>
    <n v="9.4462540716612378E-2"/>
    <n v="1.4657980456026058E-2"/>
    <n v="7.3289902280130298E-2"/>
    <n v="0.44136807817589574"/>
    <s v="INC"/>
    <n v="0.39250814332247558"/>
    <s v="BJP"/>
    <n v="4.8859934853420162E-2"/>
    <x v="1"/>
    <n v="271"/>
    <n v="58"/>
    <n v="9"/>
    <n v="241"/>
    <n v="6"/>
    <n v="0"/>
    <n v="3"/>
    <n v="2"/>
    <n v="1"/>
    <n v="4"/>
    <n v="3"/>
    <n v="5"/>
    <n v="4"/>
    <n v="17"/>
    <n v="607"/>
    <n v="0"/>
    <n v="7"/>
    <n v="614"/>
    <n v="0"/>
  </r>
  <r>
    <n v="218"/>
    <s v="Utkramit Madhya Vidyalay Bahuara"/>
    <s v="BAHUARA"/>
    <x v="86"/>
    <n v="0.50874125874125875"/>
    <n v="0.34615384615384615"/>
    <n v="7.8671328671328672E-2"/>
    <n v="1.048951048951049E-2"/>
    <n v="7.8671328671328672E-2"/>
    <n v="0.50874125874125875"/>
    <s v="BJP"/>
    <n v="0.34615384615384615"/>
    <s v="INC"/>
    <n v="0.16258741258741261"/>
    <x v="0"/>
    <n v="198"/>
    <n v="45"/>
    <n v="6"/>
    <n v="291"/>
    <n v="6"/>
    <n v="4"/>
    <n v="3"/>
    <n v="2"/>
    <n v="2"/>
    <n v="3"/>
    <n v="3"/>
    <n v="1"/>
    <n v="6"/>
    <n v="15"/>
    <n v="570"/>
    <n v="0"/>
    <n v="2"/>
    <n v="572"/>
    <n v="0"/>
  </r>
  <r>
    <n v="219"/>
    <s v="Utkramit Madhya Vidyalay Narachi"/>
    <s v="NARACHI"/>
    <x v="130"/>
    <n v="0.22842639593908629"/>
    <n v="0.58375634517766495"/>
    <n v="7.1065989847715741E-2"/>
    <n v="1.015228426395939E-2"/>
    <n v="0.12944162436548223"/>
    <n v="0.58375634517766495"/>
    <s v="INC"/>
    <n v="0.22842639593908629"/>
    <s v="BJP"/>
    <n v="0.35532994923857864"/>
    <x v="4"/>
    <n v="230"/>
    <n v="28"/>
    <n v="4"/>
    <n v="90"/>
    <n v="4"/>
    <n v="1"/>
    <n v="5"/>
    <n v="1"/>
    <n v="3"/>
    <n v="1"/>
    <n v="8"/>
    <n v="4"/>
    <n v="4"/>
    <n v="20"/>
    <n v="383"/>
    <n v="0"/>
    <n v="11"/>
    <n v="394"/>
    <n v="0"/>
  </r>
  <r>
    <n v="220"/>
    <s v="Utkramit Madhya Vidyalay Madava Chainapur"/>
    <s v="CHAINAPUR"/>
    <x v="131"/>
    <n v="0.36842105263157893"/>
    <n v="0.46411483253588515"/>
    <n v="9.8086124401913874E-2"/>
    <n v="2.1531100478468901E-2"/>
    <n v="7.1770334928229665E-2"/>
    <n v="0.46411483253588515"/>
    <s v="INC"/>
    <n v="0.36842105263157893"/>
    <s v="BJP"/>
    <n v="9.569377990430622E-2"/>
    <x v="1"/>
    <n v="194"/>
    <n v="41"/>
    <n v="9"/>
    <n v="154"/>
    <n v="0"/>
    <n v="3"/>
    <n v="1"/>
    <n v="2"/>
    <n v="1"/>
    <n v="2"/>
    <n v="6"/>
    <n v="1"/>
    <n v="2"/>
    <n v="12"/>
    <n v="416"/>
    <n v="0"/>
    <n v="2"/>
    <n v="418"/>
    <n v="0"/>
  </r>
  <r>
    <n v="221"/>
    <s v="Prathamik Vidyalay Devadhari"/>
    <s v="DEVADHARI"/>
    <x v="132"/>
    <n v="0.22073578595317725"/>
    <n v="0.66555183946488294"/>
    <n v="2.3411371237458192E-2"/>
    <n v="1.0033444816053512E-2"/>
    <n v="6.0200668896321072E-2"/>
    <n v="0.66555183946488294"/>
    <s v="INC"/>
    <n v="0.22073578595317725"/>
    <s v="BJP"/>
    <n v="0.44481605351170572"/>
    <x v="4"/>
    <n v="199"/>
    <n v="7"/>
    <n v="3"/>
    <n v="66"/>
    <n v="1"/>
    <n v="1"/>
    <n v="0"/>
    <n v="0"/>
    <n v="0"/>
    <n v="2"/>
    <n v="1"/>
    <n v="1"/>
    <n v="4"/>
    <n v="8"/>
    <n v="285"/>
    <n v="0"/>
    <n v="14"/>
    <n v="299"/>
    <n v="0"/>
  </r>
  <r>
    <n v="222"/>
    <s v="Prathamik Vidyalay Uparadaha"/>
    <s v="UPARADAHA"/>
    <x v="133"/>
    <n v="0.37396694214876031"/>
    <n v="0.44834710743801653"/>
    <n v="3.9256198347107439E-2"/>
    <n v="1.6528925619834711E-2"/>
    <n v="0.11776859504132231"/>
    <n v="0.44834710743801653"/>
    <s v="INC"/>
    <n v="0.37396694214876031"/>
    <s v="BJP"/>
    <n v="7.4380165289256228E-2"/>
    <x v="1"/>
    <n v="217"/>
    <n v="19"/>
    <n v="8"/>
    <n v="181"/>
    <n v="3"/>
    <n v="5"/>
    <n v="0"/>
    <n v="3"/>
    <n v="2"/>
    <n v="3"/>
    <n v="8"/>
    <n v="6"/>
    <n v="4"/>
    <n v="23"/>
    <n v="459"/>
    <n v="0"/>
    <n v="25"/>
    <n v="484"/>
    <n v="0"/>
  </r>
  <r>
    <n v="223"/>
    <s v="Madhya Vidyalay Belasara Utari Bhag"/>
    <s v="BELASARA"/>
    <x v="134"/>
    <n v="0.52144082332761577"/>
    <n v="0.20240137221269297"/>
    <n v="0.18010291595197256"/>
    <n v="8.5763293310463125E-3"/>
    <n v="0.11149228130360206"/>
    <n v="0.52144082332761577"/>
    <s v="BJP"/>
    <n v="0.20240137221269297"/>
    <s v="INC"/>
    <n v="0.31903945111492282"/>
    <x v="0"/>
    <n v="118"/>
    <n v="105"/>
    <n v="5"/>
    <n v="304"/>
    <n v="5"/>
    <n v="3"/>
    <n v="4"/>
    <n v="3"/>
    <n v="1"/>
    <n v="0"/>
    <n v="10"/>
    <n v="7"/>
    <n v="7"/>
    <n v="25"/>
    <n v="572"/>
    <n v="0"/>
    <n v="11"/>
    <n v="583"/>
    <n v="0"/>
  </r>
  <r>
    <n v="224"/>
    <s v="Madhya Vidyalay Belasara Dakshini Bhag"/>
    <s v="BELASARA"/>
    <x v="134"/>
    <n v="0.39626556016597508"/>
    <n v="0.33817427385892118"/>
    <n v="0.19294605809128632"/>
    <n v="2.6970954356846474E-2"/>
    <n v="6.2240663900414939E-2"/>
    <n v="0.39626556016597508"/>
    <s v="BJP"/>
    <n v="0.33817427385892118"/>
    <s v="INC"/>
    <n v="5.8091286307053902E-2"/>
    <x v="3"/>
    <n v="163"/>
    <n v="93"/>
    <n v="13"/>
    <n v="191"/>
    <n v="5"/>
    <n v="1"/>
    <n v="6"/>
    <n v="2"/>
    <n v="1"/>
    <n v="1"/>
    <n v="2"/>
    <n v="2"/>
    <n v="2"/>
    <n v="8"/>
    <n v="482"/>
    <n v="0"/>
    <n v="0"/>
    <n v="482"/>
    <n v="0"/>
  </r>
  <r>
    <n v="225"/>
    <s v="Prathamik Vidyalay Bhavanipur"/>
    <s v="IPUR"/>
    <x v="135"/>
    <n v="0.46366279069767441"/>
    <n v="0.26889534883720928"/>
    <n v="0.15988372093023256"/>
    <n v="1.1627906976744186E-2"/>
    <n v="0.12354651162790697"/>
    <n v="0.46366279069767441"/>
    <s v="BJP"/>
    <n v="0.26889534883720928"/>
    <s v="INC"/>
    <n v="0.19476744186046513"/>
    <x v="0"/>
    <n v="185"/>
    <n v="110"/>
    <n v="8"/>
    <n v="319"/>
    <n v="9"/>
    <n v="5"/>
    <n v="3"/>
    <n v="2"/>
    <n v="3"/>
    <n v="10"/>
    <n v="5"/>
    <n v="6"/>
    <n v="9"/>
    <n v="33"/>
    <n v="674"/>
    <n v="0"/>
    <n v="14"/>
    <n v="688"/>
    <n v="0"/>
  </r>
  <r>
    <n v="226"/>
    <s v="Prathamik Vidyalay Dhamaul"/>
    <s v="DHAMAUL"/>
    <x v="136"/>
    <n v="0.22342342342342342"/>
    <n v="0.67747747747747744"/>
    <n v="2.7027027027027029E-2"/>
    <n v="1.8018018018018018E-2"/>
    <n v="5.4054054054054057E-2"/>
    <n v="0.67747747747747744"/>
    <s v="INC"/>
    <n v="0.22342342342342342"/>
    <s v="BJP"/>
    <n v="0.45405405405405402"/>
    <x v="4"/>
    <n v="376"/>
    <n v="15"/>
    <n v="10"/>
    <n v="124"/>
    <n v="5"/>
    <n v="1"/>
    <n v="6"/>
    <n v="0"/>
    <n v="1"/>
    <n v="1"/>
    <n v="3"/>
    <n v="3"/>
    <n v="1"/>
    <n v="9"/>
    <n v="546"/>
    <n v="0"/>
    <n v="9"/>
    <n v="555"/>
    <n v="0"/>
  </r>
  <r>
    <n v="227"/>
    <s v="Urdu Madhya Vidyalay Balapokhar"/>
    <s v="BALAPOKHAR"/>
    <x v="137"/>
    <n v="0.31791044776119404"/>
    <n v="0.45223880597014926"/>
    <n v="0.11641791044776119"/>
    <n v="4.4776119402985072E-2"/>
    <n v="7.4626865671641784E-2"/>
    <n v="0.45223880597014926"/>
    <s v="INC"/>
    <n v="0.31791044776119404"/>
    <s v="BJP"/>
    <n v="0.13432835820895522"/>
    <x v="1"/>
    <n v="303"/>
    <n v="78"/>
    <n v="30"/>
    <n v="213"/>
    <n v="9"/>
    <n v="0"/>
    <n v="2"/>
    <n v="1"/>
    <n v="1"/>
    <n v="1"/>
    <n v="6"/>
    <n v="6"/>
    <n v="5"/>
    <n v="19"/>
    <n v="655"/>
    <n v="0"/>
    <n v="15"/>
    <n v="670"/>
    <n v="0"/>
  </r>
  <r>
    <n v="228"/>
    <s v="Utkramit Madhya Vidyalay Bela"/>
    <s v="BELA"/>
    <x v="70"/>
    <n v="0.54296875"/>
    <n v="0.13671875"/>
    <n v="0.14453125"/>
    <n v="0.11328125"/>
    <n v="7.421875E-2"/>
    <n v="0.54296875"/>
    <s v="BJP"/>
    <n v="0.14453125"/>
    <s v="JDU"/>
    <n v="0.3984375"/>
    <x v="0"/>
    <n v="35"/>
    <n v="37"/>
    <n v="29"/>
    <n v="139"/>
    <n v="5"/>
    <n v="2"/>
    <n v="0"/>
    <n v="2"/>
    <n v="2"/>
    <n v="1"/>
    <n v="0"/>
    <n v="2"/>
    <n v="0"/>
    <n v="5"/>
    <n v="254"/>
    <n v="0"/>
    <n v="2"/>
    <n v="256"/>
    <n v="0"/>
  </r>
  <r>
    <n v="229"/>
    <s v="Kanya Madhya Vidyalay Dev Purwi Bhag"/>
    <s v="DEV"/>
    <x v="138"/>
    <n v="0.37012987012987014"/>
    <n v="0.33766233766233766"/>
    <n v="0.26406926406926406"/>
    <n v="4.329004329004329E-3"/>
    <n v="2.3809523809523808E-2"/>
    <n v="0.37012987012987014"/>
    <s v="BJP"/>
    <n v="0.33766233766233766"/>
    <s v="INC"/>
    <n v="3.2467532467532478E-2"/>
    <x v="3"/>
    <n v="156"/>
    <n v="122"/>
    <n v="2"/>
    <n v="171"/>
    <n v="2"/>
    <n v="0"/>
    <n v="2"/>
    <n v="1"/>
    <n v="0"/>
    <n v="0"/>
    <n v="1"/>
    <n v="0"/>
    <n v="2"/>
    <n v="3"/>
    <n v="459"/>
    <n v="0"/>
    <n v="3"/>
    <n v="462"/>
    <n v="0"/>
  </r>
  <r>
    <n v="230"/>
    <s v="Kanya Madhya Vidyalay, Dev Madhya Bhag"/>
    <s v="DEV"/>
    <x v="138"/>
    <n v="0.65410958904109584"/>
    <n v="0.17294520547945205"/>
    <n v="9.5890410958904104E-2"/>
    <n v="2.7397260273972601E-2"/>
    <n v="6.5068493150684928E-2"/>
    <n v="0.65410958904109584"/>
    <s v="BJP"/>
    <n v="0.17294520547945205"/>
    <s v="INC"/>
    <n v="0.48116438356164382"/>
    <x v="0"/>
    <n v="101"/>
    <n v="56"/>
    <n v="16"/>
    <n v="382"/>
    <n v="3"/>
    <n v="3"/>
    <n v="2"/>
    <n v="0"/>
    <n v="0"/>
    <n v="3"/>
    <n v="6"/>
    <n v="2"/>
    <n v="4"/>
    <n v="15"/>
    <n v="578"/>
    <n v="0"/>
    <n v="6"/>
    <n v="584"/>
    <n v="0"/>
  </r>
  <r>
    <n v="231"/>
    <s v="Kanya Madhya Vidyalay Dev Pashchim Bhag"/>
    <s v="DEV"/>
    <x v="138"/>
    <n v="0.4973045822102426"/>
    <n v="0.33827493261455527"/>
    <n v="0.10242587601078167"/>
    <n v="1.2129380053908356E-2"/>
    <n v="4.8517520215633422E-2"/>
    <n v="0.4973045822102426"/>
    <s v="BJP"/>
    <n v="0.33827493261455527"/>
    <s v="INC"/>
    <n v="0.15902964959568733"/>
    <x v="0"/>
    <n v="251"/>
    <n v="76"/>
    <n v="9"/>
    <n v="369"/>
    <n v="5"/>
    <n v="2"/>
    <n v="10"/>
    <n v="1"/>
    <n v="1"/>
    <n v="3"/>
    <n v="0"/>
    <n v="2"/>
    <n v="3"/>
    <n v="9"/>
    <n v="732"/>
    <n v="0"/>
    <n v="10"/>
    <n v="742"/>
    <n v="0"/>
  </r>
  <r>
    <n v="232"/>
    <s v="Uchcha Vidyalay Dev"/>
    <s v="DEV"/>
    <x v="138"/>
    <n v="0.58111380145278446"/>
    <n v="0.16707021791767554"/>
    <n v="0.17433414043583534"/>
    <n v="7.2639225181598066E-3"/>
    <n v="8.8377723970944316E-2"/>
    <n v="0.58111380145278446"/>
    <s v="BJP"/>
    <n v="0.17433414043583534"/>
    <s v="JDU"/>
    <n v="0.40677966101694912"/>
    <x v="0"/>
    <n v="138"/>
    <n v="144"/>
    <n v="6"/>
    <n v="480"/>
    <n v="7"/>
    <n v="5"/>
    <n v="5"/>
    <n v="2"/>
    <n v="1"/>
    <n v="1"/>
    <n v="14"/>
    <n v="4"/>
    <n v="7"/>
    <n v="27"/>
    <n v="814"/>
    <n v="0"/>
    <n v="12"/>
    <n v="826"/>
    <n v="0"/>
  </r>
  <r>
    <n v="233"/>
    <s v="Madhya Vidyalay Dev"/>
    <s v="DEV"/>
    <x v="138"/>
    <n v="0.22830440587449932"/>
    <n v="0.62216288384512686"/>
    <n v="7.7436582109479304E-2"/>
    <n v="1.335113484646195E-2"/>
    <n v="7.209612817089453E-2"/>
    <n v="0.62216288384512686"/>
    <s v="INC"/>
    <n v="0.22830440587449932"/>
    <s v="BJP"/>
    <n v="0.39385847797062756"/>
    <x v="4"/>
    <n v="466"/>
    <n v="58"/>
    <n v="10"/>
    <n v="171"/>
    <n v="5"/>
    <n v="4"/>
    <n v="6"/>
    <n v="5"/>
    <n v="4"/>
    <n v="4"/>
    <n v="2"/>
    <n v="6"/>
    <n v="1"/>
    <n v="17"/>
    <n v="742"/>
    <n v="0"/>
    <n v="7"/>
    <n v="749"/>
    <n v="0"/>
  </r>
  <r>
    <n v="234"/>
    <s v="Panchayat Bhavan Dev"/>
    <s v="DEV"/>
    <x v="138"/>
    <n v="0.64698162729658792"/>
    <n v="0.1062992125984252"/>
    <n v="0.17060367454068243"/>
    <n v="2.0997375328083989E-2"/>
    <n v="5.905511811023622E-2"/>
    <n v="0.64698162729658792"/>
    <s v="BJP"/>
    <n v="0.17060367454068243"/>
    <s v="JDU"/>
    <n v="0.4763779527559055"/>
    <x v="0"/>
    <n v="81"/>
    <n v="130"/>
    <n v="16"/>
    <n v="493"/>
    <n v="7"/>
    <n v="3"/>
    <n v="3"/>
    <n v="0"/>
    <n v="2"/>
    <n v="1"/>
    <n v="5"/>
    <n v="2"/>
    <n v="6"/>
    <n v="16"/>
    <n v="749"/>
    <n v="0"/>
    <n v="13"/>
    <n v="762"/>
    <n v="0"/>
  </r>
  <r>
    <n v="235"/>
    <s v="Madhya Vidyalay Kataiya Pashchim Bhag"/>
    <s v="KATAIYA"/>
    <x v="48"/>
    <n v="0.3032015065913371"/>
    <n v="0.18267419962335216"/>
    <n v="0.36911487758945388"/>
    <n v="2.6365348399246705E-2"/>
    <n v="0.15819209039548024"/>
    <n v="0.36911487758945388"/>
    <s v="JDU"/>
    <n v="0.3032015065913371"/>
    <s v="BJP"/>
    <n v="6.5913370998116783E-2"/>
    <x v="7"/>
    <n v="97"/>
    <n v="196"/>
    <n v="14"/>
    <n v="161"/>
    <n v="7"/>
    <n v="4"/>
    <n v="7"/>
    <n v="4"/>
    <n v="4"/>
    <n v="2"/>
    <n v="9"/>
    <n v="6"/>
    <n v="10"/>
    <n v="31"/>
    <n v="521"/>
    <n v="0"/>
    <n v="10"/>
    <n v="531"/>
    <n v="0"/>
  </r>
  <r>
    <n v="236"/>
    <s v="Madhya Vidyalay Kataiya Purwi Bhag"/>
    <s v="KATAIYA"/>
    <x v="48"/>
    <n v="0.36129032258064514"/>
    <n v="0.56559139784946233"/>
    <n v="3.0107526881720432E-2"/>
    <n v="1.2903225806451613E-2"/>
    <n v="3.4408602150537634E-2"/>
    <n v="0.56559139784946233"/>
    <s v="INC"/>
    <n v="0.36129032258064514"/>
    <s v="BJP"/>
    <n v="0.20430107526881719"/>
    <x v="4"/>
    <n v="263"/>
    <n v="14"/>
    <n v="6"/>
    <n v="168"/>
    <n v="4"/>
    <n v="1"/>
    <n v="0"/>
    <n v="1"/>
    <n v="0"/>
    <n v="2"/>
    <n v="0"/>
    <n v="2"/>
    <n v="1"/>
    <n v="5"/>
    <n v="462"/>
    <n v="0"/>
    <n v="3"/>
    <n v="465"/>
    <n v="0"/>
  </r>
  <r>
    <n v="237"/>
    <s v="Prathamik Vidyalay Kosiyari"/>
    <s v="KOSIYARI"/>
    <x v="139"/>
    <n v="0.44563758389261743"/>
    <n v="0.28859060402684567"/>
    <n v="0.12080536912751678"/>
    <n v="3.4899328859060399E-2"/>
    <n v="0.13288590604026845"/>
    <n v="0.44563758389261743"/>
    <s v="BJP"/>
    <n v="0.28859060402684567"/>
    <s v="INC"/>
    <n v="0.15704697986577176"/>
    <x v="0"/>
    <n v="215"/>
    <n v="90"/>
    <n v="26"/>
    <n v="332"/>
    <n v="14"/>
    <n v="6"/>
    <n v="7"/>
    <n v="6"/>
    <n v="3"/>
    <n v="5"/>
    <n v="9"/>
    <n v="11"/>
    <n v="5"/>
    <n v="33"/>
    <n v="729"/>
    <n v="0"/>
    <n v="16"/>
    <n v="745"/>
    <n v="0"/>
  </r>
  <r>
    <n v="238"/>
    <s v="Utkramit Madhya Vidyalay Isaraur"/>
    <s v="ISARAUR"/>
    <x v="140"/>
    <n v="0.2304147465437788"/>
    <n v="0.33179723502304148"/>
    <n v="0.33640552995391704"/>
    <n v="2.7649769585253458E-2"/>
    <n v="8.9861751152073732E-2"/>
    <n v="0.33640552995391704"/>
    <s v="JDU"/>
    <n v="0.33179723502304148"/>
    <s v="INC"/>
    <n v="4.6082949308755561E-3"/>
    <x v="7"/>
    <n v="144"/>
    <n v="146"/>
    <n v="12"/>
    <n v="100"/>
    <n v="6"/>
    <n v="2"/>
    <n v="3"/>
    <n v="2"/>
    <n v="2"/>
    <n v="0"/>
    <n v="7"/>
    <n v="2"/>
    <n v="2"/>
    <n v="13"/>
    <n v="428"/>
    <n v="0"/>
    <n v="6"/>
    <n v="434"/>
    <n v="0"/>
  </r>
  <r>
    <n v="239"/>
    <s v="Prathamik Vidyalay Chatati Bajar"/>
    <s v="BAJAR"/>
    <x v="141"/>
    <n v="0.53784860557768921"/>
    <n v="0.26294820717131473"/>
    <n v="8.3665338645418322E-2"/>
    <n v="5.9760956175298804E-3"/>
    <n v="0.13147410358565736"/>
    <n v="0.53784860557768921"/>
    <s v="BJP"/>
    <n v="0.26294820717131473"/>
    <s v="INC"/>
    <n v="0.27490039840637448"/>
    <x v="0"/>
    <n v="132"/>
    <n v="42"/>
    <n v="3"/>
    <n v="270"/>
    <n v="8"/>
    <n v="3"/>
    <n v="4"/>
    <n v="1"/>
    <n v="4"/>
    <n v="2"/>
    <n v="6"/>
    <n v="6"/>
    <n v="7"/>
    <n v="25"/>
    <n v="488"/>
    <n v="0"/>
    <n v="14"/>
    <n v="502"/>
    <n v="0"/>
  </r>
  <r>
    <n v="240"/>
    <s v="Besik Skul Vishunapur"/>
    <s v="VISHUNAPUR"/>
    <x v="142"/>
    <n v="0.34090909090909088"/>
    <n v="0.52685950413223137"/>
    <n v="4.3388429752066117E-2"/>
    <n v="4.3388429752066117E-2"/>
    <n v="4.9586776859504134E-2"/>
    <n v="0.52685950413223137"/>
    <s v="INC"/>
    <n v="0.34090909090909088"/>
    <s v="BJP"/>
    <n v="0.18595041322314049"/>
    <x v="4"/>
    <n v="255"/>
    <n v="21"/>
    <n v="21"/>
    <n v="165"/>
    <n v="6"/>
    <n v="1"/>
    <n v="1"/>
    <n v="0"/>
    <n v="1"/>
    <n v="2"/>
    <n v="1"/>
    <n v="1"/>
    <n v="3"/>
    <n v="8"/>
    <n v="478"/>
    <n v="0"/>
    <n v="6"/>
    <n v="484"/>
    <n v="0"/>
  </r>
  <r>
    <n v="241"/>
    <s v="Madhya Vidyalay Vishunapur"/>
    <s v="VISHUNAPUR"/>
    <x v="142"/>
    <n v="0.52359550561797752"/>
    <n v="0.31685393258426964"/>
    <n v="7.6404494382022473E-2"/>
    <n v="8.988764044943821E-3"/>
    <n v="8.5393258426966295E-2"/>
    <n v="0.52359550561797752"/>
    <s v="BJP"/>
    <n v="0.31685393258426964"/>
    <s v="INC"/>
    <n v="0.20674157303370788"/>
    <x v="0"/>
    <n v="141"/>
    <n v="34"/>
    <n v="4"/>
    <n v="233"/>
    <n v="6"/>
    <n v="1"/>
    <n v="3"/>
    <n v="2"/>
    <n v="0"/>
    <n v="3"/>
    <n v="5"/>
    <n v="1"/>
    <n v="4"/>
    <n v="13"/>
    <n v="437"/>
    <n v="0"/>
    <n v="8"/>
    <n v="445"/>
    <n v="0"/>
  </r>
  <r>
    <n v="242"/>
    <s v="Utkramit Madhya Vidyalay Keshaur"/>
    <s v="KESHAUR"/>
    <x v="143"/>
    <n v="0.29063097514340347"/>
    <n v="0.51625239005736134"/>
    <n v="6.6921606118546847E-2"/>
    <n v="9.5602294455066923E-3"/>
    <n v="0.1147227533460803"/>
    <n v="0.51625239005736134"/>
    <s v="INC"/>
    <n v="0.29063097514340347"/>
    <s v="BJP"/>
    <n v="0.22562141491395787"/>
    <x v="4"/>
    <n v="270"/>
    <n v="35"/>
    <n v="5"/>
    <n v="152"/>
    <n v="9"/>
    <n v="1"/>
    <n v="3"/>
    <n v="1"/>
    <n v="9"/>
    <n v="2"/>
    <n v="1"/>
    <n v="3"/>
    <n v="8"/>
    <n v="23"/>
    <n v="499"/>
    <n v="0"/>
    <n v="24"/>
    <n v="523"/>
    <n v="0"/>
  </r>
  <r>
    <n v="243"/>
    <s v="Prathamik Vidyalay Suhi"/>
    <s v="SUHI"/>
    <x v="144"/>
    <n v="0.43252595155709345"/>
    <n v="0.28719723183391005"/>
    <n v="0.16262975778546712"/>
    <n v="6.0553633217993078E-2"/>
    <n v="6.5743944636678195E-2"/>
    <n v="0.43252595155709345"/>
    <s v="BJP"/>
    <n v="0.28719723183391005"/>
    <s v="INC"/>
    <n v="0.1453287197231834"/>
    <x v="3"/>
    <n v="166"/>
    <n v="94"/>
    <n v="35"/>
    <n v="250"/>
    <n v="7"/>
    <n v="3"/>
    <n v="11"/>
    <n v="1"/>
    <n v="1"/>
    <n v="0"/>
    <n v="2"/>
    <n v="4"/>
    <n v="1"/>
    <n v="8"/>
    <n v="575"/>
    <n v="0"/>
    <n v="3"/>
    <n v="578"/>
    <n v="0"/>
  </r>
  <r>
    <n v="244"/>
    <s v="Utkramit Madhya Vidyalay Saraganva"/>
    <s v="SARAGANVA"/>
    <x v="145"/>
    <n v="0.39294710327455917"/>
    <n v="0.25944584382871538"/>
    <n v="0.1712846347607053"/>
    <n v="2.5188916876574308E-2"/>
    <n v="0.22670025188916876"/>
    <n v="0.39294710327455917"/>
    <s v="BJP"/>
    <n v="0.25944584382871538"/>
    <s v="INC"/>
    <n v="0.13350125944584379"/>
    <x v="3"/>
    <n v="103"/>
    <n v="68"/>
    <n v="10"/>
    <n v="156"/>
    <n v="10"/>
    <n v="1"/>
    <n v="3"/>
    <n v="2"/>
    <n v="4"/>
    <n v="5"/>
    <n v="10"/>
    <n v="9"/>
    <n v="9"/>
    <n v="37"/>
    <n v="390"/>
    <n v="0"/>
    <n v="7"/>
    <n v="397"/>
    <n v="0"/>
  </r>
  <r>
    <n v="245"/>
    <s v="Madhya Vidyalay Malahara"/>
    <s v="MALAHARA"/>
    <x v="146"/>
    <n v="0.5719557195571956"/>
    <n v="0.35055350553505538"/>
    <n v="1.107011070110701E-2"/>
    <n v="7.3800738007380072E-3"/>
    <n v="6.6420664206642069E-2"/>
    <n v="0.5719557195571956"/>
    <s v="BJP"/>
    <n v="0.35055350553505538"/>
    <s v="INC"/>
    <n v="0.22140221402214022"/>
    <x v="0"/>
    <n v="95"/>
    <n v="3"/>
    <n v="2"/>
    <n v="155"/>
    <n v="4"/>
    <n v="0"/>
    <n v="3"/>
    <n v="1"/>
    <n v="0"/>
    <n v="1"/>
    <n v="2"/>
    <n v="1"/>
    <n v="1"/>
    <n v="5"/>
    <n v="268"/>
    <n v="0"/>
    <n v="3"/>
    <n v="271"/>
    <n v="0"/>
  </r>
  <r>
    <n v="246"/>
    <s v="Urdu Prathamik Vidyalay Kanatari"/>
    <s v="KANATARI"/>
    <x v="147"/>
    <n v="0.39832869080779942"/>
    <n v="0.22005571030640669"/>
    <n v="0.25069637883008355"/>
    <n v="1.3927576601671309E-2"/>
    <n v="0.11699164345403899"/>
    <n v="0.39832869080779942"/>
    <s v="BJP"/>
    <n v="0.25069637883008355"/>
    <s v="JDU"/>
    <n v="0.14763231197771587"/>
    <x v="3"/>
    <n v="79"/>
    <n v="90"/>
    <n v="5"/>
    <n v="143"/>
    <n v="6"/>
    <n v="1"/>
    <n v="3"/>
    <n v="2"/>
    <n v="3"/>
    <n v="4"/>
    <n v="0"/>
    <n v="5"/>
    <n v="3"/>
    <n v="15"/>
    <n v="344"/>
    <n v="0"/>
    <n v="15"/>
    <n v="359"/>
    <n v="0"/>
  </r>
  <r>
    <n v="247"/>
    <s v="Utkramit Madhya Vidyalay Dhanav"/>
    <s v="DHANAV"/>
    <x v="148"/>
    <n v="0.43935309973045822"/>
    <n v="0.39353099730458219"/>
    <n v="8.8948787061994605E-2"/>
    <n v="1.3477088948787063E-2"/>
    <n v="8.8948787061994605E-2"/>
    <n v="0.43935309973045822"/>
    <s v="BJP"/>
    <n v="0.39353099730458219"/>
    <s v="INC"/>
    <n v="4.5822102425876032E-2"/>
    <x v="3"/>
    <n v="146"/>
    <n v="33"/>
    <n v="5"/>
    <n v="163"/>
    <n v="4"/>
    <n v="2"/>
    <n v="2"/>
    <n v="1"/>
    <n v="0"/>
    <n v="1"/>
    <n v="5"/>
    <n v="0"/>
    <n v="6"/>
    <n v="12"/>
    <n v="368"/>
    <n v="0"/>
    <n v="3"/>
    <n v="371"/>
    <n v="0"/>
  </r>
  <r>
    <n v="248"/>
    <s v="Madhya Vidyalay Chandapur"/>
    <s v="CHANDAPUR"/>
    <x v="149"/>
    <n v="0.49389416553595655"/>
    <n v="0.28222523744911804"/>
    <n v="8.6838534599728623E-2"/>
    <n v="2.7137042062415198E-2"/>
    <n v="0.13704206241519673"/>
    <n v="0.49389416553595655"/>
    <s v="BJP"/>
    <n v="0.28222523744911804"/>
    <s v="INC"/>
    <n v="0.21166892808683851"/>
    <x v="0"/>
    <n v="208"/>
    <n v="64"/>
    <n v="20"/>
    <n v="364"/>
    <n v="13"/>
    <n v="4"/>
    <n v="9"/>
    <n v="5"/>
    <n v="6"/>
    <n v="4"/>
    <n v="14"/>
    <n v="4"/>
    <n v="7"/>
    <n v="35"/>
    <n v="722"/>
    <n v="0"/>
    <n v="15"/>
    <n v="737"/>
    <n v="0"/>
  </r>
  <r>
    <n v="249"/>
    <s v="Besik Skul Eraki"/>
    <s v="ERAKI"/>
    <x v="150"/>
    <n v="0.49196141479099681"/>
    <n v="0.1045016077170418"/>
    <n v="0.27170418006430869"/>
    <n v="2.5723472668810289E-2"/>
    <n v="0.10932475884244373"/>
    <n v="0.49196141479099681"/>
    <s v="BJP"/>
    <n v="0.27170418006430869"/>
    <s v="JDU"/>
    <n v="0.22025723472668812"/>
    <x v="0"/>
    <n v="65"/>
    <n v="169"/>
    <n v="16"/>
    <n v="306"/>
    <n v="5"/>
    <n v="4"/>
    <n v="11"/>
    <n v="6"/>
    <n v="1"/>
    <n v="5"/>
    <n v="5"/>
    <n v="7"/>
    <n v="3"/>
    <n v="21"/>
    <n v="603"/>
    <n v="0"/>
    <n v="19"/>
    <n v="622"/>
    <n v="0"/>
  </r>
  <r>
    <n v="250"/>
    <s v="Prathamik Vidyalay Ajaniya"/>
    <s v="AJANIYA"/>
    <x v="151"/>
    <n v="0.5629139072847682"/>
    <n v="0.27152317880794702"/>
    <n v="9.9337748344370865E-3"/>
    <n v="1.6556291390728478E-2"/>
    <n v="0.20198675496688742"/>
    <n v="0.5629139072847682"/>
    <s v="BJP"/>
    <n v="0.27152317880794702"/>
    <s v="INC"/>
    <n v="0.29139072847682118"/>
    <x v="0"/>
    <n v="82"/>
    <n v="3"/>
    <n v="5"/>
    <n v="170"/>
    <n v="7"/>
    <n v="2"/>
    <n v="6"/>
    <n v="0"/>
    <n v="1"/>
    <n v="6"/>
    <n v="9"/>
    <n v="3"/>
    <n v="4"/>
    <n v="23"/>
    <n v="298"/>
    <n v="0"/>
    <n v="4"/>
    <n v="302"/>
    <n v="0"/>
  </r>
  <r>
    <n v="251"/>
    <s v="Prathamik Vidyalay Khadiha"/>
    <s v="KHADIHA"/>
    <x v="129"/>
    <n v="0.37133550488599348"/>
    <n v="0.51465798045602607"/>
    <n v="4.5602605863192182E-2"/>
    <n v="2.6058631921824105E-2"/>
    <n v="6.5146579804560262E-2"/>
    <n v="0.51465798045602607"/>
    <s v="INC"/>
    <n v="0.37133550488599348"/>
    <s v="BJP"/>
    <n v="0.14332247557003258"/>
    <x v="1"/>
    <n v="158"/>
    <n v="14"/>
    <n v="8"/>
    <n v="114"/>
    <n v="0"/>
    <n v="0"/>
    <n v="3"/>
    <n v="1"/>
    <n v="0"/>
    <n v="0"/>
    <n v="2"/>
    <n v="2"/>
    <n v="4"/>
    <n v="8"/>
    <n v="306"/>
    <n v="0"/>
    <n v="1"/>
    <n v="307"/>
    <n v="0"/>
  </r>
  <r>
    <n v="252"/>
    <s v="Panchayat Bhavan Bedhani"/>
    <s v="BEDHANI"/>
    <x v="152"/>
    <n v="0.15686274509803921"/>
    <n v="0.24509803921568626"/>
    <n v="0.30392156862745096"/>
    <n v="2.4509803921568627E-2"/>
    <n v="0.30882352941176472"/>
    <n v="0.30882352941176472"/>
    <s v="Others"/>
    <n v="0.30392156862745096"/>
    <s v="JDU"/>
    <n v="4.9019607843137636E-3"/>
    <x v="10"/>
    <n v="50"/>
    <n v="62"/>
    <n v="5"/>
    <n v="32"/>
    <n v="1"/>
    <n v="0"/>
    <n v="5"/>
    <n v="5"/>
    <n v="4"/>
    <n v="4"/>
    <n v="4"/>
    <n v="8"/>
    <n v="6"/>
    <n v="26"/>
    <n v="186"/>
    <n v="0"/>
    <n v="18"/>
    <n v="204"/>
    <n v="0"/>
  </r>
  <r>
    <n v="253"/>
    <s v="Madhya Vidyalay Bedhani"/>
    <s v="BEDHANI"/>
    <x v="152"/>
    <n v="0.52165354330708658"/>
    <n v="0.1889763779527559"/>
    <n v="0.17125984251968504"/>
    <n v="9.8425196850393699E-3"/>
    <n v="0.13385826771653545"/>
    <n v="0.52165354330708658"/>
    <s v="BJP"/>
    <n v="0.1889763779527559"/>
    <s v="INC"/>
    <n v="0.33267716535433067"/>
    <x v="0"/>
    <n v="96"/>
    <n v="87"/>
    <n v="5"/>
    <n v="265"/>
    <n v="6"/>
    <n v="3"/>
    <n v="2"/>
    <n v="1"/>
    <n v="5"/>
    <n v="2"/>
    <n v="11"/>
    <n v="6"/>
    <n v="4"/>
    <n v="28"/>
    <n v="493"/>
    <n v="0"/>
    <n v="15"/>
    <n v="508"/>
    <n v="0"/>
  </r>
  <r>
    <n v="254"/>
    <s v="Madhya Vidyalay Yadupur"/>
    <s v="YADUPUR"/>
    <x v="153"/>
    <n v="0.73417721518987344"/>
    <n v="0.18354430379746836"/>
    <n v="6.9620253164556958E-2"/>
    <n v="0"/>
    <n v="1.2658227848101266E-2"/>
    <n v="0.73417721518987344"/>
    <s v="BJP"/>
    <n v="0.18354430379746836"/>
    <s v="INC"/>
    <n v="0.55063291139240511"/>
    <x v="0"/>
    <n v="29"/>
    <n v="11"/>
    <n v="0"/>
    <n v="116"/>
    <n v="2"/>
    <n v="0"/>
    <n v="0"/>
    <n v="0"/>
    <n v="0"/>
    <n v="0"/>
    <n v="0"/>
    <n v="0"/>
    <n v="0"/>
    <n v="0"/>
    <n v="158"/>
    <n v="0"/>
    <n v="0"/>
    <n v="158"/>
    <n v="0"/>
  </r>
  <r>
    <n v="255"/>
    <s v="Prathamik Vidyalay Fulavariya"/>
    <s v="FULAVARIYA"/>
    <x v="154"/>
    <e v="#DIV/0!"/>
    <e v="#DIV/0!"/>
    <e v="#DIV/0!"/>
    <e v="#DIV/0!"/>
    <e v="#DIV/0!"/>
    <e v="#DIV/0!"/>
    <e v="#DIV/0!"/>
    <e v="#DIV/0!"/>
    <e v="#DIV/0!"/>
    <e v="#DIV/0!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6"/>
    <s v="Utkramit Madhya Vidyalay Khemachand Bigaha Utari Bhag"/>
    <s v="KHEMACHAND"/>
    <x v="155"/>
    <n v="0.4896810506566604"/>
    <n v="0.33395872420262662"/>
    <n v="8.0675422138836772E-2"/>
    <n v="3.3771106941838651E-2"/>
    <n v="7.3170731707317069E-2"/>
    <n v="0.4896810506566604"/>
    <s v="BJP"/>
    <n v="0.33395872420262662"/>
    <s v="INC"/>
    <n v="0.15572232645403378"/>
    <x v="0"/>
    <n v="178"/>
    <n v="43"/>
    <n v="18"/>
    <n v="261"/>
    <n v="9"/>
    <n v="0"/>
    <n v="4"/>
    <n v="4"/>
    <n v="3"/>
    <n v="2"/>
    <n v="2"/>
    <n v="1"/>
    <n v="3"/>
    <n v="11"/>
    <n v="528"/>
    <n v="0"/>
    <n v="5"/>
    <n v="533"/>
    <n v="0"/>
  </r>
  <r>
    <n v="257"/>
    <s v="Utkramit Madhya Vidyalay Khemachand Bigaha Dakshini Bhag"/>
    <s v="KHEMACHAND"/>
    <x v="155"/>
    <n v="0.24797843665768193"/>
    <n v="0.39083557951482478"/>
    <n v="9.4339622641509441E-2"/>
    <n v="0.17789757412398921"/>
    <n v="9.1644204851752023E-2"/>
    <n v="0.39083557951482478"/>
    <s v="INC"/>
    <n v="0.24797843665768193"/>
    <s v="BJP"/>
    <n v="0.14285714285714285"/>
    <x v="1"/>
    <n v="145"/>
    <n v="35"/>
    <n v="66"/>
    <n v="92"/>
    <n v="2"/>
    <n v="0"/>
    <n v="5"/>
    <n v="1"/>
    <n v="1"/>
    <n v="3"/>
    <n v="2"/>
    <n v="1"/>
    <n v="6"/>
    <n v="13"/>
    <n v="359"/>
    <n v="0"/>
    <n v="12"/>
    <n v="371"/>
    <n v="0"/>
  </r>
  <r>
    <n v="258"/>
    <s v="Utkramit Madhya Vidyalay Ketaki"/>
    <s v="KETAKI"/>
    <x v="156"/>
    <n v="0.52682255845942227"/>
    <n v="0.13480055020632736"/>
    <n v="0.19394773039889959"/>
    <n v="6.0522696011004129E-2"/>
    <n v="9.2159559834938107E-2"/>
    <n v="0.52682255845942227"/>
    <s v="BJP"/>
    <n v="0.19394773039889959"/>
    <s v="JDU"/>
    <n v="0.33287482806052271"/>
    <x v="0"/>
    <n v="98"/>
    <n v="141"/>
    <n v="44"/>
    <n v="383"/>
    <n v="12"/>
    <n v="8"/>
    <n v="10"/>
    <n v="7"/>
    <n v="2"/>
    <n v="3"/>
    <n v="5"/>
    <n v="2"/>
    <n v="3"/>
    <n v="15"/>
    <n v="718"/>
    <n v="0"/>
    <n v="9"/>
    <n v="727"/>
    <n v="0"/>
  </r>
  <r>
    <n v="259"/>
    <s v="Madhya Vidyalay Ketaki"/>
    <s v="KETAKI"/>
    <x v="156"/>
    <n v="0.30375939849624062"/>
    <n v="6.616541353383458E-2"/>
    <n v="0.47368421052631576"/>
    <n v="2.4060150375939851E-2"/>
    <n v="0.16691729323308271"/>
    <n v="0.47368421052631576"/>
    <s v="JDU"/>
    <n v="0.30375939849624062"/>
    <s v="BJP"/>
    <n v="0.16992481203007515"/>
    <x v="2"/>
    <n v="44"/>
    <n v="315"/>
    <n v="16"/>
    <n v="202"/>
    <n v="11"/>
    <n v="3"/>
    <n v="11"/>
    <n v="6"/>
    <n v="5"/>
    <n v="1"/>
    <n v="7"/>
    <n v="3"/>
    <n v="24"/>
    <n v="40"/>
    <n v="648"/>
    <n v="0"/>
    <n v="17"/>
    <n v="665"/>
    <n v="0"/>
  </r>
  <r>
    <n v="260"/>
    <s v="Utkramit Madhya Vidyalay Eraura"/>
    <s v="ERAURA"/>
    <x v="157"/>
    <n v="0.48067226890756304"/>
    <n v="0.27731092436974791"/>
    <n v="0.11932773109243698"/>
    <n v="6.7226890756302518E-2"/>
    <n v="7.7310924369747902E-2"/>
    <n v="0.48067226890756304"/>
    <s v="BJP"/>
    <n v="0.27731092436974791"/>
    <s v="INC"/>
    <n v="0.20336134453781513"/>
    <x v="0"/>
    <n v="165"/>
    <n v="71"/>
    <n v="40"/>
    <n v="286"/>
    <n v="11"/>
    <n v="3"/>
    <n v="5"/>
    <n v="1"/>
    <n v="2"/>
    <n v="6"/>
    <n v="4"/>
    <n v="0"/>
    <n v="1"/>
    <n v="13"/>
    <n v="595"/>
    <n v="0"/>
    <n v="0"/>
    <n v="595"/>
    <n v="0"/>
  </r>
  <r>
    <n v="261"/>
    <s v="Prathamik Vidyalay Barai Bigaha"/>
    <s v="BARAI"/>
    <x v="158"/>
    <n v="0.56932773109243695"/>
    <n v="0.13235294117647059"/>
    <n v="0.1953781512605042"/>
    <n v="2.100840336134454E-2"/>
    <n v="0.1134453781512605"/>
    <n v="0.56932773109243695"/>
    <s v="BJP"/>
    <n v="0.1953781512605042"/>
    <s v="JDU"/>
    <n v="0.37394957983193278"/>
    <x v="0"/>
    <n v="63"/>
    <n v="93"/>
    <n v="10"/>
    <n v="271"/>
    <n v="2"/>
    <n v="2"/>
    <n v="6"/>
    <n v="2"/>
    <n v="5"/>
    <n v="0"/>
    <n v="6"/>
    <n v="4"/>
    <n v="6"/>
    <n v="21"/>
    <n v="470"/>
    <n v="0"/>
    <n v="6"/>
    <n v="476"/>
    <n v="0"/>
  </r>
  <r>
    <n v="262"/>
    <s v="Utkramit Madhya Vidyalay Kanchanapur"/>
    <s v="KANCHANAPUR"/>
    <x v="159"/>
    <n v="0.33878887070376434"/>
    <n v="0.43371522094926351"/>
    <n v="0.13747954173486088"/>
    <n v="8.1833060556464818E-3"/>
    <n v="0.10965630114566285"/>
    <n v="0.43371522094926351"/>
    <s v="INC"/>
    <n v="0.33878887070376434"/>
    <s v="BJP"/>
    <n v="9.4926350245499169E-2"/>
    <x v="1"/>
    <n v="265"/>
    <n v="84"/>
    <n v="5"/>
    <n v="207"/>
    <n v="3"/>
    <n v="2"/>
    <n v="3"/>
    <n v="3"/>
    <n v="5"/>
    <n v="3"/>
    <n v="10"/>
    <n v="6"/>
    <n v="4"/>
    <n v="28"/>
    <n v="600"/>
    <n v="0"/>
    <n v="11"/>
    <n v="611"/>
    <n v="0"/>
  </r>
  <r>
    <n v="263"/>
    <s v="Utkramit Madhya Vidyalay Satavat"/>
    <s v="SATAVAT"/>
    <x v="160"/>
    <n v="0.42105263157894735"/>
    <n v="0.1161524500907441"/>
    <n v="0.35027223230490018"/>
    <n v="3.0852994555353903E-2"/>
    <n v="0.11252268602540835"/>
    <n v="0.42105263157894735"/>
    <s v="BJP"/>
    <n v="0.35027223230490018"/>
    <s v="JDU"/>
    <n v="7.0780399274047168E-2"/>
    <x v="3"/>
    <n v="64"/>
    <n v="193"/>
    <n v="17"/>
    <n v="232"/>
    <n v="8"/>
    <n v="2"/>
    <n v="2"/>
    <n v="4"/>
    <n v="0"/>
    <n v="4"/>
    <n v="5"/>
    <n v="3"/>
    <n v="11"/>
    <n v="23"/>
    <n v="545"/>
    <n v="0"/>
    <n v="6"/>
    <n v="551"/>
    <n v="0"/>
  </r>
  <r>
    <n v="264"/>
    <s v="Prathamik Vidyalay Ajab Bigaha"/>
    <s v="AJAB"/>
    <x v="161"/>
    <n v="0.48625429553264604"/>
    <n v="0.18384879725085912"/>
    <n v="0.24742268041237114"/>
    <n v="1.0309278350515464E-2"/>
    <n v="8.7628865979381437E-2"/>
    <n v="0.48625429553264604"/>
    <s v="BJP"/>
    <n v="0.24742268041237114"/>
    <s v="JDU"/>
    <n v="0.2388316151202749"/>
    <x v="0"/>
    <n v="107"/>
    <n v="144"/>
    <n v="6"/>
    <n v="283"/>
    <n v="5"/>
    <n v="6"/>
    <n v="6"/>
    <n v="4"/>
    <n v="1"/>
    <n v="2"/>
    <n v="2"/>
    <n v="3"/>
    <n v="7"/>
    <n v="15"/>
    <n v="576"/>
    <n v="0"/>
    <n v="6"/>
    <n v="582"/>
    <n v="0"/>
  </r>
  <r>
    <n v="265"/>
    <s v="Utkramit Madhya Vidyalay Dumari"/>
    <s v="DUMARI"/>
    <x v="162"/>
    <e v="#DIV/0!"/>
    <e v="#DIV/0!"/>
    <e v="#DIV/0!"/>
    <e v="#DIV/0!"/>
    <e v="#DIV/0!"/>
    <e v="#DIV/0!"/>
    <e v="#DIV/0!"/>
    <e v="#DIV/0!"/>
    <e v="#DIV/0!"/>
    <e v="#DIV/0!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66"/>
    <s v="Utkramit Madhya Vidyalay Narayanapur"/>
    <s v="NARAYANAPUR"/>
    <x v="163"/>
    <n v="3.9855072463768113E-2"/>
    <n v="0"/>
    <n v="0.91304347826086951"/>
    <n v="7.246376811594203E-3"/>
    <n v="5.0724637681159424E-2"/>
    <n v="0.91304347826086951"/>
    <s v="JDU"/>
    <n v="5.0724637681159424E-2"/>
    <s v="Others"/>
    <n v="0.86231884057971009"/>
    <x v="2"/>
    <n v="0"/>
    <n v="252"/>
    <n v="2"/>
    <n v="11"/>
    <n v="0"/>
    <n v="0"/>
    <n v="0"/>
    <n v="0"/>
    <n v="0"/>
    <n v="1"/>
    <n v="0"/>
    <n v="3"/>
    <n v="3"/>
    <n v="7"/>
    <n v="272"/>
    <n v="0"/>
    <n v="4"/>
    <n v="276"/>
    <n v="0"/>
  </r>
  <r>
    <n v="267"/>
    <s v="Prathamik Vidyalay Bhatakur"/>
    <s v="BHATAKUR"/>
    <x v="109"/>
    <n v="0.19465081723625557"/>
    <n v="0.19019316493313521"/>
    <n v="0.56463595839524516"/>
    <n v="2.0802377414561663E-2"/>
    <n v="3.7147102526002972E-2"/>
    <n v="0.56463595839524516"/>
    <s v="JDU"/>
    <n v="0.19465081723625557"/>
    <s v="BJP"/>
    <n v="0.36998514115898962"/>
    <x v="2"/>
    <n v="128"/>
    <n v="380"/>
    <n v="14"/>
    <n v="131"/>
    <n v="5"/>
    <n v="3"/>
    <n v="5"/>
    <n v="0"/>
    <n v="0"/>
    <n v="0"/>
    <n v="1"/>
    <n v="1"/>
    <n v="4"/>
    <n v="6"/>
    <n v="672"/>
    <n v="0"/>
    <n v="1"/>
    <n v="673"/>
    <n v="0"/>
  </r>
  <r>
    <n v="268"/>
    <s v="Utkramit Madhya Vidyalay Padariya"/>
    <s v="PADARIYA"/>
    <x v="164"/>
    <n v="0.52894211576846306"/>
    <n v="0.22355289421157684"/>
    <n v="0.21157684630738524"/>
    <n v="9.9800399201596807E-3"/>
    <n v="2.9940119760479042E-2"/>
    <n v="0.52894211576846306"/>
    <s v="BJP"/>
    <n v="0.22355289421157684"/>
    <s v="INC"/>
    <n v="0.30538922155688619"/>
    <x v="0"/>
    <n v="112"/>
    <n v="106"/>
    <n v="5"/>
    <n v="265"/>
    <n v="2"/>
    <n v="0"/>
    <n v="5"/>
    <n v="0"/>
    <n v="0"/>
    <n v="0"/>
    <n v="0"/>
    <n v="1"/>
    <n v="3"/>
    <n v="4"/>
    <n v="499"/>
    <n v="0"/>
    <n v="2"/>
    <n v="501"/>
    <n v="0"/>
  </r>
  <r>
    <n v="269"/>
    <s v="Utkramit Madhya Vidyalay Dosama"/>
    <s v="DOSAMA"/>
    <x v="50"/>
    <n v="0.25037257824143072"/>
    <n v="0.39344262295081966"/>
    <n v="0.22950819672131148"/>
    <n v="2.0864381520119227E-2"/>
    <n v="0.13263785394932937"/>
    <n v="0.39344262295081966"/>
    <s v="INC"/>
    <n v="0.25037257824143072"/>
    <s v="BJP"/>
    <n v="0.14307004470938894"/>
    <x v="1"/>
    <n v="264"/>
    <n v="154"/>
    <n v="14"/>
    <n v="168"/>
    <n v="6"/>
    <n v="12"/>
    <n v="12"/>
    <n v="3"/>
    <n v="8"/>
    <n v="5"/>
    <n v="2"/>
    <n v="6"/>
    <n v="7"/>
    <n v="28"/>
    <n v="661"/>
    <n v="0"/>
    <n v="10"/>
    <n v="671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94">
  <r>
    <n v="1"/>
    <s v="Uchcha Vighalay Jamhor Purwi Bhag"/>
    <s v="JAMHOR"/>
    <x v="0"/>
    <n v="0.1951219512195122"/>
    <n v="0.18386491557223264"/>
    <n v="0.41838649155722324"/>
    <n v="0.19699812382739212"/>
    <s v="BJP"/>
    <n v="0.41838649155722324"/>
    <n v="0.19699812382739212"/>
    <s v="Others"/>
    <n v="0.22138836772983111"/>
    <x v="0"/>
    <n v="104"/>
    <n v="98"/>
    <n v="223"/>
    <n v="15"/>
    <n v="9"/>
    <n v="1"/>
    <n v="0"/>
    <n v="4"/>
    <n v="0"/>
    <n v="2"/>
    <n v="6"/>
    <n v="13"/>
    <n v="5"/>
    <n v="16"/>
    <n v="13"/>
    <n v="14"/>
    <n v="2"/>
    <n v="0"/>
    <n v="2"/>
    <n v="3"/>
    <n v="530"/>
    <n v="0"/>
    <n v="3"/>
    <n v="533"/>
    <n v="0"/>
  </r>
  <r>
    <s v="1A"/>
    <s v="Uchcha Vighalay Jamhor Purwi Bhag"/>
    <s v="JAMHOR"/>
    <x v="0"/>
    <n v="0.16250000000000001"/>
    <n v="0.33750000000000002"/>
    <n v="0.375"/>
    <n v="0.125"/>
    <s v="BJP"/>
    <n v="0.375"/>
    <n v="0.33750000000000002"/>
    <s v="BSP"/>
    <n v="3.7499999999999978E-2"/>
    <x v="1"/>
    <n v="13"/>
    <n v="27"/>
    <n v="30"/>
    <n v="2"/>
    <n v="2"/>
    <n v="0"/>
    <n v="0"/>
    <n v="1"/>
    <n v="0"/>
    <n v="1"/>
    <n v="1"/>
    <n v="1"/>
    <n v="0"/>
    <n v="0"/>
    <n v="1"/>
    <n v="0"/>
    <n v="1"/>
    <n v="0"/>
    <n v="0"/>
    <n v="0"/>
    <n v="80"/>
    <n v="0"/>
    <n v="0"/>
    <n v="80"/>
    <n v="0"/>
  </r>
  <r>
    <n v="2"/>
    <s v="Uchcha Vighalay Jamhor Purwi Madhya Bhag"/>
    <s v="JAMHOR"/>
    <x v="0"/>
    <n v="0.12444444444444444"/>
    <n v="0.34888888888888892"/>
    <n v="0.30444444444444446"/>
    <n v="0.21777777777777776"/>
    <s v="BSP"/>
    <n v="0.34888888888888892"/>
    <n v="0.30444444444444446"/>
    <s v="BJP"/>
    <n v="4.4444444444444453E-2"/>
    <x v="2"/>
    <n v="56"/>
    <n v="157"/>
    <n v="137"/>
    <n v="7"/>
    <n v="5"/>
    <n v="1"/>
    <n v="1"/>
    <n v="0"/>
    <n v="8"/>
    <n v="4"/>
    <n v="1"/>
    <n v="35"/>
    <n v="0"/>
    <n v="7"/>
    <n v="6"/>
    <n v="3"/>
    <n v="8"/>
    <n v="7"/>
    <n v="2"/>
    <n v="3"/>
    <n v="448"/>
    <n v="0"/>
    <n v="2"/>
    <n v="450"/>
    <n v="0"/>
  </r>
  <r>
    <n v="3"/>
    <s v="Uchcha Vighalay Jamhor Pashchimi Bhag"/>
    <s v="JAMHOR"/>
    <x v="0"/>
    <n v="0.36402877697841729"/>
    <n v="8.6330935251798566E-2"/>
    <n v="0.33812949640287771"/>
    <n v="0.20287769784172663"/>
    <s v="INC"/>
    <n v="0.36402877697841729"/>
    <n v="0.33812949640287771"/>
    <s v="BJP"/>
    <n v="2.5899280575539585E-2"/>
    <x v="3"/>
    <n v="253"/>
    <n v="60"/>
    <n v="235"/>
    <n v="14"/>
    <n v="12"/>
    <n v="2"/>
    <n v="3"/>
    <n v="1"/>
    <n v="2"/>
    <n v="2"/>
    <n v="3"/>
    <n v="28"/>
    <n v="3"/>
    <n v="11"/>
    <n v="18"/>
    <n v="26"/>
    <n v="8"/>
    <n v="2"/>
    <n v="5"/>
    <n v="1"/>
    <n v="689"/>
    <n v="0"/>
    <n v="6"/>
    <n v="695"/>
    <n v="0"/>
  </r>
  <r>
    <n v="4"/>
    <s v="Uchcha Vighalay Jamhor Pashchimi Madhya Bhag"/>
    <s v="JAMHOR"/>
    <x v="0"/>
    <n v="0.38846153846153847"/>
    <n v="0.11153846153846154"/>
    <n v="0.35961538461538461"/>
    <n v="0.13653846153846153"/>
    <s v="INC"/>
    <n v="0.38846153846153847"/>
    <n v="0.35961538461538461"/>
    <s v="BJP"/>
    <n v="2.8846153846153855E-2"/>
    <x v="3"/>
    <n v="202"/>
    <n v="58"/>
    <n v="187"/>
    <n v="7"/>
    <n v="6"/>
    <n v="1"/>
    <n v="2"/>
    <n v="1"/>
    <n v="4"/>
    <n v="3"/>
    <n v="5"/>
    <n v="5"/>
    <n v="2"/>
    <n v="6"/>
    <n v="6"/>
    <n v="15"/>
    <n v="1"/>
    <n v="4"/>
    <n v="3"/>
    <n v="0"/>
    <n v="518"/>
    <n v="0"/>
    <n v="2"/>
    <n v="520"/>
    <n v="0"/>
  </r>
  <r>
    <n v="5"/>
    <s v="Madhya Vighalay Jamhor Purwi Bhag"/>
    <s v="JAMHOR"/>
    <x v="0"/>
    <n v="0.20224719101123595"/>
    <n v="0.15730337078651685"/>
    <n v="0.42471910112359551"/>
    <n v="0.21348314606741572"/>
    <s v="BJP"/>
    <n v="0.42471910112359551"/>
    <n v="0.21348314606741572"/>
    <s v="Others"/>
    <n v="0.21123595505617979"/>
    <x v="0"/>
    <n v="90"/>
    <n v="70"/>
    <n v="189"/>
    <n v="3"/>
    <n v="6"/>
    <n v="2"/>
    <n v="0"/>
    <n v="9"/>
    <n v="8"/>
    <n v="0"/>
    <n v="4"/>
    <n v="35"/>
    <n v="1"/>
    <n v="8"/>
    <n v="4"/>
    <n v="11"/>
    <n v="2"/>
    <n v="1"/>
    <n v="0"/>
    <n v="1"/>
    <n v="444"/>
    <n v="0"/>
    <n v="1"/>
    <n v="445"/>
    <n v="0"/>
  </r>
  <r>
    <s v="5A"/>
    <s v="Madhya Vighalay Jamhor Purwi Bhag"/>
    <s v="JAMHOR"/>
    <x v="0"/>
    <n v="0.20627802690582961"/>
    <n v="0.19730941704035873"/>
    <n v="0.42600896860986548"/>
    <n v="0.15246636771300448"/>
    <s v="BJP"/>
    <n v="0.42600896860986548"/>
    <n v="0.20627802690582961"/>
    <s v="INC"/>
    <n v="0.21973094170403587"/>
    <x v="0"/>
    <n v="46"/>
    <n v="44"/>
    <n v="95"/>
    <n v="0"/>
    <n v="1"/>
    <n v="1"/>
    <n v="0"/>
    <n v="2"/>
    <n v="6"/>
    <n v="0"/>
    <n v="0"/>
    <n v="9"/>
    <n v="0"/>
    <n v="2"/>
    <n v="2"/>
    <n v="9"/>
    <n v="0"/>
    <n v="1"/>
    <n v="0"/>
    <n v="1"/>
    <n v="219"/>
    <n v="0"/>
    <n v="4"/>
    <n v="223"/>
    <n v="0"/>
  </r>
  <r>
    <n v="6"/>
    <s v="Madhya Vighalay Jamhor Pashchimi Bhag"/>
    <s v="JAMHOR"/>
    <x v="0"/>
    <n v="0.30978260869565216"/>
    <n v="0.15036231884057971"/>
    <n v="0.30434782608695654"/>
    <n v="0.22826086956521738"/>
    <s v="INC"/>
    <n v="0.30978260869565216"/>
    <n v="0.30434782608695654"/>
    <s v="BJP"/>
    <n v="5.4347826086956208E-3"/>
    <x v="3"/>
    <n v="171"/>
    <n v="83"/>
    <n v="168"/>
    <n v="8"/>
    <n v="9"/>
    <n v="2"/>
    <n v="0"/>
    <n v="11"/>
    <n v="10"/>
    <n v="6"/>
    <n v="3"/>
    <n v="23"/>
    <n v="5"/>
    <n v="9"/>
    <n v="14"/>
    <n v="18"/>
    <n v="4"/>
    <n v="2"/>
    <n v="2"/>
    <n v="0"/>
    <n v="548"/>
    <n v="0"/>
    <n v="4"/>
    <n v="552"/>
    <n v="0"/>
  </r>
  <r>
    <n v="7"/>
    <s v="Prathamik Vighalay Jokahari"/>
    <s v="JOKAHARI"/>
    <x v="1"/>
    <n v="0.17351598173515981"/>
    <n v="0.11643835616438356"/>
    <n v="0.59817351598173518"/>
    <n v="0.1050228310502283"/>
    <s v="BJP"/>
    <n v="0.59817351598173518"/>
    <n v="0.17351598173515981"/>
    <s v="INC"/>
    <n v="0.42465753424657537"/>
    <x v="0"/>
    <n v="76"/>
    <n v="51"/>
    <n v="262"/>
    <n v="8"/>
    <n v="0"/>
    <n v="0"/>
    <n v="1"/>
    <n v="0"/>
    <n v="0"/>
    <n v="2"/>
    <n v="1"/>
    <n v="3"/>
    <n v="2"/>
    <n v="8"/>
    <n v="3"/>
    <n v="10"/>
    <n v="2"/>
    <n v="3"/>
    <n v="3"/>
    <n v="0"/>
    <n v="435"/>
    <n v="0"/>
    <n v="3"/>
    <n v="438"/>
    <n v="0"/>
  </r>
  <r>
    <n v="8"/>
    <s v="Prathamik Vighalay Raja Bigaha"/>
    <s v="RAJA"/>
    <x v="2"/>
    <n v="0.55772994129158515"/>
    <n v="0.20547945205479451"/>
    <n v="9.9804305283757333E-2"/>
    <n v="0.12915851272015655"/>
    <s v="INC"/>
    <n v="0.55772994129158515"/>
    <n v="0.20547945205479451"/>
    <s v="BSP"/>
    <n v="0.35225048923679064"/>
    <x v="4"/>
    <n v="285"/>
    <n v="105"/>
    <n v="51"/>
    <n v="8"/>
    <n v="5"/>
    <n v="0"/>
    <n v="5"/>
    <n v="2"/>
    <n v="5"/>
    <n v="1"/>
    <n v="5"/>
    <n v="6"/>
    <n v="1"/>
    <n v="3"/>
    <n v="5"/>
    <n v="8"/>
    <n v="7"/>
    <n v="1"/>
    <n v="3"/>
    <n v="1"/>
    <n v="507"/>
    <n v="0"/>
    <n v="4"/>
    <n v="511"/>
    <n v="0"/>
  </r>
  <r>
    <n v="9"/>
    <s v="Utkramit Madhya Vidyalay , Mor Dihari"/>
    <s v="DIHARI"/>
    <x v="3"/>
    <n v="0.21910112359550563"/>
    <n v="0.13904494382022473"/>
    <n v="0.34129213483146065"/>
    <n v="0.2949438202247191"/>
    <s v="BJP"/>
    <n v="0.34129213483146065"/>
    <n v="0.2949438202247191"/>
    <s v="Others"/>
    <n v="4.6348314606741547E-2"/>
    <x v="1"/>
    <n v="156"/>
    <n v="99"/>
    <n v="243"/>
    <n v="17"/>
    <n v="6"/>
    <n v="3"/>
    <n v="105"/>
    <n v="6"/>
    <n v="3"/>
    <n v="3"/>
    <n v="2"/>
    <n v="8"/>
    <n v="2"/>
    <n v="10"/>
    <n v="10"/>
    <n v="7"/>
    <n v="13"/>
    <n v="10"/>
    <n v="5"/>
    <n v="0"/>
    <n v="708"/>
    <n v="0"/>
    <n v="4"/>
    <n v="712"/>
    <n v="0"/>
  </r>
  <r>
    <n v="10"/>
    <s v="Samudayik Bhavan Padarava"/>
    <s v="PADARAVA"/>
    <x v="4"/>
    <n v="0.32666666666666666"/>
    <n v="8.3333333333333329E-2"/>
    <n v="0.33833333333333332"/>
    <n v="0.24333333333333335"/>
    <s v="BJP"/>
    <n v="0.33833333333333332"/>
    <n v="0.32666666666666666"/>
    <s v="INC"/>
    <n v="1.1666666666666659E-2"/>
    <x v="1"/>
    <n v="196"/>
    <n v="50"/>
    <n v="203"/>
    <n v="29"/>
    <n v="6"/>
    <n v="1"/>
    <n v="14"/>
    <n v="4"/>
    <n v="6"/>
    <n v="5"/>
    <n v="5"/>
    <n v="7"/>
    <n v="2"/>
    <n v="19"/>
    <n v="7"/>
    <n v="20"/>
    <n v="5"/>
    <n v="5"/>
    <n v="7"/>
    <n v="4"/>
    <n v="595"/>
    <n v="0"/>
    <n v="5"/>
    <n v="600"/>
    <n v="0"/>
  </r>
  <r>
    <n v="11"/>
    <s v="Prathamik Vidyalay Devahara"/>
    <s v="DEVAHARA"/>
    <x v="5"/>
    <n v="0.44765342960288806"/>
    <n v="0.1552346570397112"/>
    <n v="0.13898916967509026"/>
    <n v="0.24007220216606498"/>
    <s v="INC"/>
    <n v="0.44765342960288806"/>
    <n v="0.24007220216606498"/>
    <s v="Others"/>
    <n v="0.20758122743682308"/>
    <x v="4"/>
    <n v="248"/>
    <n v="86"/>
    <n v="77"/>
    <n v="5"/>
    <n v="2"/>
    <n v="1"/>
    <n v="47"/>
    <n v="3"/>
    <n v="2"/>
    <n v="7"/>
    <n v="2"/>
    <n v="8"/>
    <n v="4"/>
    <n v="7"/>
    <n v="8"/>
    <n v="24"/>
    <n v="5"/>
    <n v="0"/>
    <n v="5"/>
    <n v="3"/>
    <n v="544"/>
    <n v="0"/>
    <n v="10"/>
    <n v="554"/>
    <n v="0"/>
  </r>
  <r>
    <n v="12"/>
    <s v="Prathamik Vidyalay Chitragopi"/>
    <s v="CHITRAGOPI"/>
    <x v="6"/>
    <n v="0.23333333333333334"/>
    <n v="5.3846153846153849E-2"/>
    <n v="0.54871794871794877"/>
    <n v="0.16153846153846155"/>
    <s v="BJP"/>
    <n v="0.54871794871794877"/>
    <n v="0.23333333333333334"/>
    <s v="INC"/>
    <n v="0.31538461538461543"/>
    <x v="0"/>
    <n v="91"/>
    <n v="21"/>
    <n v="214"/>
    <n v="9"/>
    <n v="1"/>
    <n v="2"/>
    <n v="5"/>
    <n v="1"/>
    <n v="6"/>
    <n v="1"/>
    <n v="2"/>
    <n v="4"/>
    <n v="3"/>
    <n v="5"/>
    <n v="1"/>
    <n v="7"/>
    <n v="3"/>
    <n v="2"/>
    <n v="7"/>
    <n v="4"/>
    <n v="389"/>
    <n v="0"/>
    <n v="1"/>
    <n v="390"/>
    <n v="0"/>
  </r>
  <r>
    <n v="13"/>
    <s v="Samudayik Bhavan Patanava"/>
    <s v="PATANAVA"/>
    <x v="7"/>
    <n v="0.46692607003891051"/>
    <n v="2.9182879377431907E-2"/>
    <n v="0.31906614785992216"/>
    <n v="0.17898832684824903"/>
    <s v="INC"/>
    <n v="0.46692607003891051"/>
    <n v="0.31906614785992216"/>
    <s v="BJP"/>
    <n v="0.14785992217898836"/>
    <x v="3"/>
    <n v="240"/>
    <n v="15"/>
    <n v="164"/>
    <n v="9"/>
    <n v="6"/>
    <n v="2"/>
    <n v="1"/>
    <n v="8"/>
    <n v="44"/>
    <n v="2"/>
    <n v="2"/>
    <n v="0"/>
    <n v="1"/>
    <n v="3"/>
    <n v="0"/>
    <n v="5"/>
    <n v="2"/>
    <n v="2"/>
    <n v="5"/>
    <n v="0"/>
    <n v="511"/>
    <n v="0"/>
    <n v="3"/>
    <n v="514"/>
    <n v="0"/>
  </r>
  <r>
    <n v="14"/>
    <s v="Prathamik Vidyalay Devahara"/>
    <s v="DEVAHARA"/>
    <x v="5"/>
    <n v="0.47214076246334313"/>
    <n v="5.2785923753665691E-2"/>
    <n v="0.3255131964809384"/>
    <n v="0.14076246334310852"/>
    <s v="INC"/>
    <n v="0.47214076246334313"/>
    <n v="0.3255131964809384"/>
    <s v="BJP"/>
    <n v="0.14662756598240473"/>
    <x v="3"/>
    <n v="161"/>
    <n v="18"/>
    <n v="111"/>
    <n v="5"/>
    <n v="2"/>
    <n v="0"/>
    <n v="0"/>
    <n v="2"/>
    <n v="1"/>
    <n v="2"/>
    <n v="1"/>
    <n v="10"/>
    <n v="2"/>
    <n v="0"/>
    <n v="2"/>
    <n v="1"/>
    <n v="6"/>
    <n v="2"/>
    <n v="9"/>
    <n v="3"/>
    <n v="338"/>
    <n v="0"/>
    <n v="3"/>
    <n v="341"/>
    <n v="0"/>
  </r>
  <r>
    <n v="15"/>
    <s v="Prathamik Vidyalay Jagadishapur"/>
    <s v="JAGAPUR"/>
    <x v="8"/>
    <n v="0.12577639751552794"/>
    <n v="0.34782608695652173"/>
    <n v="0.33540372670807456"/>
    <n v="0.18167701863354038"/>
    <s v="BSP"/>
    <n v="0.34782608695652173"/>
    <n v="0.33540372670807456"/>
    <s v="BJP"/>
    <n v="1.2422360248447173E-2"/>
    <x v="2"/>
    <n v="81"/>
    <n v="224"/>
    <n v="216"/>
    <n v="25"/>
    <n v="7"/>
    <n v="3"/>
    <n v="0"/>
    <n v="2"/>
    <n v="2"/>
    <n v="2"/>
    <n v="0"/>
    <n v="7"/>
    <n v="3"/>
    <n v="5"/>
    <n v="20"/>
    <n v="9"/>
    <n v="13"/>
    <n v="12"/>
    <n v="7"/>
    <n v="0"/>
    <n v="638"/>
    <n v="0"/>
    <n v="6"/>
    <n v="644"/>
    <n v="0"/>
  </r>
  <r>
    <n v="16"/>
    <s v="Urdu Madhya Vidyalay Bharathauli"/>
    <s v="BHARATHAULI"/>
    <x v="9"/>
    <n v="0.55619047619047624"/>
    <n v="0.29904761904761906"/>
    <n v="8.3809523809523806E-2"/>
    <n v="6.0952380952380952E-2"/>
    <s v="INC"/>
    <n v="0.55619047619047624"/>
    <n v="0.29904761904761906"/>
    <s v="BSP"/>
    <n v="0.25714285714285717"/>
    <x v="4"/>
    <n v="292"/>
    <n v="157"/>
    <n v="44"/>
    <n v="6"/>
    <n v="0"/>
    <n v="1"/>
    <n v="0"/>
    <n v="1"/>
    <n v="0"/>
    <n v="5"/>
    <n v="2"/>
    <n v="1"/>
    <n v="1"/>
    <n v="0"/>
    <n v="3"/>
    <n v="5"/>
    <n v="3"/>
    <n v="4"/>
    <n v="0"/>
    <n v="0"/>
    <n v="525"/>
    <n v="0"/>
    <n v="0"/>
    <n v="525"/>
    <n v="0"/>
  </r>
  <r>
    <s v="16A"/>
    <s v="Urdu Madhya Vidyalay Bharathauli"/>
    <s v="BHARATHAULI"/>
    <x v="9"/>
    <n v="0.7429906542056075"/>
    <n v="0.15654205607476634"/>
    <n v="2.8037383177570093E-2"/>
    <n v="6.7757009345794386E-2"/>
    <s v="INC"/>
    <n v="0.7429906542056075"/>
    <n v="0.15654205607476634"/>
    <s v="BSP"/>
    <n v="0.58644859813084116"/>
    <x v="4"/>
    <n v="318"/>
    <n v="67"/>
    <n v="12"/>
    <n v="5"/>
    <n v="0"/>
    <n v="0"/>
    <n v="0"/>
    <n v="0"/>
    <n v="2"/>
    <n v="0"/>
    <n v="2"/>
    <n v="4"/>
    <n v="0"/>
    <n v="1"/>
    <n v="5"/>
    <n v="3"/>
    <n v="4"/>
    <n v="1"/>
    <n v="1"/>
    <n v="1"/>
    <n v="426"/>
    <n v="0"/>
    <n v="2"/>
    <n v="428"/>
    <n v="0"/>
  </r>
  <r>
    <n v="17"/>
    <s v="Utkramit Madhya Vidyalay Susanar"/>
    <s v="SUSANAR"/>
    <x v="10"/>
    <n v="0.41019955654101997"/>
    <n v="3.7694013303769404E-2"/>
    <n v="0.42128603104212858"/>
    <n v="0.12638580931263857"/>
    <s v="BJP"/>
    <n v="0.42128603104212858"/>
    <n v="0.41019955654101997"/>
    <s v="INC"/>
    <n v="1.1086474501108612E-2"/>
    <x v="1"/>
    <n v="185"/>
    <n v="17"/>
    <n v="190"/>
    <n v="6"/>
    <n v="5"/>
    <n v="1"/>
    <n v="2"/>
    <n v="0"/>
    <n v="0"/>
    <n v="0"/>
    <n v="0"/>
    <n v="4"/>
    <n v="0"/>
    <n v="1"/>
    <n v="1"/>
    <n v="7"/>
    <n v="10"/>
    <n v="9"/>
    <n v="6"/>
    <n v="5"/>
    <n v="449"/>
    <n v="0"/>
    <n v="2"/>
    <n v="451"/>
    <n v="0"/>
  </r>
  <r>
    <n v="18"/>
    <s v="Utkramit Madhya Vidyalay Khairabinda"/>
    <s v="KHAIRABINDA"/>
    <x v="11"/>
    <n v="0.38177874186550975"/>
    <n v="0.19305856832971802"/>
    <n v="0.25162689804772237"/>
    <n v="0.16702819956616052"/>
    <s v="INC"/>
    <n v="0.38177874186550975"/>
    <n v="0.25162689804772237"/>
    <s v="BJP"/>
    <n v="0.13015184381778738"/>
    <x v="3"/>
    <n v="176"/>
    <n v="89"/>
    <n v="116"/>
    <n v="6"/>
    <n v="1"/>
    <n v="0"/>
    <n v="8"/>
    <n v="3"/>
    <n v="0"/>
    <n v="4"/>
    <n v="3"/>
    <n v="6"/>
    <n v="1"/>
    <n v="5"/>
    <n v="5"/>
    <n v="22"/>
    <n v="5"/>
    <n v="2"/>
    <n v="5"/>
    <n v="1"/>
    <n v="458"/>
    <n v="0"/>
    <n v="3"/>
    <n v="461"/>
    <n v="0"/>
  </r>
  <r>
    <n v="19"/>
    <s v="Utkramit Madhya Vidyalay Saheya"/>
    <s v="SAHEYA"/>
    <x v="12"/>
    <n v="0.52758620689655178"/>
    <n v="0.16551724137931034"/>
    <n v="0.15862068965517243"/>
    <n v="0.13620689655172413"/>
    <s v="INC"/>
    <n v="0.52758620689655178"/>
    <n v="0.16551724137931034"/>
    <s v="BSP"/>
    <n v="0.36206896551724144"/>
    <x v="4"/>
    <n v="306"/>
    <n v="96"/>
    <n v="92"/>
    <n v="7"/>
    <n v="9"/>
    <n v="2"/>
    <n v="2"/>
    <n v="2"/>
    <n v="5"/>
    <n v="0"/>
    <n v="1"/>
    <n v="1"/>
    <n v="2"/>
    <n v="1"/>
    <n v="3"/>
    <n v="14"/>
    <n v="16"/>
    <n v="10"/>
    <n v="3"/>
    <n v="1"/>
    <n v="573"/>
    <n v="0"/>
    <n v="7"/>
    <n v="580"/>
    <n v="0"/>
  </r>
  <r>
    <n v="20"/>
    <s v="Madhya Vidyalay Manjurahi"/>
    <s v="MANJURAHI"/>
    <x v="13"/>
    <n v="0.16129032258064516"/>
    <n v="0.19758064516129031"/>
    <n v="0.52822580645161288"/>
    <n v="0.10080645161290322"/>
    <s v="BJP"/>
    <n v="0.52822580645161288"/>
    <n v="0.19758064516129031"/>
    <s v="BSP"/>
    <n v="0.33064516129032256"/>
    <x v="0"/>
    <n v="80"/>
    <n v="98"/>
    <n v="262"/>
    <n v="3"/>
    <n v="5"/>
    <n v="2"/>
    <n v="0"/>
    <n v="0"/>
    <n v="0"/>
    <n v="2"/>
    <n v="1"/>
    <n v="2"/>
    <n v="2"/>
    <n v="5"/>
    <n v="13"/>
    <n v="8"/>
    <n v="0"/>
    <n v="3"/>
    <n v="4"/>
    <n v="0"/>
    <n v="490"/>
    <n v="0"/>
    <n v="6"/>
    <n v="496"/>
    <n v="0"/>
  </r>
  <r>
    <n v="21"/>
    <s v="Madhya Vidyalay Babhanadi"/>
    <s v="BABHANADI"/>
    <x v="14"/>
    <n v="0.35253456221198154"/>
    <n v="1.1520737327188941E-2"/>
    <n v="0.47004608294930877"/>
    <n v="0.16359447004608296"/>
    <s v="BJP"/>
    <n v="0.47004608294930877"/>
    <n v="0.35253456221198154"/>
    <s v="INC"/>
    <n v="0.11751152073732724"/>
    <x v="1"/>
    <n v="153"/>
    <n v="5"/>
    <n v="204"/>
    <n v="12"/>
    <n v="10"/>
    <n v="2"/>
    <n v="1"/>
    <n v="3"/>
    <n v="1"/>
    <n v="1"/>
    <n v="2"/>
    <n v="12"/>
    <n v="5"/>
    <n v="4"/>
    <n v="4"/>
    <n v="6"/>
    <n v="1"/>
    <n v="4"/>
    <n v="3"/>
    <n v="0"/>
    <n v="433"/>
    <n v="0"/>
    <n v="1"/>
    <n v="434"/>
    <n v="0"/>
  </r>
  <r>
    <n v="22"/>
    <s v="Prathamik Vidyalay Rayapura"/>
    <s v="RAYAPURA"/>
    <x v="15"/>
    <n v="0.88042203985931999"/>
    <n v="1.6412661195779603E-2"/>
    <n v="3.9859320046893319E-2"/>
    <n v="5.6271981242672922E-2"/>
    <s v="INC"/>
    <n v="0.88042203985931999"/>
    <n v="5.6271981242672922E-2"/>
    <s v="Others"/>
    <n v="0.82415005861664703"/>
    <x v="4"/>
    <n v="751"/>
    <n v="14"/>
    <n v="34"/>
    <n v="7"/>
    <n v="0"/>
    <n v="0"/>
    <n v="2"/>
    <n v="1"/>
    <n v="2"/>
    <n v="0"/>
    <n v="2"/>
    <n v="0"/>
    <n v="1"/>
    <n v="1"/>
    <n v="2"/>
    <n v="24"/>
    <n v="6"/>
    <n v="0"/>
    <n v="0"/>
    <n v="0"/>
    <n v="847"/>
    <n v="0"/>
    <n v="6"/>
    <n v="853"/>
    <n v="0"/>
  </r>
  <r>
    <n v="23"/>
    <s v="Utkramit Madhya Vidyalay Bharathauli"/>
    <s v="BHARATHAULI"/>
    <x v="9"/>
    <n v="0.28353140916808151"/>
    <n v="0.11375212224108659"/>
    <n v="0.47368421052631576"/>
    <n v="0.11714770797962648"/>
    <s v="BJP"/>
    <n v="0.47368421052631576"/>
    <n v="0.28353140916808151"/>
    <s v="INC"/>
    <n v="0.19015280135823426"/>
    <x v="0"/>
    <n v="167"/>
    <n v="67"/>
    <n v="279"/>
    <n v="10"/>
    <n v="3"/>
    <n v="3"/>
    <n v="0"/>
    <n v="1"/>
    <n v="0"/>
    <n v="1"/>
    <n v="1"/>
    <n v="10"/>
    <n v="1"/>
    <n v="4"/>
    <n v="3"/>
    <n v="4"/>
    <n v="4"/>
    <n v="4"/>
    <n v="16"/>
    <n v="4"/>
    <n v="582"/>
    <n v="0"/>
    <n v="7"/>
    <n v="589"/>
    <n v="0"/>
  </r>
  <r>
    <n v="24"/>
    <s v="Urdu Makhatab Kosadihara ,Purwi Bhag"/>
    <s v="KOSADIHARA"/>
    <x v="16"/>
    <n v="0.58151260504201685"/>
    <n v="0.10420168067226891"/>
    <n v="0.12605042016806722"/>
    <n v="0.18319327731092436"/>
    <s v="INC"/>
    <n v="0.58151260504201685"/>
    <n v="0.18319327731092436"/>
    <s v="Others"/>
    <n v="0.39831932773109247"/>
    <x v="4"/>
    <n v="346"/>
    <n v="62"/>
    <n v="75"/>
    <n v="10"/>
    <n v="5"/>
    <n v="0"/>
    <n v="0"/>
    <n v="3"/>
    <n v="4"/>
    <n v="1"/>
    <n v="5"/>
    <n v="5"/>
    <n v="23"/>
    <n v="5"/>
    <n v="6"/>
    <n v="13"/>
    <n v="16"/>
    <n v="11"/>
    <n v="1"/>
    <n v="1"/>
    <n v="592"/>
    <n v="0"/>
    <n v="3"/>
    <n v="595"/>
    <n v="0"/>
  </r>
  <r>
    <n v="25"/>
    <s v="Urdu Makhatab Kosadihara, Pashchimi Bhag"/>
    <s v="KOSADIHARA"/>
    <x v="16"/>
    <n v="0.62749003984063745"/>
    <n v="4.9800796812749001E-2"/>
    <n v="0.16733067729083664"/>
    <n v="0.15139442231075698"/>
    <s v="INC"/>
    <n v="0.62749003984063745"/>
    <n v="0.16733067729083664"/>
    <s v="BJP"/>
    <n v="0.46015936254980083"/>
    <x v="4"/>
    <n v="315"/>
    <n v="25"/>
    <n v="84"/>
    <n v="9"/>
    <n v="4"/>
    <n v="2"/>
    <n v="1"/>
    <n v="3"/>
    <n v="7"/>
    <n v="2"/>
    <n v="0"/>
    <n v="3"/>
    <n v="6"/>
    <n v="2"/>
    <n v="4"/>
    <n v="25"/>
    <n v="4"/>
    <n v="2"/>
    <n v="1"/>
    <n v="1"/>
    <n v="500"/>
    <n v="0"/>
    <n v="2"/>
    <n v="502"/>
    <n v="0"/>
  </r>
  <r>
    <n v="26"/>
    <s v="Prathamik Vidyalay Batava"/>
    <s v="BATAVA"/>
    <x v="17"/>
    <n v="0.52694610778443118"/>
    <n v="3.1936127744510975E-2"/>
    <n v="0.34331337325349304"/>
    <n v="8.7824351297405193E-2"/>
    <s v="INC"/>
    <n v="0.52694610778443118"/>
    <n v="0.34331337325349304"/>
    <s v="BJP"/>
    <n v="0.18363273453093815"/>
    <x v="4"/>
    <n v="264"/>
    <n v="16"/>
    <n v="172"/>
    <n v="6"/>
    <n v="6"/>
    <n v="3"/>
    <n v="0"/>
    <n v="0"/>
    <n v="0"/>
    <n v="0"/>
    <n v="0"/>
    <n v="2"/>
    <n v="3"/>
    <n v="3"/>
    <n v="1"/>
    <n v="4"/>
    <n v="6"/>
    <n v="3"/>
    <n v="4"/>
    <n v="3"/>
    <n v="496"/>
    <n v="0"/>
    <n v="5"/>
    <n v="501"/>
    <n v="0"/>
  </r>
  <r>
    <n v="27"/>
    <s v="Prathamik Vidyalay Ramapur"/>
    <s v="RAMAPUR"/>
    <x v="18"/>
    <n v="0.33140376266280752"/>
    <n v="0.12590448625180897"/>
    <n v="0.3748191027496382"/>
    <n v="0.16787264833574531"/>
    <s v="BJP"/>
    <n v="0.3748191027496382"/>
    <n v="0.33140376266280752"/>
    <s v="INC"/>
    <n v="4.3415340086830678E-2"/>
    <x v="1"/>
    <n v="229"/>
    <n v="87"/>
    <n v="259"/>
    <n v="12"/>
    <n v="4"/>
    <n v="1"/>
    <n v="4"/>
    <n v="1"/>
    <n v="5"/>
    <n v="0"/>
    <n v="1"/>
    <n v="68"/>
    <n v="2"/>
    <n v="4"/>
    <n v="4"/>
    <n v="6"/>
    <n v="0"/>
    <n v="0"/>
    <n v="4"/>
    <n v="0"/>
    <n v="691"/>
    <n v="0"/>
    <n v="0"/>
    <n v="691"/>
    <n v="0"/>
  </r>
  <r>
    <n v="28"/>
    <s v="Utkramit Madhya Vidyalay Simariya"/>
    <s v="SIMARIYA"/>
    <x v="19"/>
    <n v="0.40656565656565657"/>
    <n v="5.0505050505050504E-2"/>
    <n v="0.40656565656565657"/>
    <n v="0.12878787878787878"/>
    <s v="INC"/>
    <n v="0.40656565656565657"/>
    <n v="0.40656565656565657"/>
    <s v="INC"/>
    <n v="0"/>
    <x v="3"/>
    <n v="161"/>
    <n v="20"/>
    <n v="161"/>
    <n v="9"/>
    <n v="3"/>
    <n v="0"/>
    <n v="2"/>
    <n v="2"/>
    <n v="0"/>
    <n v="1"/>
    <n v="2"/>
    <n v="0"/>
    <n v="0"/>
    <n v="1"/>
    <n v="1"/>
    <n v="10"/>
    <n v="8"/>
    <n v="2"/>
    <n v="10"/>
    <n v="0"/>
    <n v="393"/>
    <n v="0"/>
    <n v="3"/>
    <n v="396"/>
    <n v="0"/>
  </r>
  <r>
    <n v="29"/>
    <s v="Prathamik Vidyalay Kathautiya"/>
    <s v="KATHAUTIYA"/>
    <x v="20"/>
    <n v="0.53159041394335516"/>
    <n v="4.357298474945534E-2"/>
    <n v="0.3224400871459695"/>
    <n v="0.10021786492374728"/>
    <s v="INC"/>
    <n v="0.53159041394335516"/>
    <n v="0.3224400871459695"/>
    <s v="BJP"/>
    <n v="0.20915032679738566"/>
    <x v="4"/>
    <n v="244"/>
    <n v="20"/>
    <n v="148"/>
    <n v="7"/>
    <n v="2"/>
    <n v="0"/>
    <n v="2"/>
    <n v="0"/>
    <n v="1"/>
    <n v="1"/>
    <n v="2"/>
    <n v="3"/>
    <n v="0"/>
    <n v="4"/>
    <n v="1"/>
    <n v="7"/>
    <n v="10"/>
    <n v="0"/>
    <n v="3"/>
    <n v="3"/>
    <n v="458"/>
    <n v="0"/>
    <n v="1"/>
    <n v="459"/>
    <n v="0"/>
  </r>
  <r>
    <n v="30"/>
    <s v="Madhya Vidyalay Karma Bhagavan Bayan Bhag"/>
    <s v="AVAN"/>
    <x v="21"/>
    <n v="0.30243902439024389"/>
    <n v="0.15609756097560976"/>
    <n v="0.19024390243902439"/>
    <n v="0.34959349593495936"/>
    <s v="Others"/>
    <n v="0.34959349593495936"/>
    <n v="0.30243902439024389"/>
    <s v="INC"/>
    <n v="4.7154471544715471E-2"/>
    <x v="5"/>
    <n v="186"/>
    <n v="96"/>
    <n v="117"/>
    <n v="17"/>
    <n v="17"/>
    <n v="1"/>
    <n v="1"/>
    <n v="2"/>
    <n v="0"/>
    <n v="2"/>
    <n v="2"/>
    <n v="148"/>
    <n v="5"/>
    <n v="9"/>
    <n v="2"/>
    <n v="6"/>
    <n v="2"/>
    <n v="0"/>
    <n v="1"/>
    <n v="0"/>
    <n v="614"/>
    <n v="0"/>
    <n v="1"/>
    <n v="615"/>
    <n v="0"/>
  </r>
  <r>
    <n v="31"/>
    <s v="Madhya Vidyalay Karma Bhagwan Dayan Bhag"/>
    <s v="WAN"/>
    <x v="22"/>
    <n v="0.52310536044362288"/>
    <n v="3.512014787430684E-2"/>
    <n v="0.2365988909426987"/>
    <n v="0.20332717190388169"/>
    <s v="INC"/>
    <n v="0.52310536044362288"/>
    <n v="0.2365988909426987"/>
    <s v="BJP"/>
    <n v="0.28650646950092418"/>
    <x v="4"/>
    <n v="283"/>
    <n v="19"/>
    <n v="128"/>
    <n v="13"/>
    <n v="22"/>
    <n v="2"/>
    <n v="1"/>
    <n v="3"/>
    <n v="0"/>
    <n v="1"/>
    <n v="2"/>
    <n v="50"/>
    <n v="4"/>
    <n v="1"/>
    <n v="3"/>
    <n v="4"/>
    <n v="2"/>
    <n v="1"/>
    <n v="1"/>
    <n v="0"/>
    <n v="540"/>
    <n v="0"/>
    <n v="1"/>
    <n v="541"/>
    <n v="0"/>
  </r>
  <r>
    <n v="32"/>
    <s v="Madhya Vidyalay Karma Bhagavan Pashchimi Bhag"/>
    <s v="AVAN"/>
    <x v="21"/>
    <n v="0.42229199372056514"/>
    <n v="7.378335949764521E-2"/>
    <n v="0.34693877551020408"/>
    <n v="0.15227629513343799"/>
    <s v="INC"/>
    <n v="0.42229199372056514"/>
    <n v="0.34693877551020408"/>
    <s v="BJP"/>
    <n v="7.5353218210361061E-2"/>
    <x v="3"/>
    <n v="269"/>
    <n v="47"/>
    <n v="221"/>
    <n v="23"/>
    <n v="9"/>
    <n v="2"/>
    <n v="4"/>
    <n v="6"/>
    <n v="1"/>
    <n v="1"/>
    <n v="1"/>
    <n v="5"/>
    <n v="6"/>
    <n v="5"/>
    <n v="2"/>
    <n v="10"/>
    <n v="7"/>
    <n v="4"/>
    <n v="7"/>
    <n v="4"/>
    <n v="634"/>
    <n v="0"/>
    <n v="3"/>
    <n v="637"/>
    <n v="0"/>
  </r>
  <r>
    <n v="33"/>
    <s v="Prathamik Vidyalay Kuramha Purwi Bhag"/>
    <s v="KURAMHA"/>
    <x v="23"/>
    <n v="0.53030303030303028"/>
    <n v="9.5959595959595953E-2"/>
    <n v="0.19023569023569023"/>
    <n v="0.16666666666666666"/>
    <s v="INC"/>
    <n v="0.53030303030303028"/>
    <n v="0.19023569023569023"/>
    <s v="BJP"/>
    <n v="0.34006734006734007"/>
    <x v="4"/>
    <n v="315"/>
    <n v="57"/>
    <n v="113"/>
    <n v="12"/>
    <n v="4"/>
    <n v="3"/>
    <n v="2"/>
    <n v="3"/>
    <n v="1"/>
    <n v="1"/>
    <n v="3"/>
    <n v="5"/>
    <n v="1"/>
    <n v="2"/>
    <n v="3"/>
    <n v="32"/>
    <n v="20"/>
    <n v="3"/>
    <n v="1"/>
    <n v="3"/>
    <n v="584"/>
    <n v="0"/>
    <n v="10"/>
    <n v="594"/>
    <n v="0"/>
  </r>
  <r>
    <n v="34"/>
    <s v="Utkramit Madhya Vidyalay Kuramha Pashchimi Bhag"/>
    <s v="KURAMHA"/>
    <x v="23"/>
    <n v="0.66143497757847536"/>
    <n v="3.5874439461883408E-2"/>
    <n v="0.11434977578475336"/>
    <n v="0.18161434977578475"/>
    <s v="INC"/>
    <n v="0.66143497757847536"/>
    <n v="0.18161434977578475"/>
    <s v="Others"/>
    <n v="0.47982062780269064"/>
    <x v="4"/>
    <n v="295"/>
    <n v="16"/>
    <n v="51"/>
    <n v="11"/>
    <n v="2"/>
    <n v="0"/>
    <n v="2"/>
    <n v="0"/>
    <n v="10"/>
    <n v="3"/>
    <n v="1"/>
    <n v="4"/>
    <n v="4"/>
    <n v="3"/>
    <n v="7"/>
    <n v="21"/>
    <n v="11"/>
    <n v="1"/>
    <n v="1"/>
    <n v="0"/>
    <n v="443"/>
    <n v="0"/>
    <n v="3"/>
    <n v="446"/>
    <n v="0"/>
  </r>
  <r>
    <n v="35"/>
    <s v="Madhya Vidyalay Badava Purwi Bhag"/>
    <s v="BADAVA"/>
    <x v="24"/>
    <n v="0.51653543307086613"/>
    <n v="9.763779527559055E-2"/>
    <n v="0.19370078740157481"/>
    <n v="0.17637795275590551"/>
    <s v="INC"/>
    <n v="0.51653543307086613"/>
    <n v="0.19370078740157481"/>
    <s v="BJP"/>
    <n v="0.32283464566929132"/>
    <x v="4"/>
    <n v="328"/>
    <n v="62"/>
    <n v="123"/>
    <n v="6"/>
    <n v="3"/>
    <n v="1"/>
    <n v="1"/>
    <n v="1"/>
    <n v="3"/>
    <n v="2"/>
    <n v="1"/>
    <n v="28"/>
    <n v="2"/>
    <n v="2"/>
    <n v="3"/>
    <n v="15"/>
    <n v="27"/>
    <n v="7"/>
    <n v="7"/>
    <n v="3"/>
    <n v="625"/>
    <n v="0"/>
    <n v="10"/>
    <n v="635"/>
    <n v="0"/>
  </r>
  <r>
    <n v="36"/>
    <s v="Madhya Vidyalay Badava Pashchimi Bhag"/>
    <s v="BADAVA"/>
    <x v="24"/>
    <n v="0.34346504559270519"/>
    <n v="0.24316109422492402"/>
    <n v="0.25379939209726443"/>
    <n v="0.15653495440729484"/>
    <s v="INC"/>
    <n v="0.34346504559270519"/>
    <n v="0.25379939209726443"/>
    <s v="BJP"/>
    <n v="8.9665653495440756E-2"/>
    <x v="3"/>
    <n v="226"/>
    <n v="160"/>
    <n v="167"/>
    <n v="16"/>
    <n v="1"/>
    <n v="3"/>
    <n v="2"/>
    <n v="2"/>
    <n v="7"/>
    <n v="1"/>
    <n v="6"/>
    <n v="8"/>
    <n v="4"/>
    <n v="9"/>
    <n v="11"/>
    <n v="16"/>
    <n v="6"/>
    <n v="5"/>
    <n v="4"/>
    <n v="2"/>
    <n v="656"/>
    <n v="0"/>
    <n v="2"/>
    <n v="658"/>
    <n v="0"/>
  </r>
  <r>
    <n v="37"/>
    <s v="Prathamik Vidyalay Devariya"/>
    <s v="DEVARIYA"/>
    <x v="25"/>
    <n v="0.22473404255319149"/>
    <n v="0.31382978723404253"/>
    <n v="0.32180851063829785"/>
    <n v="0.13696808510638298"/>
    <s v="BJP"/>
    <n v="0.32180851063829785"/>
    <n v="0.31382978723404253"/>
    <s v="BSP"/>
    <n v="7.9787234042553168E-3"/>
    <x v="1"/>
    <n v="169"/>
    <n v="236"/>
    <n v="242"/>
    <n v="24"/>
    <n v="6"/>
    <n v="0"/>
    <n v="5"/>
    <n v="9"/>
    <n v="4"/>
    <n v="2"/>
    <n v="0"/>
    <n v="15"/>
    <n v="0"/>
    <n v="8"/>
    <n v="7"/>
    <n v="8"/>
    <n v="7"/>
    <n v="2"/>
    <n v="5"/>
    <n v="1"/>
    <n v="750"/>
    <n v="0"/>
    <n v="2"/>
    <n v="752"/>
    <n v="0"/>
  </r>
  <r>
    <n v="38"/>
    <s v="Prathamik Vidyalay Khairi"/>
    <s v="KHAIRI"/>
    <x v="26"/>
    <n v="0.50559284116331094"/>
    <n v="1.1185682326621925E-2"/>
    <n v="0.26174496644295303"/>
    <n v="0.22147651006711411"/>
    <s v="INC"/>
    <n v="0.50559284116331094"/>
    <n v="0.26174496644295303"/>
    <s v="BJP"/>
    <n v="0.2438478747203579"/>
    <x v="4"/>
    <n v="226"/>
    <n v="5"/>
    <n v="117"/>
    <n v="8"/>
    <n v="5"/>
    <n v="1"/>
    <n v="1"/>
    <n v="2"/>
    <n v="30"/>
    <n v="2"/>
    <n v="1"/>
    <n v="14"/>
    <n v="13"/>
    <n v="5"/>
    <n v="0"/>
    <n v="10"/>
    <n v="1"/>
    <n v="0"/>
    <n v="6"/>
    <n v="0"/>
    <n v="447"/>
    <n v="0"/>
    <n v="0"/>
    <n v="447"/>
    <n v="0"/>
  </r>
  <r>
    <n v="39"/>
    <s v="Utkramit Madhya Vidyalay Pirauta"/>
    <s v="PIRAUTA"/>
    <x v="27"/>
    <n v="0.31313131313131315"/>
    <n v="8.5858585858585856E-2"/>
    <n v="0.12626262626262627"/>
    <n v="0.4713804713804714"/>
    <s v="Others"/>
    <n v="0.4713804713804714"/>
    <n v="0.31313131313131315"/>
    <s v="INC"/>
    <n v="0.15824915824915825"/>
    <x v="6"/>
    <n v="186"/>
    <n v="51"/>
    <n v="75"/>
    <n v="10"/>
    <n v="6"/>
    <n v="3"/>
    <n v="1"/>
    <n v="2"/>
    <n v="1"/>
    <n v="1"/>
    <n v="8"/>
    <n v="196"/>
    <n v="3"/>
    <n v="7"/>
    <n v="4"/>
    <n v="22"/>
    <n v="9"/>
    <n v="1"/>
    <n v="3"/>
    <n v="3"/>
    <n v="592"/>
    <n v="0"/>
    <n v="2"/>
    <n v="594"/>
    <n v="0"/>
  </r>
  <r>
    <n v="40"/>
    <s v="Samudayik Bhavan Banahi"/>
    <s v="BANAHI"/>
    <x v="28"/>
    <n v="0.60526315789473684"/>
    <n v="0.15789473684210525"/>
    <n v="0.16118421052631579"/>
    <n v="7.5657894736842105E-2"/>
    <s v="INC"/>
    <n v="0.60526315789473684"/>
    <n v="0.16118421052631579"/>
    <s v="BJP"/>
    <n v="0.44407894736842102"/>
    <x v="4"/>
    <n v="184"/>
    <n v="48"/>
    <n v="49"/>
    <n v="1"/>
    <n v="2"/>
    <n v="0"/>
    <n v="2"/>
    <n v="0"/>
    <n v="3"/>
    <n v="0"/>
    <n v="0"/>
    <n v="3"/>
    <n v="0"/>
    <n v="1"/>
    <n v="0"/>
    <n v="4"/>
    <n v="5"/>
    <n v="0"/>
    <n v="2"/>
    <n v="0"/>
    <n v="304"/>
    <n v="0"/>
    <n v="0"/>
    <n v="304"/>
    <n v="0"/>
  </r>
  <r>
    <n v="41"/>
    <s v="Utkramit Madhya Vidyalay Tendua"/>
    <s v="TENDUA"/>
    <x v="29"/>
    <n v="0.58421052631578951"/>
    <n v="5.263157894736842E-3"/>
    <n v="0.34210526315789475"/>
    <n v="6.8421052631578952E-2"/>
    <s v="INC"/>
    <n v="0.58421052631578951"/>
    <n v="0.34210526315789475"/>
    <s v="BJP"/>
    <n v="0.24210526315789477"/>
    <x v="4"/>
    <n v="111"/>
    <n v="1"/>
    <n v="65"/>
    <n v="2"/>
    <n v="3"/>
    <n v="0"/>
    <n v="0"/>
    <n v="0"/>
    <n v="1"/>
    <n v="0"/>
    <n v="0"/>
    <n v="1"/>
    <n v="0"/>
    <n v="0"/>
    <n v="0"/>
    <n v="3"/>
    <n v="0"/>
    <n v="3"/>
    <n v="0"/>
    <n v="0"/>
    <n v="190"/>
    <n v="0"/>
    <n v="0"/>
    <n v="190"/>
    <n v="0"/>
  </r>
  <r>
    <n v="42"/>
    <s v="Utkramit Madhya Vidyalay Haranahi"/>
    <s v="HARANAHI"/>
    <x v="30"/>
    <n v="0.59857904085257552"/>
    <n v="8.8809946714031966E-3"/>
    <n v="0.23978685612788633"/>
    <n v="0.14742451154529307"/>
    <s v="INC"/>
    <n v="0.59857904085257552"/>
    <n v="0.23978685612788633"/>
    <s v="BJP"/>
    <n v="0.35879218472468921"/>
    <x v="4"/>
    <n v="337"/>
    <n v="5"/>
    <n v="135"/>
    <n v="10"/>
    <n v="3"/>
    <n v="2"/>
    <n v="2"/>
    <n v="0"/>
    <n v="2"/>
    <n v="1"/>
    <n v="0"/>
    <n v="6"/>
    <n v="6"/>
    <n v="4"/>
    <n v="7"/>
    <n v="31"/>
    <n v="3"/>
    <n v="2"/>
    <n v="4"/>
    <n v="0"/>
    <n v="560"/>
    <n v="0"/>
    <n v="3"/>
    <n v="563"/>
    <n v="0"/>
  </r>
  <r>
    <n v="43"/>
    <s v="Samudayik Bhavan Parasi"/>
    <s v="PARASI"/>
    <x v="31"/>
    <n v="0.73053892215568861"/>
    <n v="9.2814371257485026E-2"/>
    <n v="8.0838323353293412E-2"/>
    <n v="9.580838323353294E-2"/>
    <s v="INC"/>
    <n v="0.73053892215568861"/>
    <n v="9.580838323353294E-2"/>
    <s v="Others"/>
    <n v="0.6347305389221557"/>
    <x v="4"/>
    <n v="244"/>
    <n v="31"/>
    <n v="27"/>
    <n v="3"/>
    <n v="1"/>
    <n v="0"/>
    <n v="0"/>
    <n v="2"/>
    <n v="1"/>
    <n v="0"/>
    <n v="1"/>
    <n v="2"/>
    <n v="0"/>
    <n v="1"/>
    <n v="2"/>
    <n v="10"/>
    <n v="7"/>
    <n v="0"/>
    <n v="1"/>
    <n v="1"/>
    <n v="334"/>
    <n v="0"/>
    <n v="0"/>
    <n v="334"/>
    <n v="0"/>
  </r>
  <r>
    <n v="44"/>
    <s v="Utkramit Madhya Vidyalay Unthu"/>
    <s v="UNTHU"/>
    <x v="32"/>
    <n v="0.40208877284595301"/>
    <n v="0.15535248041775457"/>
    <n v="0.30678851174934724"/>
    <n v="0.13577023498694518"/>
    <s v="INC"/>
    <n v="0.40208877284595301"/>
    <n v="0.30678851174934724"/>
    <s v="BJP"/>
    <n v="9.5300261096605776E-2"/>
    <x v="3"/>
    <n v="308"/>
    <n v="119"/>
    <n v="235"/>
    <n v="13"/>
    <n v="3"/>
    <n v="36"/>
    <n v="0"/>
    <n v="2"/>
    <n v="4"/>
    <n v="5"/>
    <n v="0"/>
    <n v="7"/>
    <n v="3"/>
    <n v="3"/>
    <n v="3"/>
    <n v="14"/>
    <n v="3"/>
    <n v="3"/>
    <n v="4"/>
    <n v="1"/>
    <n v="766"/>
    <n v="0"/>
    <n v="0"/>
    <n v="766"/>
    <n v="0"/>
  </r>
  <r>
    <n v="45"/>
    <s v="Utkramit Madhya Vidyalay Maulanagar"/>
    <s v="MAULANAGAR"/>
    <x v="33"/>
    <n v="0.55734767025089604"/>
    <n v="8.0645161290322578E-2"/>
    <n v="0.16487455197132617"/>
    <n v="0.19354838709677419"/>
    <s v="INC"/>
    <n v="0.55734767025089604"/>
    <n v="0.19354838709677419"/>
    <s v="Others"/>
    <n v="0.36379928315412186"/>
    <x v="4"/>
    <n v="311"/>
    <n v="45"/>
    <n v="92"/>
    <n v="23"/>
    <n v="3"/>
    <n v="3"/>
    <n v="0"/>
    <n v="0"/>
    <n v="1"/>
    <n v="1"/>
    <n v="0"/>
    <n v="59"/>
    <n v="1"/>
    <n v="4"/>
    <n v="0"/>
    <n v="12"/>
    <n v="1"/>
    <n v="0"/>
    <n v="0"/>
    <n v="0"/>
    <n v="556"/>
    <n v="0"/>
    <n v="2"/>
    <n v="558"/>
    <n v="0"/>
  </r>
  <r>
    <n v="46"/>
    <s v="Utkramit Madhya Vidyalay Chiriya"/>
    <s v="CHIRIYA"/>
    <x v="34"/>
    <n v="0.55981941309255079"/>
    <n v="1.580135440180587E-2"/>
    <n v="0.20767494356659141"/>
    <n v="0.21218961625282168"/>
    <s v="INC"/>
    <n v="0.55981941309255079"/>
    <n v="0.21218961625282168"/>
    <s v="Others"/>
    <n v="0.34762979683972911"/>
    <x v="4"/>
    <n v="248"/>
    <n v="7"/>
    <n v="92"/>
    <n v="8"/>
    <n v="6"/>
    <n v="5"/>
    <n v="4"/>
    <n v="0"/>
    <n v="3"/>
    <n v="4"/>
    <n v="0"/>
    <n v="16"/>
    <n v="0"/>
    <n v="3"/>
    <n v="3"/>
    <n v="21"/>
    <n v="13"/>
    <n v="2"/>
    <n v="3"/>
    <n v="3"/>
    <n v="441"/>
    <n v="0"/>
    <n v="2"/>
    <n v="443"/>
    <n v="0"/>
  </r>
  <r>
    <n v="47"/>
    <s v="Utkramit Madhya Vidyalay Radhauliya"/>
    <s v="RADHAULIYA"/>
    <x v="35"/>
    <n v="0.29930394431554525"/>
    <n v="0.28886310904872392"/>
    <n v="0.25986078886310904"/>
    <n v="0.13805104408352667"/>
    <s v="INC"/>
    <n v="0.29930394431554525"/>
    <n v="0.28886310904872392"/>
    <s v="BSP"/>
    <n v="1.0440835266821324E-2"/>
    <x v="3"/>
    <n v="258"/>
    <n v="249"/>
    <n v="224"/>
    <n v="8"/>
    <n v="5"/>
    <n v="8"/>
    <n v="1"/>
    <n v="3"/>
    <n v="3"/>
    <n v="3"/>
    <n v="3"/>
    <n v="19"/>
    <n v="3"/>
    <n v="11"/>
    <n v="8"/>
    <n v="9"/>
    <n v="16"/>
    <n v="12"/>
    <n v="4"/>
    <n v="3"/>
    <n v="850"/>
    <n v="0"/>
    <n v="12"/>
    <n v="862"/>
    <n v="0"/>
  </r>
  <r>
    <n v="48"/>
    <s v="Utkramit Madhya Vidyalay Ibrahimapur"/>
    <s v="IBRAHIMAPUR"/>
    <x v="36"/>
    <n v="0.27208976157082748"/>
    <n v="0.12061711079943899"/>
    <n v="0.4109396914446003"/>
    <n v="0.19635343618513323"/>
    <s v="BJP"/>
    <n v="0.4109396914446003"/>
    <n v="0.27208976157082748"/>
    <s v="INC"/>
    <n v="0.13884992987377281"/>
    <x v="1"/>
    <n v="194"/>
    <n v="86"/>
    <n v="293"/>
    <n v="13"/>
    <n v="5"/>
    <n v="4"/>
    <n v="4"/>
    <n v="2"/>
    <n v="2"/>
    <n v="3"/>
    <n v="2"/>
    <n v="84"/>
    <n v="3"/>
    <n v="4"/>
    <n v="1"/>
    <n v="7"/>
    <n v="4"/>
    <n v="1"/>
    <n v="1"/>
    <n v="0"/>
    <n v="713"/>
    <n v="0"/>
    <n v="0"/>
    <n v="713"/>
    <n v="0"/>
  </r>
  <r>
    <n v="49"/>
    <s v="Utkramit Madhya Vidyalay Chatara"/>
    <s v="CHATARA"/>
    <x v="37"/>
    <n v="0.74343675417661093"/>
    <n v="1.5513126491646777E-2"/>
    <n v="0.11694510739856802"/>
    <n v="0.11097852028639618"/>
    <s v="INC"/>
    <n v="0.74343675417661093"/>
    <n v="0.11694510739856802"/>
    <s v="BJP"/>
    <n v="0.62649164677804292"/>
    <x v="4"/>
    <n v="623"/>
    <n v="13"/>
    <n v="98"/>
    <n v="13"/>
    <n v="4"/>
    <n v="2"/>
    <n v="1"/>
    <n v="1"/>
    <n v="2"/>
    <n v="0"/>
    <n v="0"/>
    <n v="1"/>
    <n v="3"/>
    <n v="2"/>
    <n v="1"/>
    <n v="17"/>
    <n v="39"/>
    <n v="1"/>
    <n v="2"/>
    <n v="4"/>
    <n v="827"/>
    <n v="0"/>
    <n v="11"/>
    <n v="838"/>
    <n v="0"/>
  </r>
  <r>
    <n v="50"/>
    <s v="Utkramit Madhya Vidyalay Sohrareya"/>
    <s v="SOHRAREYA"/>
    <x v="38"/>
    <n v="0.16199376947040497"/>
    <n v="4.0498442367601244E-2"/>
    <n v="0.72274143302180682"/>
    <n v="6.8535825545171333E-2"/>
    <s v="BJP"/>
    <n v="0.72274143302180682"/>
    <n v="0.16199376947040497"/>
    <s v="INC"/>
    <n v="0.56074766355140182"/>
    <x v="0"/>
    <n v="52"/>
    <n v="13"/>
    <n v="232"/>
    <n v="4"/>
    <n v="2"/>
    <n v="0"/>
    <n v="0"/>
    <n v="2"/>
    <n v="2"/>
    <n v="0"/>
    <n v="0"/>
    <n v="0"/>
    <n v="0"/>
    <n v="3"/>
    <n v="0"/>
    <n v="7"/>
    <n v="1"/>
    <n v="1"/>
    <n v="0"/>
    <n v="0"/>
    <n v="319"/>
    <n v="0"/>
    <n v="2"/>
    <n v="321"/>
    <n v="0"/>
  </r>
  <r>
    <n v="51"/>
    <s v="Prathamik Vidyalay Gamhari"/>
    <s v="GAMHARI"/>
    <x v="39"/>
    <n v="0.44404332129963897"/>
    <n v="1.6245487364620937E-2"/>
    <n v="0.24007220216606498"/>
    <n v="0.28158844765342961"/>
    <s v="INC"/>
    <n v="0.44404332129963897"/>
    <n v="0.28158844765342961"/>
    <s v="Others"/>
    <n v="0.16245487364620936"/>
    <x v="4"/>
    <n v="246"/>
    <n v="9"/>
    <n v="133"/>
    <n v="13"/>
    <n v="3"/>
    <n v="2"/>
    <n v="1"/>
    <n v="1"/>
    <n v="21"/>
    <n v="2"/>
    <n v="3"/>
    <n v="38"/>
    <n v="2"/>
    <n v="7"/>
    <n v="7"/>
    <n v="14"/>
    <n v="24"/>
    <n v="3"/>
    <n v="13"/>
    <n v="2"/>
    <n v="544"/>
    <n v="0"/>
    <n v="10"/>
    <n v="554"/>
    <n v="0"/>
  </r>
  <r>
    <n v="52"/>
    <s v="Utkramit Madhya Vidyalay Alamapur"/>
    <s v="ALAMAPUR"/>
    <x v="40"/>
    <n v="0.44334975369458129"/>
    <n v="8.6206896551724144E-2"/>
    <n v="0.18472906403940886"/>
    <n v="0.27339901477832512"/>
    <s v="INC"/>
    <n v="0.44334975369458129"/>
    <n v="0.27339901477832512"/>
    <s v="Others"/>
    <n v="0.16995073891625617"/>
    <x v="4"/>
    <n v="180"/>
    <n v="35"/>
    <n v="75"/>
    <n v="10"/>
    <n v="3"/>
    <n v="3"/>
    <n v="0"/>
    <n v="2"/>
    <n v="22"/>
    <n v="1"/>
    <n v="0"/>
    <n v="8"/>
    <n v="2"/>
    <n v="6"/>
    <n v="8"/>
    <n v="25"/>
    <n v="13"/>
    <n v="3"/>
    <n v="3"/>
    <n v="2"/>
    <n v="401"/>
    <n v="0"/>
    <n v="5"/>
    <n v="406"/>
    <n v="0"/>
  </r>
  <r>
    <n v="53"/>
    <s v="Prathamik Vidyalay Fesar Pashchimi Bhag"/>
    <s v="FESARA"/>
    <x v="41"/>
    <n v="0.37696335078534032"/>
    <n v="2.7923211169284468E-2"/>
    <n v="0.36998254799301922"/>
    <n v="0.21465968586387435"/>
    <s v="INC"/>
    <n v="0.37696335078534032"/>
    <n v="0.36998254799301922"/>
    <s v="BJP"/>
    <n v="6.9808027923211058E-3"/>
    <x v="3"/>
    <n v="216"/>
    <n v="16"/>
    <n v="212"/>
    <n v="5"/>
    <n v="3"/>
    <n v="3"/>
    <n v="2"/>
    <n v="5"/>
    <n v="33"/>
    <n v="1"/>
    <n v="1"/>
    <n v="39"/>
    <n v="4"/>
    <n v="5"/>
    <n v="0"/>
    <n v="6"/>
    <n v="5"/>
    <n v="0"/>
    <n v="11"/>
    <n v="0"/>
    <n v="567"/>
    <n v="0"/>
    <n v="6"/>
    <n v="573"/>
    <n v="0"/>
  </r>
  <r>
    <n v="54"/>
    <s v="Prathamik Vidyalay Fesar Purwi Bhag"/>
    <s v="FESARA"/>
    <x v="41"/>
    <n v="0.14459930313588851"/>
    <n v="0.41463414634146339"/>
    <n v="0.22299651567944251"/>
    <n v="0.21428571428571427"/>
    <s v="BSP"/>
    <n v="0.41463414634146339"/>
    <n v="0.22299651567944251"/>
    <s v="BJP"/>
    <n v="0.19163763066202089"/>
    <x v="7"/>
    <n v="83"/>
    <n v="238"/>
    <n v="128"/>
    <n v="7"/>
    <n v="4"/>
    <n v="0"/>
    <n v="2"/>
    <n v="2"/>
    <n v="13"/>
    <n v="5"/>
    <n v="3"/>
    <n v="21"/>
    <n v="6"/>
    <n v="8"/>
    <n v="16"/>
    <n v="12"/>
    <n v="7"/>
    <n v="10"/>
    <n v="5"/>
    <n v="2"/>
    <n v="572"/>
    <n v="0"/>
    <n v="2"/>
    <n v="574"/>
    <n v="0"/>
  </r>
  <r>
    <n v="55"/>
    <s v="Prathamik Vidyalay Basadiha Kala Utari Bhag"/>
    <s v="KALA"/>
    <x v="42"/>
    <n v="0.21778584392014519"/>
    <n v="0.2159709618874773"/>
    <n v="0.26678765880217786"/>
    <n v="0.2867513611615245"/>
    <s v="Others"/>
    <n v="0.2867513611615245"/>
    <n v="0.26678765880217786"/>
    <s v="BJP"/>
    <n v="1.9963702359346636E-2"/>
    <x v="5"/>
    <n v="120"/>
    <n v="119"/>
    <n v="147"/>
    <n v="10"/>
    <n v="3"/>
    <n v="7"/>
    <n v="4"/>
    <n v="5"/>
    <n v="31"/>
    <n v="4"/>
    <n v="3"/>
    <n v="32"/>
    <n v="5"/>
    <n v="6"/>
    <n v="6"/>
    <n v="16"/>
    <n v="11"/>
    <n v="9"/>
    <n v="1"/>
    <n v="5"/>
    <n v="544"/>
    <n v="0"/>
    <n v="7"/>
    <n v="551"/>
    <n v="0"/>
  </r>
  <r>
    <n v="56"/>
    <s v="Prathamik Vidyalay Basadiha Kala Dakshni Bhag"/>
    <s v="DAKSHNI"/>
    <x v="21"/>
    <n v="0.38269230769230766"/>
    <n v="0.14038461538461539"/>
    <n v="0.19615384615384615"/>
    <n v="0.27115384615384613"/>
    <s v="INC"/>
    <n v="0.38269230769230766"/>
    <n v="0.27115384615384613"/>
    <s v="Others"/>
    <n v="0.11153846153846153"/>
    <x v="3"/>
    <n v="199"/>
    <n v="73"/>
    <n v="102"/>
    <n v="8"/>
    <n v="2"/>
    <n v="1"/>
    <n v="1"/>
    <n v="1"/>
    <n v="39"/>
    <n v="2"/>
    <n v="1"/>
    <n v="37"/>
    <n v="9"/>
    <n v="5"/>
    <n v="2"/>
    <n v="18"/>
    <n v="5"/>
    <n v="6"/>
    <n v="3"/>
    <n v="1"/>
    <n v="515"/>
    <n v="0"/>
    <n v="5"/>
    <n v="520"/>
    <n v="0"/>
  </r>
  <r>
    <n v="57"/>
    <s v="Prathamik Vidyalay Dariyapur"/>
    <s v="DARIYAPUR"/>
    <x v="43"/>
    <n v="0.51224944320712695"/>
    <n v="6.6815144766146995E-3"/>
    <n v="0.24498886414253898"/>
    <n v="0.22939866369710468"/>
    <s v="INC"/>
    <n v="0.51224944320712695"/>
    <n v="0.24498886414253898"/>
    <s v="BJP"/>
    <n v="0.267260579064588"/>
    <x v="4"/>
    <n v="230"/>
    <n v="3"/>
    <n v="110"/>
    <n v="8"/>
    <n v="2"/>
    <n v="2"/>
    <n v="1"/>
    <n v="7"/>
    <n v="11"/>
    <n v="1"/>
    <n v="2"/>
    <n v="8"/>
    <n v="5"/>
    <n v="6"/>
    <n v="4"/>
    <n v="26"/>
    <n v="10"/>
    <n v="3"/>
    <n v="4"/>
    <n v="3"/>
    <n v="446"/>
    <n v="0"/>
    <n v="3"/>
    <n v="449"/>
    <n v="0"/>
  </r>
  <r>
    <n v="58"/>
    <s v="Madhya Vidyalay Bakan"/>
    <s v="BAKAN"/>
    <x v="44"/>
    <n v="0.17622377622377622"/>
    <n v="1.2587412587412588E-2"/>
    <n v="0.58461538461538465"/>
    <n v="0.2153846153846154"/>
    <s v="BJP"/>
    <n v="0.58461538461538465"/>
    <n v="0.2153846153846154"/>
    <s v="Others"/>
    <n v="0.36923076923076925"/>
    <x v="0"/>
    <n v="126"/>
    <n v="9"/>
    <n v="418"/>
    <n v="21"/>
    <n v="2"/>
    <n v="2"/>
    <n v="1"/>
    <n v="3"/>
    <n v="3"/>
    <n v="4"/>
    <n v="2"/>
    <n v="42"/>
    <n v="2"/>
    <n v="12"/>
    <n v="8"/>
    <n v="24"/>
    <n v="10"/>
    <n v="3"/>
    <n v="15"/>
    <n v="0"/>
    <n v="707"/>
    <n v="0"/>
    <n v="8"/>
    <n v="715"/>
    <n v="0"/>
  </r>
  <r>
    <n v="59"/>
    <s v="Prathamik Vidhalay Pokharaha"/>
    <s v="POKHARAHA"/>
    <x v="45"/>
    <n v="0.15660377358490565"/>
    <n v="1.509433962264151E-2"/>
    <n v="0.13584905660377358"/>
    <n v="0.67358490566037732"/>
    <s v="Others"/>
    <n v="0.67358490566037732"/>
    <n v="0.15660377358490565"/>
    <s v="INC"/>
    <n v="0.51698113207547169"/>
    <x v="6"/>
    <n v="83"/>
    <n v="8"/>
    <n v="72"/>
    <n v="6"/>
    <n v="1"/>
    <n v="267"/>
    <n v="12"/>
    <n v="4"/>
    <n v="5"/>
    <n v="5"/>
    <n v="9"/>
    <n v="9"/>
    <n v="2"/>
    <n v="5"/>
    <n v="3"/>
    <n v="21"/>
    <n v="1"/>
    <n v="3"/>
    <n v="3"/>
    <n v="1"/>
    <n v="520"/>
    <n v="0"/>
    <n v="10"/>
    <n v="530"/>
    <n v="0"/>
  </r>
  <r>
    <s v="59A"/>
    <s v="Prathamik Vidhalay Pokharaha"/>
    <s v="POKHARAHA"/>
    <x v="45"/>
    <n v="0.22485207100591717"/>
    <n v="3.5502958579881658E-2"/>
    <n v="0.33727810650887574"/>
    <n v="0.3875739644970414"/>
    <s v="Others"/>
    <n v="0.3875739644970414"/>
    <n v="0.33727810650887574"/>
    <s v="BJP"/>
    <n v="5.029585798816566E-2"/>
    <x v="5"/>
    <n v="76"/>
    <n v="12"/>
    <n v="114"/>
    <n v="7"/>
    <n v="0"/>
    <n v="58"/>
    <n v="3"/>
    <n v="1"/>
    <n v="1"/>
    <n v="5"/>
    <n v="0"/>
    <n v="2"/>
    <n v="20"/>
    <n v="5"/>
    <n v="2"/>
    <n v="6"/>
    <n v="2"/>
    <n v="13"/>
    <n v="3"/>
    <n v="3"/>
    <n v="333"/>
    <n v="0"/>
    <n v="5"/>
    <n v="338"/>
    <n v="0"/>
  </r>
  <r>
    <n v="60"/>
    <s v="Prathamik Vidhalay Fesara"/>
    <s v="FESARA"/>
    <x v="41"/>
    <n v="0.61423220973782766"/>
    <n v="1.4981273408239701E-2"/>
    <n v="0.13857677902621723"/>
    <n v="0.22659176029962547"/>
    <s v="INC"/>
    <n v="0.61423220973782766"/>
    <n v="0.22659176029962547"/>
    <s v="Others"/>
    <n v="0.38764044943820219"/>
    <x v="4"/>
    <n v="328"/>
    <n v="8"/>
    <n v="74"/>
    <n v="5"/>
    <n v="6"/>
    <n v="41"/>
    <n v="5"/>
    <n v="2"/>
    <n v="1"/>
    <n v="2"/>
    <n v="2"/>
    <n v="6"/>
    <n v="0"/>
    <n v="0"/>
    <n v="1"/>
    <n v="28"/>
    <n v="16"/>
    <n v="1"/>
    <n v="5"/>
    <n v="0"/>
    <n v="531"/>
    <n v="0"/>
    <n v="3"/>
    <n v="534"/>
    <n v="0"/>
  </r>
  <r>
    <n v="61"/>
    <s v="Madhya Vidhalay Simarakhurd"/>
    <s v="SIMARA"/>
    <x v="46"/>
    <n v="0.68269230769230771"/>
    <n v="6.6105769230769232E-2"/>
    <n v="0.14423076923076922"/>
    <n v="0.10096153846153846"/>
    <s v="INC"/>
    <n v="0.68269230769230771"/>
    <n v="0.14423076923076922"/>
    <s v="BJP"/>
    <n v="0.53846153846153855"/>
    <x v="4"/>
    <n v="568"/>
    <n v="55"/>
    <n v="120"/>
    <n v="13"/>
    <n v="1"/>
    <n v="10"/>
    <n v="1"/>
    <n v="0"/>
    <n v="0"/>
    <n v="0"/>
    <n v="1"/>
    <n v="5"/>
    <n v="0"/>
    <n v="1"/>
    <n v="4"/>
    <n v="12"/>
    <n v="20"/>
    <n v="6"/>
    <n v="8"/>
    <n v="2"/>
    <n v="827"/>
    <n v="0"/>
    <n v="5"/>
    <n v="832"/>
    <n v="0"/>
  </r>
  <r>
    <n v="62"/>
    <s v="Utkramit Madhya Vidyalay Rakhua"/>
    <s v="RAKHUA"/>
    <x v="47"/>
    <n v="0.40268456375838924"/>
    <n v="0.17449664429530201"/>
    <n v="0.2348993288590604"/>
    <n v="0.18120805369127516"/>
    <s v="INC"/>
    <n v="0.40268456375838924"/>
    <n v="0.2348993288590604"/>
    <s v="BJP"/>
    <n v="0.16778523489932884"/>
    <x v="4"/>
    <n v="120"/>
    <n v="52"/>
    <n v="70"/>
    <n v="2"/>
    <n v="4"/>
    <n v="3"/>
    <n v="3"/>
    <n v="0"/>
    <n v="1"/>
    <n v="2"/>
    <n v="2"/>
    <n v="6"/>
    <n v="2"/>
    <n v="5"/>
    <n v="1"/>
    <n v="8"/>
    <n v="7"/>
    <n v="5"/>
    <n v="2"/>
    <n v="1"/>
    <n v="296"/>
    <n v="0"/>
    <n v="2"/>
    <n v="298"/>
    <n v="0"/>
  </r>
  <r>
    <n v="63"/>
    <s v="Utkramit Madhya Vidyalay Bagaiya"/>
    <s v="BAGOI"/>
    <x v="48"/>
    <n v="0.3293103448275862"/>
    <n v="0.18965517241379309"/>
    <n v="0.3896551724137931"/>
    <n v="8.2758620689655171E-2"/>
    <s v="BJP"/>
    <n v="0.3896551724137931"/>
    <n v="0.3293103448275862"/>
    <s v="INC"/>
    <n v="6.0344827586206906E-2"/>
    <x v="1"/>
    <n v="191"/>
    <n v="110"/>
    <n v="226"/>
    <n v="11"/>
    <n v="1"/>
    <n v="2"/>
    <n v="2"/>
    <n v="12"/>
    <n v="2"/>
    <n v="0"/>
    <n v="2"/>
    <n v="1"/>
    <n v="1"/>
    <n v="5"/>
    <n v="1"/>
    <n v="3"/>
    <n v="2"/>
    <n v="0"/>
    <n v="1"/>
    <n v="2"/>
    <n v="575"/>
    <n v="0"/>
    <n v="5"/>
    <n v="580"/>
    <n v="0"/>
  </r>
  <r>
    <n v="64"/>
    <s v="Uchcha Vidyalay Jagadishapur"/>
    <s v="JAGAPUR"/>
    <x v="8"/>
    <n v="0.57508532423208192"/>
    <n v="8.191126279863481E-2"/>
    <n v="0.17576791808873721"/>
    <n v="0.14846416382252559"/>
    <s v="INC"/>
    <n v="0.57508532423208192"/>
    <n v="0.17576791808873721"/>
    <s v="BJP"/>
    <n v="0.39931740614334471"/>
    <x v="4"/>
    <n v="337"/>
    <n v="48"/>
    <n v="103"/>
    <n v="13"/>
    <n v="2"/>
    <n v="33"/>
    <n v="3"/>
    <n v="3"/>
    <n v="1"/>
    <n v="0"/>
    <n v="1"/>
    <n v="0"/>
    <n v="1"/>
    <n v="5"/>
    <n v="3"/>
    <n v="4"/>
    <n v="9"/>
    <n v="0"/>
    <n v="4"/>
    <n v="5"/>
    <n v="575"/>
    <n v="0"/>
    <n v="11"/>
    <n v="586"/>
    <n v="0"/>
  </r>
  <r>
    <n v="65"/>
    <s v="Samudayik Bhavan Fateha ,Khata Sa0-63 Pashchim Disha"/>
    <s v="6"/>
    <x v="21"/>
    <n v="0.53271028037383172"/>
    <n v="7.9439252336448593E-2"/>
    <n v="0.23831775700934579"/>
    <n v="0.14018691588785046"/>
    <s v="INC"/>
    <n v="0.53271028037383172"/>
    <n v="0.23831775700934579"/>
    <s v="BJP"/>
    <n v="0.29439252336448596"/>
    <x v="4"/>
    <n v="114"/>
    <n v="17"/>
    <n v="51"/>
    <n v="3"/>
    <n v="0"/>
    <n v="1"/>
    <n v="1"/>
    <n v="0"/>
    <n v="0"/>
    <n v="1"/>
    <n v="1"/>
    <n v="1"/>
    <n v="2"/>
    <n v="1"/>
    <n v="2"/>
    <n v="5"/>
    <n v="10"/>
    <n v="1"/>
    <n v="0"/>
    <n v="1"/>
    <n v="212"/>
    <n v="0"/>
    <n v="2"/>
    <n v="214"/>
    <n v="0"/>
  </r>
  <r>
    <n v="66"/>
    <s v="Prathamik Vidyalay Baghoikala"/>
    <s v="BAGHOIKALA"/>
    <x v="49"/>
    <n v="0.25310173697270472"/>
    <n v="9.6774193548387094E-2"/>
    <n v="0.4143920595533499"/>
    <n v="0.23076923076923078"/>
    <s v="BJP"/>
    <n v="0.4143920595533499"/>
    <n v="0.25310173697270472"/>
    <s v="INC"/>
    <n v="0.16129032258064518"/>
    <x v="0"/>
    <n v="102"/>
    <n v="39"/>
    <n v="167"/>
    <n v="7"/>
    <n v="2"/>
    <n v="41"/>
    <n v="3"/>
    <n v="1"/>
    <n v="2"/>
    <n v="3"/>
    <n v="1"/>
    <n v="7"/>
    <n v="3"/>
    <n v="4"/>
    <n v="1"/>
    <n v="6"/>
    <n v="3"/>
    <n v="3"/>
    <n v="4"/>
    <n v="2"/>
    <n v="401"/>
    <n v="0"/>
    <n v="2"/>
    <n v="403"/>
    <n v="0"/>
  </r>
  <r>
    <n v="67"/>
    <s v="Utkramit Madhya Vidyalay Bagoi Khurd"/>
    <s v="BAGOI"/>
    <x v="48"/>
    <n v="0.3592436974789916"/>
    <n v="2.9411764705882353E-2"/>
    <n v="0.48739495798319327"/>
    <n v="0.12184873949579832"/>
    <s v="BJP"/>
    <n v="0.48739495798319327"/>
    <n v="0.3592436974789916"/>
    <s v="INC"/>
    <n v="0.12815126050420167"/>
    <x v="1"/>
    <n v="171"/>
    <n v="14"/>
    <n v="232"/>
    <n v="5"/>
    <n v="4"/>
    <n v="14"/>
    <n v="2"/>
    <n v="1"/>
    <n v="5"/>
    <n v="1"/>
    <n v="1"/>
    <n v="8"/>
    <n v="0"/>
    <n v="5"/>
    <n v="1"/>
    <n v="3"/>
    <n v="4"/>
    <n v="1"/>
    <n v="0"/>
    <n v="3"/>
    <n v="475"/>
    <n v="0"/>
    <n v="1"/>
    <n v="476"/>
    <n v="0"/>
  </r>
  <r>
    <n v="68"/>
    <s v="Madhya Vidyalay Dosama"/>
    <s v="DOSAMA"/>
    <x v="50"/>
    <n v="0.44556451612903225"/>
    <n v="8.4677419354838704E-2"/>
    <n v="0.18548387096774194"/>
    <n v="0.27016129032258063"/>
    <s v="INC"/>
    <n v="0.44556451612903225"/>
    <n v="0.27016129032258063"/>
    <s v="Others"/>
    <n v="0.17540322580645162"/>
    <x v="4"/>
    <n v="221"/>
    <n v="42"/>
    <n v="92"/>
    <n v="19"/>
    <n v="5"/>
    <n v="8"/>
    <n v="3"/>
    <n v="4"/>
    <n v="5"/>
    <n v="2"/>
    <n v="3"/>
    <n v="7"/>
    <n v="7"/>
    <n v="7"/>
    <n v="12"/>
    <n v="33"/>
    <n v="9"/>
    <n v="3"/>
    <n v="5"/>
    <n v="2"/>
    <n v="489"/>
    <n v="0"/>
    <n v="7"/>
    <n v="496"/>
    <n v="0"/>
  </r>
  <r>
    <n v="69"/>
    <s v="Prathamik Vidhalay Mandarapura"/>
    <s v="MANDARAPURA"/>
    <x v="51"/>
    <n v="0.43312101910828027"/>
    <n v="4.4585987261146494E-2"/>
    <n v="0.39012738853503187"/>
    <n v="0.12738853503184713"/>
    <s v="INC"/>
    <n v="0.43312101910828027"/>
    <n v="0.39012738853503187"/>
    <s v="BJP"/>
    <n v="4.2993630573248398E-2"/>
    <x v="3"/>
    <n v="272"/>
    <n v="28"/>
    <n v="245"/>
    <n v="15"/>
    <n v="2"/>
    <n v="7"/>
    <n v="2"/>
    <n v="2"/>
    <n v="8"/>
    <n v="2"/>
    <n v="1"/>
    <n v="5"/>
    <n v="3"/>
    <n v="5"/>
    <n v="1"/>
    <n v="10"/>
    <n v="5"/>
    <n v="0"/>
    <n v="9"/>
    <n v="3"/>
    <n v="625"/>
    <n v="0"/>
    <n v="3"/>
    <n v="628"/>
    <n v="0"/>
  </r>
  <r>
    <n v="70"/>
    <s v="Prathamik Vidyalay Khara Sarim"/>
    <s v="SARIM"/>
    <x v="52"/>
    <n v="0.37004405286343611"/>
    <n v="2.4963289280469897E-2"/>
    <n v="0.36857562408223199"/>
    <n v="0.23054331864904551"/>
    <s v="INC"/>
    <n v="0.37004405286343611"/>
    <n v="0.36857562408223199"/>
    <s v="BJP"/>
    <n v="1.468428781204123E-3"/>
    <x v="3"/>
    <n v="252"/>
    <n v="17"/>
    <n v="251"/>
    <n v="20"/>
    <n v="8"/>
    <n v="2"/>
    <n v="3"/>
    <n v="8"/>
    <n v="3"/>
    <n v="2"/>
    <n v="5"/>
    <n v="23"/>
    <n v="12"/>
    <n v="20"/>
    <n v="7"/>
    <n v="29"/>
    <n v="9"/>
    <n v="2"/>
    <n v="1"/>
    <n v="3"/>
    <n v="677"/>
    <n v="0"/>
    <n v="4"/>
    <n v="681"/>
    <n v="0"/>
  </r>
  <r>
    <n v="71"/>
    <s v="Prathamik Vidyalay Mohidinapur"/>
    <s v="MOHIDINAPUR"/>
    <x v="53"/>
    <n v="0.54545454545454541"/>
    <n v="0.12450592885375494"/>
    <n v="0.24901185770750989"/>
    <n v="7.5098814229249009E-2"/>
    <s v="INC"/>
    <n v="0.54545454545454541"/>
    <n v="0.24901185770750989"/>
    <s v="BJP"/>
    <n v="0.29644268774703553"/>
    <x v="4"/>
    <n v="276"/>
    <n v="63"/>
    <n v="126"/>
    <n v="4"/>
    <n v="2"/>
    <n v="1"/>
    <n v="0"/>
    <n v="1"/>
    <n v="1"/>
    <n v="1"/>
    <n v="1"/>
    <n v="8"/>
    <n v="2"/>
    <n v="3"/>
    <n v="1"/>
    <n v="4"/>
    <n v="3"/>
    <n v="1"/>
    <n v="5"/>
    <n v="0"/>
    <n v="503"/>
    <n v="0"/>
    <n v="3"/>
    <n v="506"/>
    <n v="0"/>
  </r>
  <r>
    <n v="72"/>
    <s v="Samudayik Bhavan Parasadih"/>
    <s v="PARASADIH"/>
    <x v="54"/>
    <n v="0.55025125628140703"/>
    <n v="5.5276381909547742E-2"/>
    <n v="0.25376884422110552"/>
    <n v="0.13819095477386933"/>
    <s v="INC"/>
    <n v="0.55025125628140703"/>
    <n v="0.25376884422110552"/>
    <s v="BJP"/>
    <n v="0.29648241206030151"/>
    <x v="4"/>
    <n v="219"/>
    <n v="22"/>
    <n v="101"/>
    <n v="6"/>
    <n v="2"/>
    <n v="4"/>
    <n v="1"/>
    <n v="2"/>
    <n v="2"/>
    <n v="3"/>
    <n v="1"/>
    <n v="11"/>
    <n v="4"/>
    <n v="4"/>
    <n v="1"/>
    <n v="9"/>
    <n v="2"/>
    <n v="0"/>
    <n v="3"/>
    <n v="0"/>
    <n v="397"/>
    <n v="0"/>
    <n v="1"/>
    <n v="398"/>
    <n v="0"/>
  </r>
  <r>
    <n v="73"/>
    <s v="Utkramit Madhya Vidyalay Karanja"/>
    <s v="KARANJA"/>
    <x v="55"/>
    <n v="0.36633663366336633"/>
    <n v="7.9207920792079209E-3"/>
    <n v="0.52871287128712874"/>
    <n v="9.3069306930693069E-2"/>
    <s v="BJP"/>
    <n v="0.52871287128712874"/>
    <n v="0.36633663366336633"/>
    <s v="INC"/>
    <n v="0.16237623762376241"/>
    <x v="0"/>
    <n v="185"/>
    <n v="4"/>
    <n v="267"/>
    <n v="17"/>
    <n v="3"/>
    <n v="1"/>
    <n v="0"/>
    <n v="1"/>
    <n v="1"/>
    <n v="0"/>
    <n v="2"/>
    <n v="5"/>
    <n v="1"/>
    <n v="4"/>
    <n v="1"/>
    <n v="3"/>
    <n v="7"/>
    <n v="0"/>
    <n v="1"/>
    <n v="0"/>
    <n v="503"/>
    <n v="0"/>
    <n v="2"/>
    <n v="505"/>
    <n v="0"/>
  </r>
  <r>
    <n v="74"/>
    <s v="Utkramit Madhya Vidyalay Mamaka"/>
    <s v="MAMAKA"/>
    <x v="56"/>
    <n v="0.37859007832898173"/>
    <n v="1.0443864229765013E-2"/>
    <n v="0.47519582245430808"/>
    <n v="0.13577023498694518"/>
    <s v="BJP"/>
    <n v="0.47519582245430808"/>
    <n v="0.37859007832898173"/>
    <s v="INC"/>
    <n v="9.6605744125326354E-2"/>
    <x v="1"/>
    <n v="145"/>
    <n v="4"/>
    <n v="182"/>
    <n v="7"/>
    <n v="2"/>
    <n v="0"/>
    <n v="0"/>
    <n v="1"/>
    <n v="0"/>
    <n v="1"/>
    <n v="2"/>
    <n v="0"/>
    <n v="0"/>
    <n v="9"/>
    <n v="1"/>
    <n v="16"/>
    <n v="6"/>
    <n v="1"/>
    <n v="6"/>
    <n v="0"/>
    <n v="383"/>
    <n v="0"/>
    <n v="0"/>
    <n v="383"/>
    <n v="0"/>
  </r>
  <r>
    <n v="75"/>
    <s v="Utkramit Madhya Vidyalay Beli"/>
    <s v="BELI"/>
    <x v="57"/>
    <n v="0.42168674698795183"/>
    <n v="5.1204819277108432E-2"/>
    <n v="0.38253012048192769"/>
    <n v="0.14457831325301204"/>
    <s v="INC"/>
    <n v="0.42168674698795183"/>
    <n v="0.38253012048192769"/>
    <s v="BJP"/>
    <n v="3.9156626506024139E-2"/>
    <x v="3"/>
    <n v="140"/>
    <n v="17"/>
    <n v="127"/>
    <n v="1"/>
    <n v="1"/>
    <n v="1"/>
    <n v="0"/>
    <n v="3"/>
    <n v="1"/>
    <n v="0"/>
    <n v="2"/>
    <n v="30"/>
    <n v="1"/>
    <n v="2"/>
    <n v="1"/>
    <n v="1"/>
    <n v="1"/>
    <n v="0"/>
    <n v="2"/>
    <n v="1"/>
    <n v="332"/>
    <n v="0"/>
    <n v="0"/>
    <n v="332"/>
    <n v="0"/>
  </r>
  <r>
    <n v="76"/>
    <s v="Prathamik Vidyalay Manzar"/>
    <s v="MANZAR"/>
    <x v="58"/>
    <n v="0.3651685393258427"/>
    <n v="0.31320224719101125"/>
    <n v="0.2640449438202247"/>
    <n v="4.9157303370786519E-2"/>
    <s v="INC"/>
    <n v="0.3651685393258427"/>
    <n v="0.31320224719101125"/>
    <s v="BSP"/>
    <n v="5.1966292134831449E-2"/>
    <x v="3"/>
    <n v="260"/>
    <n v="223"/>
    <n v="188"/>
    <n v="6"/>
    <n v="1"/>
    <n v="2"/>
    <n v="2"/>
    <n v="1"/>
    <n v="9"/>
    <n v="0"/>
    <n v="0"/>
    <n v="1"/>
    <n v="2"/>
    <n v="0"/>
    <n v="3"/>
    <n v="2"/>
    <n v="4"/>
    <n v="1"/>
    <n v="0"/>
    <n v="1"/>
    <n v="706"/>
    <n v="0"/>
    <n v="6"/>
    <n v="712"/>
    <n v="0"/>
  </r>
  <r>
    <n v="77"/>
    <s v="Utkramit Urdu Madhya Vidyalay Dhandhava"/>
    <s v="DHANDHAVA"/>
    <x v="59"/>
    <n v="0.63636363636363635"/>
    <n v="0.21212121212121213"/>
    <n v="2.813852813852814E-2"/>
    <n v="0.12121212121212122"/>
    <s v="INC"/>
    <n v="0.63636363636363635"/>
    <n v="0.21212121212121213"/>
    <s v="BSP"/>
    <n v="0.4242424242424242"/>
    <x v="4"/>
    <n v="294"/>
    <n v="98"/>
    <n v="13"/>
    <n v="9"/>
    <n v="2"/>
    <n v="2"/>
    <n v="1"/>
    <n v="1"/>
    <n v="1"/>
    <n v="2"/>
    <n v="1"/>
    <n v="3"/>
    <n v="1"/>
    <n v="0"/>
    <n v="3"/>
    <n v="15"/>
    <n v="11"/>
    <n v="3"/>
    <n v="1"/>
    <n v="0"/>
    <n v="461"/>
    <n v="0"/>
    <n v="1"/>
    <n v="462"/>
    <n v="0"/>
  </r>
  <r>
    <s v="77A"/>
    <s v="Utkramit Urdu Madhya Vidyalay Dhandhava"/>
    <s v="DHANDHAVA"/>
    <x v="59"/>
    <n v="0.61951219512195121"/>
    <n v="9.2682926829268292E-2"/>
    <n v="0.17560975609756097"/>
    <n v="0.10975609756097561"/>
    <s v="INC"/>
    <n v="0.61951219512195121"/>
    <n v="0.17560975609756097"/>
    <s v="BJP"/>
    <n v="0.44390243902439025"/>
    <x v="4"/>
    <n v="254"/>
    <n v="38"/>
    <n v="72"/>
    <n v="6"/>
    <n v="5"/>
    <n v="2"/>
    <n v="0"/>
    <n v="1"/>
    <n v="1"/>
    <n v="2"/>
    <n v="2"/>
    <n v="2"/>
    <n v="1"/>
    <n v="2"/>
    <n v="2"/>
    <n v="15"/>
    <n v="3"/>
    <n v="0"/>
    <n v="1"/>
    <n v="0"/>
    <n v="409"/>
    <n v="0"/>
    <n v="1"/>
    <n v="410"/>
    <n v="0"/>
  </r>
  <r>
    <n v="78"/>
    <s v="Prathamik Vidyalay Khaira Sarim"/>
    <s v="SARIM"/>
    <x v="52"/>
    <n v="0.63198458574181116"/>
    <n v="4.046242774566474E-2"/>
    <n v="0.13872832369942195"/>
    <n v="0.18304431599229287"/>
    <s v="INC"/>
    <n v="0.63198458574181116"/>
    <n v="0.18304431599229287"/>
    <s v="Others"/>
    <n v="0.44894026974951828"/>
    <x v="4"/>
    <n v="328"/>
    <n v="21"/>
    <n v="72"/>
    <n v="11"/>
    <n v="8"/>
    <n v="3"/>
    <n v="1"/>
    <n v="2"/>
    <n v="2"/>
    <n v="5"/>
    <n v="2"/>
    <n v="2"/>
    <n v="5"/>
    <n v="1"/>
    <n v="8"/>
    <n v="28"/>
    <n v="14"/>
    <n v="1"/>
    <n v="2"/>
    <n v="0"/>
    <n v="516"/>
    <n v="0"/>
    <n v="3"/>
    <n v="519"/>
    <n v="0"/>
  </r>
  <r>
    <n v="79"/>
    <s v="Utkramit Madhya Vidyalay Zhikatiya"/>
    <s v="ZHIKATIYA"/>
    <x v="60"/>
    <n v="0.75"/>
    <n v="5.0480769230769232E-2"/>
    <n v="8.6538461538461536E-2"/>
    <n v="0.10817307692307693"/>
    <s v="INC"/>
    <n v="0.75"/>
    <n v="0.10817307692307693"/>
    <s v="Others"/>
    <n v="0.64182692307692313"/>
    <x v="4"/>
    <n v="312"/>
    <n v="21"/>
    <n v="36"/>
    <n v="12"/>
    <n v="2"/>
    <n v="0"/>
    <n v="2"/>
    <n v="2"/>
    <n v="2"/>
    <n v="1"/>
    <n v="0"/>
    <n v="0"/>
    <n v="2"/>
    <n v="3"/>
    <n v="5"/>
    <n v="8"/>
    <n v="2"/>
    <n v="2"/>
    <n v="2"/>
    <n v="0"/>
    <n v="414"/>
    <n v="0"/>
    <n v="2"/>
    <n v="416"/>
    <n v="0"/>
  </r>
  <r>
    <n v="80"/>
    <s v="Madhya Vidyalay Rajoi"/>
    <s v="RAJOI"/>
    <x v="61"/>
    <n v="0.55350553505535061"/>
    <n v="3.3210332103321034E-2"/>
    <n v="0.25092250922509224"/>
    <n v="0.16236162361623616"/>
    <s v="INC"/>
    <n v="0.55350553505535061"/>
    <n v="0.25092250922509224"/>
    <s v="BJP"/>
    <n v="0.30258302583025837"/>
    <x v="4"/>
    <n v="450"/>
    <n v="27"/>
    <n v="204"/>
    <n v="17"/>
    <n v="9"/>
    <n v="6"/>
    <n v="4"/>
    <n v="6"/>
    <n v="10"/>
    <n v="4"/>
    <n v="3"/>
    <n v="28"/>
    <n v="6"/>
    <n v="9"/>
    <n v="2"/>
    <n v="20"/>
    <n v="5"/>
    <n v="2"/>
    <n v="1"/>
    <n v="0"/>
    <n v="813"/>
    <n v="0"/>
    <n v="0"/>
    <n v="813"/>
    <n v="0"/>
  </r>
  <r>
    <n v="81"/>
    <s v="Utkramit Madhya Vidyalay Bijoi"/>
    <s v="BIJOI"/>
    <x v="62"/>
    <n v="0.35361216730038025"/>
    <n v="5.7034220532319393E-3"/>
    <n v="0.53802281368821292"/>
    <n v="0.10076045627376426"/>
    <s v="BJP"/>
    <n v="0.53802281368821292"/>
    <n v="0.35361216730038025"/>
    <s v="INC"/>
    <n v="0.18441064638783267"/>
    <x v="0"/>
    <n v="186"/>
    <n v="3"/>
    <n v="283"/>
    <n v="11"/>
    <n v="6"/>
    <n v="0"/>
    <n v="1"/>
    <n v="2"/>
    <n v="1"/>
    <n v="2"/>
    <n v="0"/>
    <n v="5"/>
    <n v="2"/>
    <n v="7"/>
    <n v="0"/>
    <n v="8"/>
    <n v="5"/>
    <n v="0"/>
    <n v="1"/>
    <n v="2"/>
    <n v="525"/>
    <n v="0"/>
    <n v="1"/>
    <n v="526"/>
    <n v="0"/>
  </r>
  <r>
    <n v="82"/>
    <s v="Madhya Vidyalay Nehuti"/>
    <s v="NEHUTI"/>
    <x v="63"/>
    <n v="0.37446197991391678"/>
    <n v="1.2912482065997131E-2"/>
    <n v="0.35294117647058826"/>
    <n v="0.24533715925394547"/>
    <s v="INC"/>
    <n v="0.37446197991391678"/>
    <n v="0.35294117647058826"/>
    <s v="BJP"/>
    <n v="2.1520803443328518E-2"/>
    <x v="3"/>
    <n v="261"/>
    <n v="9"/>
    <n v="246"/>
    <n v="34"/>
    <n v="2"/>
    <n v="5"/>
    <n v="3"/>
    <n v="2"/>
    <n v="3"/>
    <n v="2"/>
    <n v="4"/>
    <n v="9"/>
    <n v="5"/>
    <n v="8"/>
    <n v="13"/>
    <n v="27"/>
    <n v="30"/>
    <n v="5"/>
    <n v="15"/>
    <n v="4"/>
    <n v="687"/>
    <n v="0"/>
    <n v="10"/>
    <n v="697"/>
    <n v="0"/>
  </r>
  <r>
    <n v="83"/>
    <s v="Samudayik Bhavan Paharama"/>
    <s v="PAHARAMA"/>
    <x v="4"/>
    <n v="0.56349206349206349"/>
    <n v="0.10846560846560846"/>
    <n v="0.25396825396825395"/>
    <n v="7.407407407407407E-2"/>
    <s v="INC"/>
    <n v="0.56349206349206349"/>
    <n v="0.25396825396825395"/>
    <s v="BJP"/>
    <n v="0.30952380952380953"/>
    <x v="4"/>
    <n v="213"/>
    <n v="41"/>
    <n v="96"/>
    <n v="4"/>
    <n v="2"/>
    <n v="1"/>
    <n v="0"/>
    <n v="1"/>
    <n v="0"/>
    <n v="2"/>
    <n v="0"/>
    <n v="1"/>
    <n v="1"/>
    <n v="7"/>
    <n v="0"/>
    <n v="4"/>
    <n v="2"/>
    <n v="0"/>
    <n v="1"/>
    <n v="2"/>
    <n v="378"/>
    <n v="0"/>
    <n v="0"/>
    <n v="378"/>
    <n v="0"/>
  </r>
  <r>
    <n v="84"/>
    <s v="Madhya Vidyalay Naugad"/>
    <s v="NAUGAD"/>
    <x v="64"/>
    <n v="0.46717171717171718"/>
    <n v="0.15656565656565657"/>
    <n v="0.23232323232323232"/>
    <n v="0.14141414141414141"/>
    <s v="INC"/>
    <n v="0.46717171717171718"/>
    <n v="0.23232323232323232"/>
    <s v="BJP"/>
    <n v="0.23484848484848486"/>
    <x v="4"/>
    <n v="185"/>
    <n v="62"/>
    <n v="92"/>
    <n v="8"/>
    <n v="4"/>
    <n v="2"/>
    <n v="1"/>
    <n v="0"/>
    <n v="1"/>
    <n v="0"/>
    <n v="0"/>
    <n v="5"/>
    <n v="1"/>
    <n v="4"/>
    <n v="5"/>
    <n v="8"/>
    <n v="11"/>
    <n v="4"/>
    <n v="1"/>
    <n v="1"/>
    <n v="395"/>
    <n v="0"/>
    <n v="1"/>
    <n v="396"/>
    <n v="0"/>
  </r>
  <r>
    <s v="84A"/>
    <s v="Madhya Vidyalay Naugad"/>
    <s v="NAUGAD"/>
    <x v="64"/>
    <n v="0.30700447093889716"/>
    <n v="0.2548435171385991"/>
    <n v="0.3263785394932936"/>
    <n v="0.11028315946348734"/>
    <s v="BJP"/>
    <n v="0.3263785394932936"/>
    <n v="0.30700447093889716"/>
    <s v="INC"/>
    <n v="1.937406855439644E-2"/>
    <x v="1"/>
    <n v="206"/>
    <n v="171"/>
    <n v="219"/>
    <n v="10"/>
    <n v="3"/>
    <n v="2"/>
    <n v="0"/>
    <n v="2"/>
    <n v="2"/>
    <n v="1"/>
    <n v="1"/>
    <n v="8"/>
    <n v="7"/>
    <n v="8"/>
    <n v="10"/>
    <n v="5"/>
    <n v="10"/>
    <n v="2"/>
    <n v="2"/>
    <n v="1"/>
    <n v="670"/>
    <n v="0"/>
    <n v="1"/>
    <n v="671"/>
    <n v="0"/>
  </r>
  <r>
    <n v="85"/>
    <s v="Prathamik Vidyalay Nehuta"/>
    <s v="NEHUTI"/>
    <x v="63"/>
    <n v="0.44713656387665196"/>
    <n v="0.11453744493392071"/>
    <n v="0.31277533039647576"/>
    <n v="0.12334801762114538"/>
    <s v="INC"/>
    <n v="0.44713656387665196"/>
    <n v="0.31277533039647576"/>
    <s v="BJP"/>
    <n v="0.1343612334801762"/>
    <x v="3"/>
    <n v="203"/>
    <n v="52"/>
    <n v="142"/>
    <n v="4"/>
    <n v="3"/>
    <n v="1"/>
    <n v="1"/>
    <n v="3"/>
    <n v="1"/>
    <n v="4"/>
    <n v="0"/>
    <n v="5"/>
    <n v="1"/>
    <n v="4"/>
    <n v="5"/>
    <n v="8"/>
    <n v="8"/>
    <n v="3"/>
    <n v="4"/>
    <n v="1"/>
    <n v="453"/>
    <n v="0"/>
    <n v="1"/>
    <n v="454"/>
    <n v="0"/>
  </r>
  <r>
    <n v="86"/>
    <s v="Madhya Vidyalay Bisaini"/>
    <s v="BISAINI"/>
    <x v="65"/>
    <n v="0.51219512195121952"/>
    <n v="9.7560975609756101E-2"/>
    <n v="0.28048780487804881"/>
    <n v="0.10823170731707317"/>
    <s v="INC"/>
    <n v="0.51219512195121952"/>
    <n v="0.28048780487804881"/>
    <s v="BJP"/>
    <n v="0.23170731707317072"/>
    <x v="4"/>
    <n v="336"/>
    <n v="64"/>
    <n v="184"/>
    <n v="14"/>
    <n v="6"/>
    <n v="1"/>
    <n v="2"/>
    <n v="2"/>
    <n v="2"/>
    <n v="2"/>
    <n v="2"/>
    <n v="1"/>
    <n v="3"/>
    <n v="4"/>
    <n v="1"/>
    <n v="14"/>
    <n v="3"/>
    <n v="1"/>
    <n v="13"/>
    <n v="0"/>
    <n v="655"/>
    <n v="0"/>
    <n v="1"/>
    <n v="656"/>
    <n v="0"/>
  </r>
  <r>
    <n v="87"/>
    <s v="Madhya Vidyalay Kapasiya"/>
    <s v="KAPASIYA"/>
    <x v="66"/>
    <n v="0.50443786982248517"/>
    <n v="5.473372781065089E-2"/>
    <n v="0.1937869822485207"/>
    <n v="0.24408284023668639"/>
    <s v="INC"/>
    <n v="0.50443786982248517"/>
    <n v="0.24408284023668639"/>
    <s v="Others"/>
    <n v="0.26035502958579881"/>
    <x v="4"/>
    <n v="341"/>
    <n v="37"/>
    <n v="131"/>
    <n v="21"/>
    <n v="4"/>
    <n v="1"/>
    <n v="1"/>
    <n v="8"/>
    <n v="6"/>
    <n v="1"/>
    <n v="11"/>
    <n v="16"/>
    <n v="6"/>
    <n v="11"/>
    <n v="11"/>
    <n v="33"/>
    <n v="5"/>
    <n v="5"/>
    <n v="24"/>
    <n v="1"/>
    <n v="674"/>
    <n v="0"/>
    <n v="2"/>
    <n v="676"/>
    <n v="0"/>
  </r>
  <r>
    <s v="87A"/>
    <s v="Madhya Vidyalay Kapasiya"/>
    <s v="KAPASIYA"/>
    <x v="66"/>
    <n v="0.47486033519553073"/>
    <n v="0.10335195530726257"/>
    <n v="0.15363128491620112"/>
    <n v="0.26256983240223464"/>
    <s v="INC"/>
    <n v="0.47486033519553073"/>
    <n v="0.26256983240223464"/>
    <s v="Others"/>
    <n v="0.21229050279329609"/>
    <x v="4"/>
    <n v="170"/>
    <n v="37"/>
    <n v="55"/>
    <n v="5"/>
    <n v="2"/>
    <n v="1"/>
    <n v="2"/>
    <n v="0"/>
    <n v="4"/>
    <n v="1"/>
    <n v="3"/>
    <n v="12"/>
    <n v="1"/>
    <n v="3"/>
    <n v="1"/>
    <n v="10"/>
    <n v="12"/>
    <n v="1"/>
    <n v="35"/>
    <n v="1"/>
    <n v="356"/>
    <n v="0"/>
    <n v="2"/>
    <n v="358"/>
    <n v="0"/>
  </r>
  <r>
    <n v="88"/>
    <s v="Utkramit Madhya Vidyalay Parasa"/>
    <s v="PARASA"/>
    <x v="67"/>
    <n v="0.24660912453760789"/>
    <n v="0.13193588162762021"/>
    <n v="0.42046855733662147"/>
    <n v="0.18742293464858201"/>
    <s v="BJP"/>
    <n v="0.42046855733662147"/>
    <n v="0.24660912453760789"/>
    <s v="INC"/>
    <n v="0.17385943279901359"/>
    <x v="0"/>
    <n v="200"/>
    <n v="107"/>
    <n v="341"/>
    <n v="16"/>
    <n v="9"/>
    <n v="4"/>
    <n v="5"/>
    <n v="26"/>
    <n v="3"/>
    <n v="4"/>
    <n v="5"/>
    <n v="22"/>
    <n v="6"/>
    <n v="11"/>
    <n v="7"/>
    <n v="14"/>
    <n v="7"/>
    <n v="5"/>
    <n v="7"/>
    <n v="1"/>
    <n v="800"/>
    <n v="0"/>
    <n v="11"/>
    <n v="811"/>
    <n v="0"/>
  </r>
  <r>
    <n v="89"/>
    <s v="Utkramit Madhya Vidyalay Tetariya"/>
    <s v="TETARIYA"/>
    <x v="68"/>
    <n v="0.39735099337748342"/>
    <n v="1.9867549668874173E-2"/>
    <n v="0.4370860927152318"/>
    <n v="0.13741721854304637"/>
    <s v="BJP"/>
    <n v="0.4370860927152318"/>
    <n v="0.39735099337748342"/>
    <s v="INC"/>
    <n v="3.9735099337748381E-2"/>
    <x v="1"/>
    <n v="240"/>
    <n v="12"/>
    <n v="264"/>
    <n v="20"/>
    <n v="4"/>
    <n v="1"/>
    <n v="3"/>
    <n v="0"/>
    <n v="6"/>
    <n v="1"/>
    <n v="3"/>
    <n v="9"/>
    <n v="4"/>
    <n v="7"/>
    <n v="4"/>
    <n v="10"/>
    <n v="5"/>
    <n v="1"/>
    <n v="4"/>
    <n v="1"/>
    <n v="599"/>
    <n v="0"/>
    <n v="5"/>
    <n v="604"/>
    <n v="0"/>
  </r>
  <r>
    <n v="90"/>
    <s v="Utkramit Madhya Vidyalay Kushi Purwi Bhag"/>
    <s v="KUSHI"/>
    <x v="69"/>
    <n v="0.54713114754098358"/>
    <n v="0.23360655737704919"/>
    <n v="0.10553278688524591"/>
    <n v="0.11372950819672131"/>
    <s v="INC"/>
    <n v="0.54713114754098358"/>
    <n v="0.23360655737704919"/>
    <s v="BSP"/>
    <n v="0.31352459016393441"/>
    <x v="4"/>
    <n v="534"/>
    <n v="228"/>
    <n v="103"/>
    <n v="10"/>
    <n v="5"/>
    <n v="3"/>
    <n v="3"/>
    <n v="4"/>
    <n v="6"/>
    <n v="5"/>
    <n v="3"/>
    <n v="8"/>
    <n v="4"/>
    <n v="12"/>
    <n v="7"/>
    <n v="25"/>
    <n v="9"/>
    <n v="5"/>
    <n v="1"/>
    <n v="1"/>
    <n v="976"/>
    <n v="0"/>
    <n v="0"/>
    <n v="976"/>
    <n v="0"/>
  </r>
  <r>
    <n v="91"/>
    <s v="Utkramit Madhya Vidyalay Kushi Pashchimi Bhag"/>
    <s v="KUSHI"/>
    <x v="69"/>
    <n v="0.54545454545454541"/>
    <n v="5.4292929292929296E-2"/>
    <n v="0.29797979797979796"/>
    <n v="9.9747474747474751E-2"/>
    <s v="INC"/>
    <n v="0.54545454545454541"/>
    <n v="0.29797979797979796"/>
    <s v="BJP"/>
    <n v="0.24747474747474746"/>
    <x v="4"/>
    <n v="432"/>
    <n v="43"/>
    <n v="236"/>
    <n v="16"/>
    <n v="3"/>
    <n v="6"/>
    <n v="2"/>
    <n v="7"/>
    <n v="3"/>
    <n v="1"/>
    <n v="2"/>
    <n v="28"/>
    <n v="3"/>
    <n v="1"/>
    <n v="1"/>
    <n v="5"/>
    <n v="1"/>
    <n v="0"/>
    <n v="0"/>
    <n v="0"/>
    <n v="790"/>
    <n v="0"/>
    <n v="2"/>
    <n v="792"/>
    <n v="0"/>
  </r>
  <r>
    <n v="92"/>
    <s v="Samudayik Bhavan Bela"/>
    <s v="BELA"/>
    <x v="70"/>
    <n v="0.55511288180610885"/>
    <n v="9.1633466135458169E-2"/>
    <n v="0.1899070385126162"/>
    <n v="0.16069057104913678"/>
    <s v="INC"/>
    <n v="0.55511288180610885"/>
    <n v="0.1899070385126162"/>
    <s v="BJP"/>
    <n v="0.36520584329349265"/>
    <x v="4"/>
    <n v="418"/>
    <n v="69"/>
    <n v="143"/>
    <n v="15"/>
    <n v="4"/>
    <n v="2"/>
    <n v="1"/>
    <n v="2"/>
    <n v="17"/>
    <n v="3"/>
    <n v="2"/>
    <n v="18"/>
    <n v="6"/>
    <n v="5"/>
    <n v="5"/>
    <n v="19"/>
    <n v="11"/>
    <n v="5"/>
    <n v="6"/>
    <n v="0"/>
    <n v="751"/>
    <n v="0"/>
    <n v="2"/>
    <n v="753"/>
    <n v="0"/>
  </r>
  <r>
    <n v="93"/>
    <s v="Utkramit Madhya Vidyalay,Bela"/>
    <s v="BELA"/>
    <x v="70"/>
    <n v="0.86612021857923494"/>
    <n v="1.092896174863388E-2"/>
    <n v="3.825136612021858E-2"/>
    <n v="8.4699453551912565E-2"/>
    <s v="INC"/>
    <n v="0.86612021857923494"/>
    <n v="8.4699453551912565E-2"/>
    <s v="Others"/>
    <n v="0.78142076502732238"/>
    <x v="4"/>
    <n v="317"/>
    <n v="4"/>
    <n v="14"/>
    <n v="1"/>
    <n v="2"/>
    <n v="1"/>
    <n v="0"/>
    <n v="1"/>
    <n v="0"/>
    <n v="2"/>
    <n v="1"/>
    <n v="0"/>
    <n v="3"/>
    <n v="1"/>
    <n v="1"/>
    <n v="12"/>
    <n v="6"/>
    <n v="0"/>
    <n v="0"/>
    <n v="0"/>
    <n v="366"/>
    <n v="0"/>
    <n v="0"/>
    <n v="366"/>
    <n v="0"/>
  </r>
  <r>
    <n v="94"/>
    <s v="Utkramit Madhya Vidyalay Jaramakhap"/>
    <s v="JARAMAKHAP"/>
    <x v="71"/>
    <n v="0.4780763790664781"/>
    <n v="4.1018387553041019E-2"/>
    <n v="0.2263083451202263"/>
    <n v="0.23762376237623761"/>
    <s v="INC"/>
    <n v="0.4780763790664781"/>
    <n v="0.23762376237623761"/>
    <s v="Others"/>
    <n v="0.24045261669024048"/>
    <x v="4"/>
    <n v="338"/>
    <n v="29"/>
    <n v="160"/>
    <n v="20"/>
    <n v="8"/>
    <n v="1"/>
    <n v="3"/>
    <n v="3"/>
    <n v="12"/>
    <n v="5"/>
    <n v="3"/>
    <n v="26"/>
    <n v="3"/>
    <n v="14"/>
    <n v="10"/>
    <n v="33"/>
    <n v="10"/>
    <n v="5"/>
    <n v="10"/>
    <n v="2"/>
    <n v="695"/>
    <n v="0"/>
    <n v="12"/>
    <n v="707"/>
    <n v="0"/>
  </r>
  <r>
    <n v="95"/>
    <s v="tkramit Madhya Vidyalay Dabura Khurd"/>
    <s v="DABURA"/>
    <x v="72"/>
    <n v="0.37540453074433655"/>
    <n v="7.9288025889967639E-2"/>
    <n v="0.37864077669902912"/>
    <n v="0.14886731391585761"/>
    <s v="BJP"/>
    <n v="0.37864077669902912"/>
    <n v="0.37540453074433655"/>
    <s v="INC"/>
    <n v="3.2362459546925737E-3"/>
    <x v="1"/>
    <n v="232"/>
    <n v="49"/>
    <n v="234"/>
    <n v="15"/>
    <n v="14"/>
    <n v="0"/>
    <n v="1"/>
    <n v="7"/>
    <n v="0"/>
    <n v="1"/>
    <n v="2"/>
    <n v="3"/>
    <n v="2"/>
    <n v="4"/>
    <n v="4"/>
    <n v="10"/>
    <n v="8"/>
    <n v="4"/>
    <n v="12"/>
    <n v="5"/>
    <n v="607"/>
    <n v="0"/>
    <n v="11"/>
    <n v="618"/>
    <n v="0"/>
  </r>
  <r>
    <n v="96"/>
    <s v="Samudayik Bhavan Akauna"/>
    <s v="AKAUNA"/>
    <x v="73"/>
    <n v="0.37940026075619299"/>
    <n v="8.4745762711864403E-2"/>
    <n v="0.24380704041720991"/>
    <n v="0.27900912646675358"/>
    <s v="INC"/>
    <n v="0.37940026075619299"/>
    <n v="0.27900912646675358"/>
    <s v="Others"/>
    <n v="0.10039113428943941"/>
    <x v="3"/>
    <n v="291"/>
    <n v="65"/>
    <n v="187"/>
    <n v="50"/>
    <n v="6"/>
    <n v="3"/>
    <n v="1"/>
    <n v="4"/>
    <n v="5"/>
    <n v="3"/>
    <n v="4"/>
    <n v="46"/>
    <n v="9"/>
    <n v="12"/>
    <n v="6"/>
    <n v="34"/>
    <n v="15"/>
    <n v="8"/>
    <n v="7"/>
    <n v="1"/>
    <n v="757"/>
    <n v="0"/>
    <n v="10"/>
    <n v="767"/>
    <n v="0"/>
  </r>
  <r>
    <n v="97"/>
    <s v="Prathamik Vidyalay Ibanapur"/>
    <s v="IBANAPUR"/>
    <x v="74"/>
    <n v="0.31673306772908366"/>
    <n v="0.14143426294820718"/>
    <n v="0.31075697211155379"/>
    <n v="0.22908366533864541"/>
    <s v="INC"/>
    <n v="0.31673306772908366"/>
    <n v="0.31075697211155379"/>
    <s v="BJP"/>
    <n v="5.9760956175298752E-3"/>
    <x v="3"/>
    <n v="159"/>
    <n v="71"/>
    <n v="156"/>
    <n v="24"/>
    <n v="5"/>
    <n v="21"/>
    <n v="1"/>
    <n v="3"/>
    <n v="6"/>
    <n v="1"/>
    <n v="5"/>
    <n v="12"/>
    <n v="2"/>
    <n v="6"/>
    <n v="3"/>
    <n v="7"/>
    <n v="5"/>
    <n v="2"/>
    <n v="11"/>
    <n v="1"/>
    <n v="501"/>
    <n v="0"/>
    <n v="1"/>
    <n v="502"/>
    <n v="0"/>
  </r>
  <r>
    <n v="98"/>
    <s v="Prathamik Vidyalay Tendua Pokhar"/>
    <s v="POKHAR"/>
    <x v="75"/>
    <n v="0.69519519519519524"/>
    <n v="1.3513513513513514E-2"/>
    <n v="0.13363363363363365"/>
    <n v="0.15315315315315314"/>
    <s v="INC"/>
    <n v="0.69519519519519524"/>
    <n v="0.15315315315315314"/>
    <s v="Others"/>
    <n v="0.54204204204204209"/>
    <x v="4"/>
    <n v="463"/>
    <n v="9"/>
    <n v="89"/>
    <n v="14"/>
    <n v="5"/>
    <n v="2"/>
    <n v="1"/>
    <n v="2"/>
    <n v="8"/>
    <n v="0"/>
    <n v="1"/>
    <n v="8"/>
    <n v="2"/>
    <n v="3"/>
    <n v="8"/>
    <n v="27"/>
    <n v="11"/>
    <n v="2"/>
    <n v="6"/>
    <n v="2"/>
    <n v="663"/>
    <n v="0"/>
    <n v="3"/>
    <n v="666"/>
    <n v="0"/>
  </r>
  <r>
    <n v="99"/>
    <s v="Madhya Vidyalay Poivwan"/>
    <s v="POIVWAN"/>
    <x v="76"/>
    <n v="0.33533653846153844"/>
    <n v="0.18990384615384615"/>
    <n v="0.33774038461538464"/>
    <n v="0.13221153846153846"/>
    <s v="BJP"/>
    <n v="0.33774038461538464"/>
    <n v="0.33533653846153844"/>
    <s v="INC"/>
    <n v="2.4038461538462008E-3"/>
    <x v="1"/>
    <n v="279"/>
    <n v="158"/>
    <n v="281"/>
    <n v="23"/>
    <n v="6"/>
    <n v="3"/>
    <n v="3"/>
    <n v="6"/>
    <n v="4"/>
    <n v="2"/>
    <n v="6"/>
    <n v="11"/>
    <n v="3"/>
    <n v="13"/>
    <n v="4"/>
    <n v="17"/>
    <n v="0"/>
    <n v="5"/>
    <n v="3"/>
    <n v="1"/>
    <n v="828"/>
    <n v="0"/>
    <n v="4"/>
    <n v="832"/>
    <n v="0"/>
  </r>
  <r>
    <n v="100"/>
    <s v="Utkramit Madhya Vidyalay Bajitapur"/>
    <s v="BAJITAPUR"/>
    <x v="77"/>
    <n v="0.62702702702702706"/>
    <n v="6.0810810810810814E-2"/>
    <n v="0.17297297297297298"/>
    <n v="0.13783783783783785"/>
    <s v="INC"/>
    <n v="0.62702702702702706"/>
    <n v="0.17297297297297298"/>
    <s v="BJP"/>
    <n v="0.45405405405405408"/>
    <x v="4"/>
    <n v="464"/>
    <n v="45"/>
    <n v="128"/>
    <n v="23"/>
    <n v="3"/>
    <n v="4"/>
    <n v="1"/>
    <n v="1"/>
    <n v="4"/>
    <n v="2"/>
    <n v="2"/>
    <n v="7"/>
    <n v="0"/>
    <n v="2"/>
    <n v="2"/>
    <n v="27"/>
    <n v="9"/>
    <n v="1"/>
    <n v="14"/>
    <n v="0"/>
    <n v="739"/>
    <n v="0"/>
    <n v="1"/>
    <n v="740"/>
    <n v="0"/>
  </r>
  <r>
    <n v="101"/>
    <s v="Utkramit Madhya Vidyalay Ora Pashchimi Bhag"/>
    <s v="ORA"/>
    <x v="78"/>
    <n v="0.51838235294117652"/>
    <n v="7.3529411764705885E-2"/>
    <n v="0.29779411764705882"/>
    <n v="0.10845588235294118"/>
    <s v="INC"/>
    <n v="0.51838235294117652"/>
    <n v="0.29779411764705882"/>
    <s v="BJP"/>
    <n v="0.2205882352941177"/>
    <x v="4"/>
    <n v="282"/>
    <n v="40"/>
    <n v="162"/>
    <n v="8"/>
    <n v="1"/>
    <n v="1"/>
    <n v="2"/>
    <n v="2"/>
    <n v="5"/>
    <n v="0"/>
    <n v="1"/>
    <n v="20"/>
    <n v="0"/>
    <n v="5"/>
    <n v="0"/>
    <n v="4"/>
    <n v="6"/>
    <n v="1"/>
    <n v="2"/>
    <n v="1"/>
    <n v="543"/>
    <n v="0"/>
    <n v="1"/>
    <n v="544"/>
    <n v="0"/>
  </r>
  <r>
    <n v="102"/>
    <s v="Utkramit Madhya Vidyalay Ora Purwi Bhag"/>
    <s v="ORA"/>
    <x v="78"/>
    <n v="0.52782462057335577"/>
    <n v="5.733558178752108E-2"/>
    <n v="0.30354131534569984"/>
    <n v="0.10286677908937605"/>
    <s v="INC"/>
    <n v="0.52782462057335577"/>
    <n v="0.30354131534569984"/>
    <s v="BJP"/>
    <n v="0.22428330522765594"/>
    <x v="4"/>
    <n v="313"/>
    <n v="34"/>
    <n v="180"/>
    <n v="7"/>
    <n v="4"/>
    <n v="0"/>
    <n v="1"/>
    <n v="1"/>
    <n v="11"/>
    <n v="0"/>
    <n v="0"/>
    <n v="13"/>
    <n v="1"/>
    <n v="0"/>
    <n v="2"/>
    <n v="6"/>
    <n v="10"/>
    <n v="1"/>
    <n v="4"/>
    <n v="0"/>
    <n v="588"/>
    <n v="0"/>
    <n v="5"/>
    <n v="593"/>
    <n v="0"/>
  </r>
  <r>
    <n v="103"/>
    <s v="Prathamik Vidyalay Shekhapura"/>
    <s v="SHEKHAPURA"/>
    <x v="79"/>
    <n v="4.2016806722689079E-2"/>
    <n v="0.65826330532212884"/>
    <n v="0.23249299719887956"/>
    <n v="6.7226890756302518E-2"/>
    <s v="BSP"/>
    <n v="0.65826330532212884"/>
    <n v="0.23249299719887956"/>
    <s v="BJP"/>
    <n v="0.42577030812324929"/>
    <x v="7"/>
    <n v="15"/>
    <n v="235"/>
    <n v="83"/>
    <n v="6"/>
    <n v="1"/>
    <n v="0"/>
    <n v="0"/>
    <n v="1"/>
    <n v="0"/>
    <n v="0"/>
    <n v="1"/>
    <n v="0"/>
    <n v="2"/>
    <n v="2"/>
    <n v="2"/>
    <n v="3"/>
    <n v="4"/>
    <n v="0"/>
    <n v="1"/>
    <n v="1"/>
    <n v="357"/>
    <n v="0"/>
    <n v="0"/>
    <n v="357"/>
    <n v="0"/>
  </r>
  <r>
    <n v="104"/>
    <s v="Samudayik Bhavan Rajupar"/>
    <s v="RAJUPAR"/>
    <x v="80"/>
    <n v="2.2598870056497175E-2"/>
    <n v="0.8512241054613936"/>
    <n v="3.3898305084745763E-2"/>
    <n v="9.2278719397363471E-2"/>
    <s v="BSP"/>
    <n v="0.8512241054613936"/>
    <n v="9.2278719397363471E-2"/>
    <s v="Others"/>
    <n v="0.75894538606403017"/>
    <x v="7"/>
    <n v="12"/>
    <n v="452"/>
    <n v="18"/>
    <n v="1"/>
    <n v="2"/>
    <n v="14"/>
    <n v="1"/>
    <n v="0"/>
    <n v="0"/>
    <n v="0"/>
    <n v="1"/>
    <n v="1"/>
    <n v="6"/>
    <n v="2"/>
    <n v="5"/>
    <n v="5"/>
    <n v="1"/>
    <n v="9"/>
    <n v="1"/>
    <n v="0"/>
    <n v="531"/>
    <n v="0"/>
    <n v="0"/>
    <n v="531"/>
    <n v="0"/>
  </r>
  <r>
    <n v="105"/>
    <s v="Madhya Vidhalay Kanabehari"/>
    <s v="KANABEHARI"/>
    <x v="81"/>
    <n v="0.31272727272727274"/>
    <n v="0.2"/>
    <n v="0.38181818181818183"/>
    <n v="0.10181818181818182"/>
    <s v="BJP"/>
    <n v="0.38181818181818183"/>
    <n v="0.31272727272727274"/>
    <s v="INC"/>
    <n v="6.9090909090909092E-2"/>
    <x v="1"/>
    <n v="86"/>
    <n v="55"/>
    <n v="105"/>
    <n v="6"/>
    <n v="1"/>
    <n v="0"/>
    <n v="1"/>
    <n v="1"/>
    <n v="0"/>
    <n v="0"/>
    <n v="1"/>
    <n v="5"/>
    <n v="0"/>
    <n v="1"/>
    <n v="0"/>
    <n v="3"/>
    <n v="2"/>
    <n v="7"/>
    <n v="0"/>
    <n v="0"/>
    <n v="274"/>
    <n v="0"/>
    <n v="1"/>
    <n v="275"/>
    <n v="0"/>
  </r>
  <r>
    <n v="106"/>
    <s v="Utkramit Madhya Vidyalay Karahara"/>
    <s v="KARAHARA"/>
    <x v="82"/>
    <n v="0.28476821192052981"/>
    <n v="0.26048565121412803"/>
    <n v="0.33774834437086093"/>
    <n v="0.11258278145695365"/>
    <s v="BJP"/>
    <n v="0.33774834437086093"/>
    <n v="0.28476821192052981"/>
    <s v="INC"/>
    <n v="5.2980132450331119E-2"/>
    <x v="1"/>
    <n v="129"/>
    <n v="118"/>
    <n v="153"/>
    <n v="5"/>
    <n v="0"/>
    <n v="2"/>
    <n v="3"/>
    <n v="1"/>
    <n v="1"/>
    <n v="1"/>
    <n v="0"/>
    <n v="0"/>
    <n v="6"/>
    <n v="3"/>
    <n v="4"/>
    <n v="10"/>
    <n v="7"/>
    <n v="5"/>
    <n v="2"/>
    <n v="1"/>
    <n v="451"/>
    <n v="0"/>
    <n v="2"/>
    <n v="453"/>
    <n v="0"/>
  </r>
  <r>
    <n v="107"/>
    <s v="Madhya Vidyalay Yari"/>
    <s v="YARI"/>
    <x v="83"/>
    <n v="0.36529680365296802"/>
    <n v="0.1404109589041096"/>
    <n v="0.32191780821917809"/>
    <n v="0.17009132420091325"/>
    <s v="INC"/>
    <n v="0.36529680365296802"/>
    <n v="0.32191780821917809"/>
    <s v="BJP"/>
    <n v="4.3378995433789924E-2"/>
    <x v="3"/>
    <n v="320"/>
    <n v="123"/>
    <n v="282"/>
    <n v="27"/>
    <n v="2"/>
    <n v="2"/>
    <n v="3"/>
    <n v="5"/>
    <n v="5"/>
    <n v="5"/>
    <n v="3"/>
    <n v="22"/>
    <n v="4"/>
    <n v="14"/>
    <n v="20"/>
    <n v="21"/>
    <n v="4"/>
    <n v="3"/>
    <n v="5"/>
    <n v="4"/>
    <n v="874"/>
    <n v="0"/>
    <n v="2"/>
    <n v="876"/>
    <n v="0"/>
  </r>
  <r>
    <n v="108"/>
    <s v="Prathamik Vidyalay Sonavarsha"/>
    <s v="SONAVARSHA"/>
    <x v="84"/>
    <n v="0.2639751552795031"/>
    <n v="0.25155279503105588"/>
    <n v="0.2391304347826087"/>
    <n v="0.24534161490683229"/>
    <s v="INC"/>
    <n v="0.2639751552795031"/>
    <n v="0.25155279503105588"/>
    <s v="BSP"/>
    <n v="1.2422360248447228E-2"/>
    <x v="3"/>
    <n v="85"/>
    <n v="81"/>
    <n v="77"/>
    <n v="8"/>
    <n v="2"/>
    <n v="1"/>
    <n v="0"/>
    <n v="1"/>
    <n v="2"/>
    <n v="0"/>
    <n v="2"/>
    <n v="36"/>
    <n v="4"/>
    <n v="9"/>
    <n v="1"/>
    <n v="4"/>
    <n v="4"/>
    <n v="3"/>
    <n v="2"/>
    <n v="0"/>
    <n v="322"/>
    <n v="0"/>
    <n v="0"/>
    <n v="322"/>
    <n v="0"/>
  </r>
  <r>
    <n v="109"/>
    <s v="Utkramit Madhya Vidyalay Bharavar"/>
    <s v="BHARAVAR"/>
    <x v="85"/>
    <n v="0.26713532513181021"/>
    <n v="4.21792618629174E-2"/>
    <n v="0.49033391915641478"/>
    <n v="0.18629173989455183"/>
    <s v="BJP"/>
    <n v="0.49033391915641478"/>
    <n v="0.26713532513181021"/>
    <s v="INC"/>
    <n v="0.22319859402460457"/>
    <x v="0"/>
    <n v="152"/>
    <n v="24"/>
    <n v="279"/>
    <n v="13"/>
    <n v="3"/>
    <n v="1"/>
    <n v="2"/>
    <n v="0"/>
    <n v="2"/>
    <n v="1"/>
    <n v="4"/>
    <n v="36"/>
    <n v="5"/>
    <n v="5"/>
    <n v="3"/>
    <n v="21"/>
    <n v="5"/>
    <n v="1"/>
    <n v="4"/>
    <n v="0"/>
    <n v="561"/>
    <n v="0"/>
    <n v="8"/>
    <n v="569"/>
    <n v="0"/>
  </r>
  <r>
    <n v="110"/>
    <s v="Prathamik Vidyalay Khaira"/>
    <s v="KHAIRA"/>
    <x v="26"/>
    <n v="0.43731343283582091"/>
    <n v="6.4179104477611937E-2"/>
    <n v="6.8656716417910449E-2"/>
    <n v="0.41194029850746267"/>
    <s v="INC"/>
    <n v="0.43731343283582091"/>
    <n v="0.41194029850746267"/>
    <s v="Others"/>
    <n v="2.5373134328358249E-2"/>
    <x v="3"/>
    <n v="293"/>
    <n v="43"/>
    <n v="46"/>
    <n v="10"/>
    <n v="10"/>
    <n v="2"/>
    <n v="3"/>
    <n v="6"/>
    <n v="7"/>
    <n v="5"/>
    <n v="3"/>
    <n v="2"/>
    <n v="3"/>
    <n v="2"/>
    <n v="6"/>
    <n v="26"/>
    <n v="8"/>
    <n v="4"/>
    <n v="160"/>
    <n v="19"/>
    <n v="658"/>
    <n v="0"/>
    <n v="12"/>
    <n v="670"/>
    <n v="0"/>
  </r>
  <r>
    <n v="111"/>
    <s v="Utkramit Madhya Vidyalay Bahuara"/>
    <s v="BAHUARA"/>
    <x v="86"/>
    <n v="0.49924585218702866"/>
    <n v="8.8989441930618404E-2"/>
    <n v="0.12368024132730016"/>
    <n v="0.26395173453996984"/>
    <s v="INC"/>
    <n v="0.49924585218702866"/>
    <n v="0.26395173453996984"/>
    <s v="Others"/>
    <n v="0.23529411764705882"/>
    <x v="4"/>
    <n v="331"/>
    <n v="59"/>
    <n v="82"/>
    <n v="16"/>
    <n v="7"/>
    <n v="1"/>
    <n v="0"/>
    <n v="1"/>
    <n v="2"/>
    <n v="2"/>
    <n v="2"/>
    <n v="5"/>
    <n v="5"/>
    <n v="5"/>
    <n v="6"/>
    <n v="33"/>
    <n v="10"/>
    <n v="2"/>
    <n v="75"/>
    <n v="3"/>
    <n v="647"/>
    <n v="0"/>
    <n v="16"/>
    <n v="663"/>
    <n v="0"/>
  </r>
  <r>
    <n v="112"/>
    <s v="Utkramit Madhya Vidyalay Kariyava"/>
    <s v="KARIYAVA"/>
    <x v="87"/>
    <n v="0.24383561643835616"/>
    <n v="1.9178082191780823E-2"/>
    <n v="0.10136986301369863"/>
    <n v="0.61780821917808215"/>
    <s v="Others"/>
    <n v="0.61780821917808215"/>
    <n v="0.24383561643835616"/>
    <s v="INC"/>
    <n v="0.37397260273972599"/>
    <x v="6"/>
    <n v="178"/>
    <n v="14"/>
    <n v="74"/>
    <n v="8"/>
    <n v="1"/>
    <n v="1"/>
    <n v="0"/>
    <n v="3"/>
    <n v="1"/>
    <n v="0"/>
    <n v="1"/>
    <n v="1"/>
    <n v="2"/>
    <n v="0"/>
    <n v="0"/>
    <n v="6"/>
    <n v="9"/>
    <n v="4"/>
    <n v="406"/>
    <n v="8"/>
    <n v="717"/>
    <n v="0"/>
    <n v="13"/>
    <n v="730"/>
    <n v="0"/>
  </r>
  <r>
    <n v="113"/>
    <s v="Utkramit Madhya Vidyalay Chaukhada"/>
    <s v="CHAUKHADA"/>
    <x v="88"/>
    <n v="0.55473098330241188"/>
    <n v="9.2764378478664186E-2"/>
    <n v="0.16141001855287571"/>
    <n v="0.18738404452690166"/>
    <s v="INC"/>
    <n v="0.55473098330241188"/>
    <n v="0.18738404452690166"/>
    <s v="Others"/>
    <n v="0.36734693877551022"/>
    <x v="4"/>
    <n v="299"/>
    <n v="50"/>
    <n v="87"/>
    <n v="12"/>
    <n v="3"/>
    <n v="1"/>
    <n v="1"/>
    <n v="0"/>
    <n v="0"/>
    <n v="3"/>
    <n v="0"/>
    <n v="2"/>
    <n v="3"/>
    <n v="4"/>
    <n v="1"/>
    <n v="8"/>
    <n v="7"/>
    <n v="2"/>
    <n v="51"/>
    <n v="3"/>
    <n v="537"/>
    <n v="0"/>
    <n v="2"/>
    <n v="539"/>
    <n v="0"/>
  </r>
  <r>
    <n v="114"/>
    <s v="Urdu Madhya Vidyalay Hetamapur"/>
    <s v="HETAMAPUR"/>
    <x v="89"/>
    <n v="0.55305466237942125"/>
    <n v="3.215434083601286E-2"/>
    <n v="0.20900321543408359"/>
    <n v="0.20257234726688103"/>
    <s v="INC"/>
    <n v="0.55305466237942125"/>
    <n v="0.20900321543408359"/>
    <s v="BJP"/>
    <n v="0.34405144694533762"/>
    <x v="4"/>
    <n v="172"/>
    <n v="10"/>
    <n v="65"/>
    <n v="9"/>
    <n v="4"/>
    <n v="3"/>
    <n v="3"/>
    <n v="2"/>
    <n v="2"/>
    <n v="2"/>
    <n v="2"/>
    <n v="3"/>
    <n v="4"/>
    <n v="1"/>
    <n v="3"/>
    <n v="3"/>
    <n v="7"/>
    <n v="3"/>
    <n v="9"/>
    <n v="3"/>
    <n v="310"/>
    <n v="0"/>
    <n v="1"/>
    <n v="311"/>
    <n v="0"/>
  </r>
  <r>
    <n v="115"/>
    <s v="Utkramit Madhya Vidyalay Bhediya"/>
    <s v="BHEDIYA"/>
    <x v="90"/>
    <n v="0.22204968944099379"/>
    <n v="7.2981366459627328E-2"/>
    <n v="0.57763975155279501"/>
    <n v="0.12267080745341614"/>
    <s v="BJP"/>
    <n v="0.57763975155279501"/>
    <n v="0.22204968944099379"/>
    <s v="INC"/>
    <n v="0.35559006211180122"/>
    <x v="0"/>
    <n v="143"/>
    <n v="47"/>
    <n v="372"/>
    <n v="9"/>
    <n v="6"/>
    <n v="1"/>
    <n v="1"/>
    <n v="1"/>
    <n v="6"/>
    <n v="3"/>
    <n v="2"/>
    <n v="3"/>
    <n v="10"/>
    <n v="6"/>
    <n v="2"/>
    <n v="8"/>
    <n v="7"/>
    <n v="5"/>
    <n v="7"/>
    <n v="2"/>
    <n v="641"/>
    <n v="0"/>
    <n v="3"/>
    <n v="644"/>
    <n v="0"/>
  </r>
  <r>
    <n v="116"/>
    <s v="Utkramit Madhya Vidyalay Narasinha"/>
    <s v="NARA"/>
    <x v="91"/>
    <n v="0.3988212180746562"/>
    <n v="0.1100196463654224"/>
    <n v="0.22593320235756384"/>
    <n v="0.26129666011787817"/>
    <s v="INC"/>
    <n v="0.3988212180746562"/>
    <n v="0.26129666011787817"/>
    <s v="Others"/>
    <n v="0.13752455795677804"/>
    <x v="3"/>
    <n v="203"/>
    <n v="56"/>
    <n v="115"/>
    <n v="7"/>
    <n v="9"/>
    <n v="4"/>
    <n v="2"/>
    <n v="1"/>
    <n v="5"/>
    <n v="2"/>
    <n v="1"/>
    <n v="48"/>
    <n v="6"/>
    <n v="7"/>
    <n v="8"/>
    <n v="21"/>
    <n v="7"/>
    <n v="1"/>
    <n v="4"/>
    <n v="0"/>
    <n v="507"/>
    <n v="0"/>
    <n v="2"/>
    <n v="509"/>
    <n v="0"/>
  </r>
  <r>
    <n v="117"/>
    <s v="Utkramit Madhya Vidyalay Jasoiya Utar Bhag"/>
    <s v="JASOIYA"/>
    <x v="92"/>
    <n v="0.4049586776859504"/>
    <n v="9.9173553719008271E-3"/>
    <n v="0.46446280991735539"/>
    <n v="0.12066115702479339"/>
    <s v="BJP"/>
    <n v="0.46446280991735539"/>
    <n v="0.4049586776859504"/>
    <s v="INC"/>
    <n v="5.9504132231404994E-2"/>
    <x v="1"/>
    <n v="245"/>
    <n v="6"/>
    <n v="281"/>
    <n v="26"/>
    <n v="15"/>
    <n v="3"/>
    <n v="3"/>
    <n v="2"/>
    <n v="4"/>
    <n v="2"/>
    <n v="1"/>
    <n v="8"/>
    <n v="0"/>
    <n v="2"/>
    <n v="0"/>
    <n v="3"/>
    <n v="1"/>
    <n v="0"/>
    <n v="3"/>
    <n v="0"/>
    <n v="605"/>
    <n v="0"/>
    <n v="0"/>
    <n v="605"/>
    <n v="0"/>
  </r>
  <r>
    <n v="118"/>
    <s v="Utkramit Madhya Vidyalay Jasoiya Dakshini Bhag"/>
    <s v="JASOIYA"/>
    <x v="92"/>
    <n v="0.38178633975481613"/>
    <n v="5.0788091068301226E-2"/>
    <n v="0.37653239929947463"/>
    <n v="0.18388791593695272"/>
    <s v="INC"/>
    <n v="0.38178633975481613"/>
    <n v="0.37653239929947463"/>
    <s v="BJP"/>
    <n v="5.2539404553414992E-3"/>
    <x v="3"/>
    <n v="218"/>
    <n v="29"/>
    <n v="215"/>
    <n v="21"/>
    <n v="8"/>
    <n v="3"/>
    <n v="2"/>
    <n v="1"/>
    <n v="1"/>
    <n v="2"/>
    <n v="3"/>
    <n v="3"/>
    <n v="1"/>
    <n v="6"/>
    <n v="4"/>
    <n v="15"/>
    <n v="24"/>
    <n v="1"/>
    <n v="6"/>
    <n v="4"/>
    <n v="567"/>
    <n v="0"/>
    <n v="4"/>
    <n v="571"/>
    <n v="0"/>
  </r>
  <r>
    <n v="119"/>
    <s v="Saskrit Prathamik Vidyalay Baratapur"/>
    <s v="BARATAPUR"/>
    <x v="93"/>
    <n v="0.13850415512465375"/>
    <n v="5.5401662049861496E-3"/>
    <n v="0.66759002770083098"/>
    <n v="0.18282548476454294"/>
    <s v="BJP"/>
    <n v="0.66759002770083098"/>
    <n v="0.18282548476454294"/>
    <s v="Others"/>
    <n v="0.48476454293628801"/>
    <x v="0"/>
    <n v="50"/>
    <n v="2"/>
    <n v="241"/>
    <n v="2"/>
    <n v="0"/>
    <n v="1"/>
    <n v="0"/>
    <n v="0"/>
    <n v="3"/>
    <n v="0"/>
    <n v="4"/>
    <n v="53"/>
    <n v="1"/>
    <n v="1"/>
    <n v="0"/>
    <n v="0"/>
    <n v="0"/>
    <n v="1"/>
    <n v="0"/>
    <n v="0"/>
    <n v="359"/>
    <n v="0"/>
    <n v="2"/>
    <n v="361"/>
    <n v="0"/>
  </r>
  <r>
    <n v="120"/>
    <s v="Utkramit Madhya Vidyalay Navadih Harijan"/>
    <s v="NAVADIH"/>
    <x v="94"/>
    <n v="0.4236111111111111"/>
    <n v="0.12962962962962962"/>
    <n v="0.33333333333333331"/>
    <n v="0.11342592592592593"/>
    <s v="INC"/>
    <n v="0.4236111111111111"/>
    <n v="0.33333333333333331"/>
    <s v="BJP"/>
    <n v="9.027777777777779E-2"/>
    <x v="3"/>
    <n v="183"/>
    <n v="56"/>
    <n v="144"/>
    <n v="6"/>
    <n v="1"/>
    <n v="2"/>
    <n v="2"/>
    <n v="1"/>
    <n v="2"/>
    <n v="0"/>
    <n v="1"/>
    <n v="9"/>
    <n v="0"/>
    <n v="5"/>
    <n v="0"/>
    <n v="7"/>
    <n v="8"/>
    <n v="3"/>
    <n v="2"/>
    <n v="0"/>
    <n v="432"/>
    <n v="0"/>
    <n v="0"/>
    <n v="432"/>
    <n v="0"/>
  </r>
  <r>
    <s v="120A"/>
    <s v="Utkramit Madhya Vidyalay Navadih Harijan"/>
    <s v="NAVADIH"/>
    <x v="94"/>
    <n v="0.47890295358649787"/>
    <n v="8.4388185654008432E-3"/>
    <n v="0.40928270042194093"/>
    <n v="0.10337552742616034"/>
    <s v="INC"/>
    <n v="0.47890295358649787"/>
    <n v="0.40928270042194093"/>
    <s v="BJP"/>
    <n v="6.9620253164556944E-2"/>
    <x v="3"/>
    <n v="227"/>
    <n v="4"/>
    <n v="194"/>
    <n v="8"/>
    <n v="2"/>
    <n v="0"/>
    <n v="0"/>
    <n v="1"/>
    <n v="2"/>
    <n v="0"/>
    <n v="0"/>
    <n v="14"/>
    <n v="1"/>
    <n v="5"/>
    <n v="1"/>
    <n v="0"/>
    <n v="2"/>
    <n v="3"/>
    <n v="9"/>
    <n v="1"/>
    <n v="474"/>
    <n v="0"/>
    <n v="0"/>
    <n v="474"/>
    <n v="0"/>
  </r>
  <r>
    <n v="121"/>
    <s v="Rajarshi vidya Mandir Utar Bhag"/>
    <s v="Others"/>
    <x v="95"/>
    <n v="0.71721311475409832"/>
    <n v="8.4016393442622947E-2"/>
    <n v="9.4262295081967207E-2"/>
    <n v="0.10245901639344263"/>
    <s v="INC"/>
    <n v="0.71721311475409832"/>
    <n v="0.10245901639344263"/>
    <s v="Others"/>
    <n v="0.61475409836065564"/>
    <x v="4"/>
    <n v="350"/>
    <n v="41"/>
    <n v="46"/>
    <n v="10"/>
    <n v="2"/>
    <n v="1"/>
    <n v="1"/>
    <n v="1"/>
    <n v="1"/>
    <n v="0"/>
    <n v="2"/>
    <n v="8"/>
    <n v="1"/>
    <n v="3"/>
    <n v="1"/>
    <n v="14"/>
    <n v="3"/>
    <n v="1"/>
    <n v="1"/>
    <n v="0"/>
    <n v="487"/>
    <n v="0"/>
    <n v="1"/>
    <n v="488"/>
    <n v="0"/>
  </r>
  <r>
    <n v="122"/>
    <s v="Rajarshi vidya Mandir Purwi Bhag SaBhagar"/>
    <s v="Others"/>
    <x v="95"/>
    <n v="0.81338742393509122"/>
    <n v="1.4198782961460446E-2"/>
    <n v="0.10344827586206896"/>
    <n v="5.8823529411764705E-2"/>
    <s v="INC"/>
    <n v="0.81338742393509122"/>
    <n v="0.10344827586206896"/>
    <s v="BJP"/>
    <n v="0.70993914807302227"/>
    <x v="4"/>
    <n v="401"/>
    <n v="7"/>
    <n v="51"/>
    <n v="1"/>
    <n v="1"/>
    <n v="0"/>
    <n v="0"/>
    <n v="3"/>
    <n v="1"/>
    <n v="0"/>
    <n v="0"/>
    <n v="11"/>
    <n v="1"/>
    <n v="0"/>
    <n v="2"/>
    <n v="2"/>
    <n v="6"/>
    <n v="1"/>
    <n v="0"/>
    <n v="0"/>
    <n v="488"/>
    <n v="0"/>
    <n v="5"/>
    <n v="493"/>
    <n v="0"/>
  </r>
  <r>
    <n v="123"/>
    <s v="Rajarshi Vidya Mandir Dakshin Bhag"/>
    <s v="Others"/>
    <x v="95"/>
    <n v="0.60992907801418439"/>
    <n v="5.3191489361702126E-3"/>
    <n v="0.26418439716312059"/>
    <n v="0.11702127659574468"/>
    <s v="INC"/>
    <n v="0.60992907801418439"/>
    <n v="0.26418439716312059"/>
    <s v="BJP"/>
    <n v="0.3457446808510638"/>
    <x v="4"/>
    <n v="344"/>
    <n v="3"/>
    <n v="149"/>
    <n v="7"/>
    <n v="2"/>
    <n v="1"/>
    <n v="0"/>
    <n v="0"/>
    <n v="4"/>
    <n v="1"/>
    <n v="2"/>
    <n v="34"/>
    <n v="1"/>
    <n v="0"/>
    <n v="1"/>
    <n v="7"/>
    <n v="4"/>
    <n v="0"/>
    <n v="1"/>
    <n v="1"/>
    <n v="562"/>
    <n v="0"/>
    <n v="2"/>
    <n v="564"/>
    <n v="0"/>
  </r>
  <r>
    <s v="123A"/>
    <s v="Rajarshi Vidya Mandir Dakshin Bhag"/>
    <s v="Others"/>
    <x v="95"/>
    <n v="0.72865853658536583"/>
    <n v="6.0975609756097563E-3"/>
    <n v="0.19817073170731708"/>
    <n v="6.402439024390244E-2"/>
    <s v="INC"/>
    <n v="0.72865853658536583"/>
    <n v="0.19817073170731708"/>
    <s v="BJP"/>
    <n v="0.53048780487804881"/>
    <x v="4"/>
    <n v="239"/>
    <n v="2"/>
    <n v="65"/>
    <n v="1"/>
    <n v="1"/>
    <n v="0"/>
    <n v="0"/>
    <n v="0"/>
    <n v="1"/>
    <n v="0"/>
    <n v="0"/>
    <n v="14"/>
    <n v="0"/>
    <n v="0"/>
    <n v="0"/>
    <n v="1"/>
    <n v="2"/>
    <n v="0"/>
    <n v="0"/>
    <n v="1"/>
    <n v="327"/>
    <n v="0"/>
    <n v="1"/>
    <n v="328"/>
    <n v="0"/>
  </r>
  <r>
    <n v="124"/>
    <s v="Kanya Madhya Vidyalay Pi0Ech0I0Di0Kolani Utar Bhag"/>
    <s v="PIECHIDIKOLANI"/>
    <x v="21"/>
    <n v="0.2271880819366853"/>
    <n v="1.4897579143389199E-2"/>
    <n v="0.65921787709497204"/>
    <n v="9.4972067039106142E-2"/>
    <s v="BJP"/>
    <n v="0.65921787709497204"/>
    <n v="0.2271880819366853"/>
    <s v="INC"/>
    <n v="0.43202979515828677"/>
    <x v="0"/>
    <n v="122"/>
    <n v="8"/>
    <n v="354"/>
    <n v="9"/>
    <n v="14"/>
    <n v="0"/>
    <n v="0"/>
    <n v="2"/>
    <n v="0"/>
    <n v="0"/>
    <n v="10"/>
    <n v="10"/>
    <n v="1"/>
    <n v="0"/>
    <n v="0"/>
    <n v="1"/>
    <n v="1"/>
    <n v="0"/>
    <n v="3"/>
    <n v="0"/>
    <n v="535"/>
    <n v="0"/>
    <n v="2"/>
    <n v="537"/>
    <n v="0"/>
  </r>
  <r>
    <n v="125"/>
    <s v="Kanyamadhya Vidyalay Pi0Ech0I0Di0Kaloni Dakshin Bhag"/>
    <s v="PIECHIDIKOLANI"/>
    <x v="21"/>
    <n v="0.20113314447592068"/>
    <n v="2.2662889518413599E-2"/>
    <n v="0.65439093484419264"/>
    <n v="0.11898016997167139"/>
    <s v="BJP"/>
    <n v="0.65439093484419264"/>
    <n v="0.20113314447592068"/>
    <s v="INC"/>
    <n v="0.45325779036827196"/>
    <x v="0"/>
    <n v="71"/>
    <n v="8"/>
    <n v="231"/>
    <n v="5"/>
    <n v="12"/>
    <n v="0"/>
    <n v="1"/>
    <n v="1"/>
    <n v="1"/>
    <n v="0"/>
    <n v="11"/>
    <n v="6"/>
    <n v="0"/>
    <n v="0"/>
    <n v="1"/>
    <n v="2"/>
    <n v="2"/>
    <n v="0"/>
    <n v="0"/>
    <n v="0"/>
    <n v="352"/>
    <n v="0"/>
    <n v="1"/>
    <n v="353"/>
    <n v="0"/>
  </r>
  <r>
    <n v="126"/>
    <s v="Lok Swasthya Pramandalakaryalay Utar Bhag"/>
    <s v="Others"/>
    <x v="95"/>
    <n v="7.7519379844961239E-2"/>
    <n v="1.5503875968992248E-2"/>
    <n v="0.83720930232558144"/>
    <n v="6.9767441860465115E-2"/>
    <s v="BJP"/>
    <n v="0.83720930232558144"/>
    <n v="7.7519379844961239E-2"/>
    <s v="INC"/>
    <n v="0.75968992248062017"/>
    <x v="0"/>
    <n v="20"/>
    <n v="4"/>
    <n v="216"/>
    <n v="2"/>
    <n v="0"/>
    <n v="0"/>
    <n v="0"/>
    <n v="0"/>
    <n v="5"/>
    <n v="0"/>
    <n v="8"/>
    <n v="1"/>
    <n v="0"/>
    <n v="1"/>
    <n v="0"/>
    <n v="0"/>
    <n v="0"/>
    <n v="0"/>
    <n v="1"/>
    <n v="0"/>
    <n v="258"/>
    <n v="0"/>
    <n v="0"/>
    <n v="258"/>
    <n v="0"/>
  </r>
  <r>
    <n v="127"/>
    <s v="Lok Swasthya Pramandal Karyalay Dakshin Bhag"/>
    <s v="Others"/>
    <x v="95"/>
    <n v="0.19583333333333333"/>
    <n v="4.1666666666666666E-3"/>
    <n v="0.76666666666666672"/>
    <n v="2.9166666666666667E-2"/>
    <s v="BJP"/>
    <n v="0.76666666666666672"/>
    <n v="0.19583333333333333"/>
    <s v="INC"/>
    <n v="0.57083333333333341"/>
    <x v="0"/>
    <n v="47"/>
    <n v="1"/>
    <n v="184"/>
    <n v="2"/>
    <n v="0"/>
    <n v="0"/>
    <n v="0"/>
    <n v="4"/>
    <n v="0"/>
    <n v="0"/>
    <n v="0"/>
    <n v="1"/>
    <n v="0"/>
    <n v="0"/>
    <n v="0"/>
    <n v="0"/>
    <n v="0"/>
    <n v="0"/>
    <n v="0"/>
    <n v="0"/>
    <n v="239"/>
    <n v="0"/>
    <n v="1"/>
    <n v="240"/>
    <n v="0"/>
  </r>
  <r>
    <n v="128"/>
    <s v="Lok Swasthya Pramandal Karyalay Purwi Bhag"/>
    <s v="Others"/>
    <x v="95"/>
    <n v="0.16306954436450841"/>
    <n v="1.1990407673860911E-2"/>
    <n v="0.65947242206235013"/>
    <n v="0.15587529976019185"/>
    <s v="BJP"/>
    <n v="0.65947242206235013"/>
    <n v="0.16306954436450841"/>
    <s v="INC"/>
    <n v="0.49640287769784175"/>
    <x v="0"/>
    <n v="68"/>
    <n v="5"/>
    <n v="275"/>
    <n v="3"/>
    <n v="9"/>
    <n v="1"/>
    <n v="0"/>
    <n v="12"/>
    <n v="3"/>
    <n v="0"/>
    <n v="13"/>
    <n v="15"/>
    <n v="1"/>
    <n v="1"/>
    <n v="0"/>
    <n v="1"/>
    <n v="1"/>
    <n v="0"/>
    <n v="5"/>
    <n v="0"/>
    <n v="413"/>
    <n v="0"/>
    <n v="4"/>
    <n v="417"/>
    <n v="0"/>
  </r>
  <r>
    <n v="129"/>
    <s v="Lok Swasthya Pramandal Karyalay Pashchimi Bhag"/>
    <s v="Others"/>
    <x v="95"/>
    <n v="0.13905325443786981"/>
    <n v="5.9171597633136093E-3"/>
    <n v="0.78698224852071008"/>
    <n v="6.8047337278106509E-2"/>
    <s v="BJP"/>
    <n v="0.78698224852071008"/>
    <n v="0.13905325443786981"/>
    <s v="INC"/>
    <n v="0.64792899408284033"/>
    <x v="0"/>
    <n v="47"/>
    <n v="2"/>
    <n v="266"/>
    <n v="3"/>
    <n v="3"/>
    <n v="1"/>
    <n v="0"/>
    <n v="1"/>
    <n v="1"/>
    <n v="0"/>
    <n v="3"/>
    <n v="10"/>
    <n v="0"/>
    <n v="0"/>
    <n v="0"/>
    <n v="1"/>
    <n v="0"/>
    <n v="0"/>
    <n v="0"/>
    <n v="0"/>
    <n v="338"/>
    <n v="0"/>
    <n v="0"/>
    <n v="338"/>
    <n v="0"/>
  </r>
  <r>
    <n v="130"/>
    <s v="Urdu Prathamik Vidyalay Navadih Utar Bhag"/>
    <s v="NAVADIH"/>
    <x v="94"/>
    <n v="0.63419913419913421"/>
    <n v="0"/>
    <n v="0.30519480519480519"/>
    <n v="6.0606060606060608E-2"/>
    <s v="INC"/>
    <n v="0.63419913419913421"/>
    <n v="0.30519480519480519"/>
    <s v="BJP"/>
    <n v="0.32900432900432902"/>
    <x v="4"/>
    <n v="293"/>
    <n v="0"/>
    <n v="141"/>
    <n v="5"/>
    <n v="3"/>
    <n v="2"/>
    <n v="0"/>
    <n v="0"/>
    <n v="4"/>
    <n v="0"/>
    <n v="1"/>
    <n v="7"/>
    <n v="0"/>
    <n v="2"/>
    <n v="1"/>
    <n v="0"/>
    <n v="1"/>
    <n v="2"/>
    <n v="0"/>
    <n v="0"/>
    <n v="462"/>
    <n v="0"/>
    <n v="0"/>
    <n v="462"/>
    <n v="0"/>
  </r>
  <r>
    <n v="131"/>
    <s v="Urdu Prathamik Vidyalay Navadih Dakshin Bhag"/>
    <s v="NAVADIH"/>
    <x v="94"/>
    <n v="0.9668989547038328"/>
    <n v="5.2264808362369342E-3"/>
    <n v="0"/>
    <n v="2.7874564459930314E-2"/>
    <s v="INC"/>
    <n v="0.9668989547038328"/>
    <n v="2.7874564459930314E-2"/>
    <s v="Others"/>
    <n v="0.9390243902439025"/>
    <x v="4"/>
    <n v="555"/>
    <n v="3"/>
    <n v="0"/>
    <n v="0"/>
    <n v="1"/>
    <n v="0"/>
    <n v="0"/>
    <n v="1"/>
    <n v="0"/>
    <n v="0"/>
    <n v="0"/>
    <n v="1"/>
    <n v="0"/>
    <n v="0"/>
    <n v="0"/>
    <n v="4"/>
    <n v="8"/>
    <n v="0"/>
    <n v="0"/>
    <n v="1"/>
    <n v="574"/>
    <n v="0"/>
    <n v="0"/>
    <n v="574"/>
    <n v="0"/>
  </r>
  <r>
    <n v="132"/>
    <s v="Urdu Prathamik Vidyalay Navadih Madhya Bhag"/>
    <s v="NAVADIH"/>
    <x v="94"/>
    <n v="0.91712707182320441"/>
    <n v="0"/>
    <n v="1.841620626151013E-2"/>
    <n v="6.0773480662983423E-2"/>
    <s v="INC"/>
    <n v="0.91712707182320441"/>
    <n v="6.0773480662983423E-2"/>
    <s v="Others"/>
    <n v="0.85635359116022103"/>
    <x v="4"/>
    <n v="498"/>
    <n v="0"/>
    <n v="10"/>
    <n v="2"/>
    <n v="1"/>
    <n v="0"/>
    <n v="1"/>
    <n v="0"/>
    <n v="1"/>
    <n v="0"/>
    <n v="0"/>
    <n v="2"/>
    <n v="0"/>
    <n v="1"/>
    <n v="3"/>
    <n v="20"/>
    <n v="1"/>
    <n v="0"/>
    <n v="1"/>
    <n v="0"/>
    <n v="541"/>
    <n v="0"/>
    <n v="2"/>
    <n v="543"/>
    <n v="0"/>
  </r>
  <r>
    <n v="133"/>
    <s v="Urdu Prathamik Vidyalay Navadih Purwi Bhag"/>
    <s v="NAVADIH"/>
    <x v="94"/>
    <n v="0.93"/>
    <n v="0.01"/>
    <n v="3.1666666666666669E-2"/>
    <n v="2.8333333333333332E-2"/>
    <s v="INC"/>
    <n v="0.93"/>
    <n v="3.1666666666666669E-2"/>
    <s v="BJP"/>
    <n v="0.89833333333333343"/>
    <x v="4"/>
    <n v="558"/>
    <n v="6"/>
    <n v="19"/>
    <n v="3"/>
    <n v="1"/>
    <n v="0"/>
    <n v="0"/>
    <n v="0"/>
    <n v="0"/>
    <n v="0"/>
    <n v="1"/>
    <n v="2"/>
    <n v="0"/>
    <n v="0"/>
    <n v="1"/>
    <n v="6"/>
    <n v="2"/>
    <n v="0"/>
    <n v="1"/>
    <n v="0"/>
    <n v="600"/>
    <n v="0"/>
    <n v="0"/>
    <n v="600"/>
    <n v="0"/>
  </r>
  <r>
    <n v="134"/>
    <s v="Urdu Prathamik Vidyalay Navadih Dakshin Bhag"/>
    <s v="NAVADIH"/>
    <x v="94"/>
    <n v="0.89336016096579474"/>
    <n v="8.0482897384305842E-3"/>
    <n v="5.6338028169014086E-2"/>
    <n v="3.8229376257545272E-2"/>
    <s v="INC"/>
    <n v="0.89336016096579474"/>
    <n v="5.6338028169014086E-2"/>
    <s v="BJP"/>
    <n v="0.83702213279678062"/>
    <x v="4"/>
    <n v="444"/>
    <n v="4"/>
    <n v="28"/>
    <n v="2"/>
    <n v="0"/>
    <n v="0"/>
    <n v="1"/>
    <n v="1"/>
    <n v="0"/>
    <n v="0"/>
    <n v="1"/>
    <n v="0"/>
    <n v="2"/>
    <n v="2"/>
    <n v="0"/>
    <n v="5"/>
    <n v="4"/>
    <n v="0"/>
    <n v="1"/>
    <n v="0"/>
    <n v="495"/>
    <n v="0"/>
    <n v="2"/>
    <n v="497"/>
    <n v="0"/>
  </r>
  <r>
    <n v="135"/>
    <s v="Sinha Shoshal Kalba Utar Bhag"/>
    <s v="Others"/>
    <x v="95"/>
    <n v="0.14285714285714285"/>
    <n v="1.5873015873015872E-2"/>
    <n v="0.7592592592592593"/>
    <n v="7.1428571428571425E-2"/>
    <s v="BJP"/>
    <n v="0.7592592592592593"/>
    <n v="0.14285714285714285"/>
    <s v="INC"/>
    <n v="0.61640211640211651"/>
    <x v="0"/>
    <n v="54"/>
    <n v="6"/>
    <n v="287"/>
    <n v="4"/>
    <n v="2"/>
    <n v="0"/>
    <n v="0"/>
    <n v="4"/>
    <n v="0"/>
    <n v="0"/>
    <n v="2"/>
    <n v="8"/>
    <n v="0"/>
    <n v="0"/>
    <n v="1"/>
    <n v="1"/>
    <n v="1"/>
    <n v="1"/>
    <n v="3"/>
    <n v="0"/>
    <n v="374"/>
    <n v="0"/>
    <n v="4"/>
    <n v="378"/>
    <n v="0"/>
  </r>
  <r>
    <n v="136"/>
    <s v="Sinha Shoshal Kalba Madhya Bhag"/>
    <s v="Others"/>
    <x v="95"/>
    <n v="0.10330578512396695"/>
    <n v="4.1322314049586778E-3"/>
    <n v="0.77685950413223137"/>
    <n v="9.9173553719008267E-2"/>
    <s v="BJP"/>
    <n v="0.77685950413223137"/>
    <n v="0.10330578512396695"/>
    <s v="INC"/>
    <n v="0.67355371900826444"/>
    <x v="0"/>
    <n v="25"/>
    <n v="1"/>
    <n v="188"/>
    <n v="3"/>
    <n v="3"/>
    <n v="0"/>
    <n v="0"/>
    <n v="0"/>
    <n v="1"/>
    <n v="0"/>
    <n v="3"/>
    <n v="5"/>
    <n v="1"/>
    <n v="1"/>
    <n v="1"/>
    <n v="1"/>
    <n v="1"/>
    <n v="0"/>
    <n v="4"/>
    <n v="0"/>
    <n v="238"/>
    <n v="0"/>
    <n v="4"/>
    <n v="242"/>
    <n v="0"/>
  </r>
  <r>
    <n v="137"/>
    <s v="Sinha Shoshal Kalba Dakshin Bhag"/>
    <s v="Others"/>
    <x v="95"/>
    <n v="0.14957264957264957"/>
    <n v="4.2735042735042739E-3"/>
    <n v="0.73076923076923073"/>
    <n v="0.10042735042735043"/>
    <s v="BJP"/>
    <n v="0.73076923076923073"/>
    <n v="0.14957264957264957"/>
    <s v="INC"/>
    <n v="0.58119658119658113"/>
    <x v="0"/>
    <n v="70"/>
    <n v="2"/>
    <n v="342"/>
    <n v="7"/>
    <n v="9"/>
    <n v="0"/>
    <n v="0"/>
    <n v="2"/>
    <n v="0"/>
    <n v="0"/>
    <n v="6"/>
    <n v="16"/>
    <n v="0"/>
    <n v="2"/>
    <n v="1"/>
    <n v="2"/>
    <n v="1"/>
    <n v="0"/>
    <n v="0"/>
    <n v="1"/>
    <n v="461"/>
    <n v="0"/>
    <n v="7"/>
    <n v="468"/>
    <n v="0"/>
  </r>
  <r>
    <n v="138"/>
    <s v="Anugrah Intar Kolejaaurangabad Purwi Bhag"/>
    <s v="AURANGABAD"/>
    <x v="96"/>
    <n v="0.32526881720430106"/>
    <n v="1.3440860215053764E-2"/>
    <n v="0.56720430107526887"/>
    <n v="9.1397849462365593E-2"/>
    <s v="BJP"/>
    <n v="0.56720430107526887"/>
    <n v="0.32526881720430106"/>
    <s v="INC"/>
    <n v="0.2419354838709678"/>
    <x v="0"/>
    <n v="121"/>
    <n v="5"/>
    <n v="211"/>
    <n v="2"/>
    <n v="2"/>
    <n v="1"/>
    <n v="2"/>
    <n v="1"/>
    <n v="0"/>
    <n v="1"/>
    <n v="1"/>
    <n v="7"/>
    <n v="3"/>
    <n v="1"/>
    <n v="2"/>
    <n v="2"/>
    <n v="3"/>
    <n v="1"/>
    <n v="2"/>
    <n v="3"/>
    <n v="371"/>
    <n v="0"/>
    <n v="1"/>
    <n v="372"/>
    <n v="0"/>
  </r>
  <r>
    <n v="139"/>
    <s v="Anugrah Intar Kolejaaurangabad Madhya Bhag"/>
    <s v="AURANGABAD"/>
    <x v="96"/>
    <n v="0.20698924731182797"/>
    <n v="0"/>
    <n v="0.70967741935483875"/>
    <n v="8.3333333333333329E-2"/>
    <s v="BJP"/>
    <n v="0.70967741935483875"/>
    <n v="0.20698924731182797"/>
    <s v="INC"/>
    <n v="0.50268817204301075"/>
    <x v="0"/>
    <n v="77"/>
    <n v="0"/>
    <n v="264"/>
    <n v="2"/>
    <n v="0"/>
    <n v="1"/>
    <n v="0"/>
    <n v="2"/>
    <n v="0"/>
    <n v="0"/>
    <n v="9"/>
    <n v="10"/>
    <n v="1"/>
    <n v="0"/>
    <n v="0"/>
    <n v="1"/>
    <n v="0"/>
    <n v="5"/>
    <n v="0"/>
    <n v="0"/>
    <n v="372"/>
    <n v="0"/>
    <n v="0"/>
    <n v="372"/>
    <n v="0"/>
  </r>
  <r>
    <n v="140"/>
    <s v="Anugrah Intar Kolejaaurangabad Vidnyan Bhavan"/>
    <s v="VIDNYAN"/>
    <x v="21"/>
    <n v="0.38129496402877699"/>
    <n v="2.6378896882494004E-2"/>
    <n v="0.49640287769784175"/>
    <n v="9.1127098321342928E-2"/>
    <s v="BJP"/>
    <n v="0.49640287769784175"/>
    <n v="0.38129496402877699"/>
    <s v="INC"/>
    <n v="0.11510791366906475"/>
    <x v="1"/>
    <n v="159"/>
    <n v="11"/>
    <n v="207"/>
    <n v="3"/>
    <n v="3"/>
    <n v="1"/>
    <n v="0"/>
    <n v="2"/>
    <n v="0"/>
    <n v="1"/>
    <n v="2"/>
    <n v="14"/>
    <n v="2"/>
    <n v="0"/>
    <n v="1"/>
    <n v="3"/>
    <n v="4"/>
    <n v="1"/>
    <n v="0"/>
    <n v="1"/>
    <n v="415"/>
    <n v="0"/>
    <n v="2"/>
    <n v="417"/>
    <n v="0"/>
  </r>
  <r>
    <n v="141"/>
    <s v="Anugrah Intar College purwi Bhag Pahala Kamara"/>
    <s v="COLLEGE"/>
    <x v="21"/>
    <n v="0.39867841409691629"/>
    <n v="9.9118942731277526E-2"/>
    <n v="0.37665198237885461"/>
    <n v="0.1211453744493392"/>
    <s v="INC"/>
    <n v="0.39867841409691629"/>
    <n v="0.37665198237885461"/>
    <s v="BJP"/>
    <n v="2.2026431718061679E-2"/>
    <x v="3"/>
    <n v="181"/>
    <n v="45"/>
    <n v="171"/>
    <n v="4"/>
    <n v="3"/>
    <n v="0"/>
    <n v="2"/>
    <n v="4"/>
    <n v="0"/>
    <n v="2"/>
    <n v="1"/>
    <n v="14"/>
    <n v="1"/>
    <n v="4"/>
    <n v="2"/>
    <n v="9"/>
    <n v="5"/>
    <n v="1"/>
    <n v="1"/>
    <n v="2"/>
    <n v="452"/>
    <n v="0"/>
    <n v="2"/>
    <n v="454"/>
    <n v="0"/>
  </r>
  <r>
    <n v="142"/>
    <s v="Anugrah Madhya Vidyalay Aurangabad Pashchim Bhag Kamara Na0 -05"/>
    <s v="AURANGABAD"/>
    <x v="96"/>
    <n v="0.28999999999999998"/>
    <n v="2.75E-2"/>
    <n v="0.60499999999999998"/>
    <n v="7.0000000000000007E-2"/>
    <s v="BJP"/>
    <n v="0.60499999999999998"/>
    <n v="0.28999999999999998"/>
    <s v="INC"/>
    <n v="0.315"/>
    <x v="0"/>
    <n v="116"/>
    <n v="11"/>
    <n v="242"/>
    <n v="1"/>
    <n v="1"/>
    <n v="0"/>
    <n v="0"/>
    <n v="3"/>
    <n v="1"/>
    <n v="1"/>
    <n v="2"/>
    <n v="9"/>
    <n v="0"/>
    <n v="2"/>
    <n v="0"/>
    <n v="2"/>
    <n v="1"/>
    <n v="3"/>
    <n v="2"/>
    <n v="0"/>
    <n v="397"/>
    <n v="0"/>
    <n v="3"/>
    <n v="400"/>
    <n v="0"/>
  </r>
  <r>
    <n v="143"/>
    <s v="Anugrah Madhya Vidyalay Purvi Bhag Kamra No.-2 Dayan Bhag"/>
    <s v="Others"/>
    <x v="95"/>
    <n v="0.29891304347826086"/>
    <n v="2.717391304347826E-3"/>
    <n v="0.64673913043478259"/>
    <n v="5.1630434782608696E-2"/>
    <s v="BJP"/>
    <n v="0.64673913043478259"/>
    <n v="0.29891304347826086"/>
    <s v="INC"/>
    <n v="0.34782608695652173"/>
    <x v="0"/>
    <n v="110"/>
    <n v="1"/>
    <n v="238"/>
    <n v="0"/>
    <n v="0"/>
    <n v="0"/>
    <n v="0"/>
    <n v="7"/>
    <n v="0"/>
    <n v="0"/>
    <n v="1"/>
    <n v="8"/>
    <n v="0"/>
    <n v="0"/>
    <n v="0"/>
    <n v="0"/>
    <n v="0"/>
    <n v="0"/>
    <n v="3"/>
    <n v="0"/>
    <n v="368"/>
    <n v="0"/>
    <n v="0"/>
    <n v="368"/>
    <n v="0"/>
  </r>
  <r>
    <n v="144"/>
    <s v="Anugrah Madhya Vidyalay Aurangabad Purw Kamara Na0 -03"/>
    <s v="AURANGABAD"/>
    <x v="96"/>
    <n v="0.37254901960784315"/>
    <n v="1.4705882352941176E-2"/>
    <n v="0.54656862745098034"/>
    <n v="6.3725490196078427E-2"/>
    <s v="BJP"/>
    <n v="0.54656862745098034"/>
    <n v="0.37254901960784315"/>
    <s v="INC"/>
    <n v="0.17401960784313719"/>
    <x v="0"/>
    <n v="152"/>
    <n v="6"/>
    <n v="223"/>
    <n v="2"/>
    <n v="4"/>
    <n v="0"/>
    <n v="0"/>
    <n v="6"/>
    <n v="1"/>
    <n v="0"/>
    <n v="0"/>
    <n v="6"/>
    <n v="0"/>
    <n v="1"/>
    <n v="0"/>
    <n v="2"/>
    <n v="1"/>
    <n v="1"/>
    <n v="2"/>
    <n v="0"/>
    <n v="407"/>
    <n v="0"/>
    <n v="1"/>
    <n v="408"/>
    <n v="0"/>
  </r>
  <r>
    <n v="145"/>
    <s v="Anugrah Madhya Vidyalay Aurangabad Pashchim Bhag Kamara Na0 -04"/>
    <s v="AURANGABAD"/>
    <x v="96"/>
    <n v="0.4637223974763407"/>
    <n v="9.4637223974763408E-3"/>
    <n v="0.38485804416403785"/>
    <n v="0.13880126182965299"/>
    <s v="INC"/>
    <n v="0.4637223974763407"/>
    <n v="0.38485804416403785"/>
    <s v="BJP"/>
    <n v="7.8864353312302848E-2"/>
    <x v="3"/>
    <n v="147"/>
    <n v="3"/>
    <n v="122"/>
    <n v="5"/>
    <n v="1"/>
    <n v="1"/>
    <n v="0"/>
    <n v="4"/>
    <n v="1"/>
    <n v="1"/>
    <n v="6"/>
    <n v="17"/>
    <n v="1"/>
    <n v="2"/>
    <n v="0"/>
    <n v="4"/>
    <n v="1"/>
    <n v="0"/>
    <n v="0"/>
    <n v="0"/>
    <n v="316"/>
    <n v="0"/>
    <n v="1"/>
    <n v="317"/>
    <n v="0"/>
  </r>
  <r>
    <n v="146"/>
    <s v="Anugrah Madhya Vidyalay Aurangabad Pashchim Bhag Kamara Na0 -05"/>
    <s v="AURANGABAD"/>
    <x v="96"/>
    <n v="0.31192660550458717"/>
    <n v="9.1743119266055051E-3"/>
    <n v="0.57798165137614677"/>
    <n v="9.6330275229357804E-2"/>
    <s v="BJP"/>
    <n v="0.57798165137614677"/>
    <n v="0.31192660550458717"/>
    <s v="INC"/>
    <n v="0.26605504587155959"/>
    <x v="0"/>
    <n v="68"/>
    <n v="2"/>
    <n v="126"/>
    <n v="7"/>
    <n v="1"/>
    <n v="0"/>
    <n v="0"/>
    <n v="1"/>
    <n v="0"/>
    <n v="0"/>
    <n v="2"/>
    <n v="5"/>
    <n v="0"/>
    <n v="1"/>
    <n v="1"/>
    <n v="1"/>
    <n v="1"/>
    <n v="1"/>
    <n v="0"/>
    <n v="0"/>
    <n v="217"/>
    <n v="0"/>
    <n v="1"/>
    <n v="218"/>
    <n v="0"/>
  </r>
  <r>
    <n v="147"/>
    <s v="Saskrit Uchcha Vidyalay Aurangabad"/>
    <s v="AURANGABAD"/>
    <x v="96"/>
    <n v="0.75197889182058042"/>
    <n v="5.2770448548812663E-3"/>
    <n v="0.11081794195250659"/>
    <n v="0.12928759894459102"/>
    <s v="INC"/>
    <n v="0.75197889182058042"/>
    <n v="0.12928759894459102"/>
    <s v="Others"/>
    <n v="0.62269129287598934"/>
    <x v="4"/>
    <n v="285"/>
    <n v="2"/>
    <n v="42"/>
    <n v="3"/>
    <n v="2"/>
    <n v="0"/>
    <n v="0"/>
    <n v="3"/>
    <n v="0"/>
    <n v="0"/>
    <n v="1"/>
    <n v="33"/>
    <n v="0"/>
    <n v="1"/>
    <n v="0"/>
    <n v="1"/>
    <n v="5"/>
    <n v="0"/>
    <n v="0"/>
    <n v="0"/>
    <n v="378"/>
    <n v="0"/>
    <n v="1"/>
    <n v="379"/>
    <n v="0"/>
  </r>
  <r>
    <s v="147A"/>
    <s v="Saskrit Uchcha Vidyalay Aurangabad"/>
    <s v="AURANGABAD"/>
    <x v="96"/>
    <n v="0.68269230769230771"/>
    <n v="4.807692307692308E-3"/>
    <n v="0.17548076923076922"/>
    <n v="0.125"/>
    <s v="INC"/>
    <n v="0.68269230769230771"/>
    <n v="0.17548076923076922"/>
    <s v="BJP"/>
    <n v="0.50721153846153855"/>
    <x v="4"/>
    <n v="284"/>
    <n v="2"/>
    <n v="73"/>
    <n v="0"/>
    <n v="4"/>
    <n v="0"/>
    <n v="0"/>
    <n v="13"/>
    <n v="0"/>
    <n v="1"/>
    <n v="0"/>
    <n v="20"/>
    <n v="1"/>
    <n v="2"/>
    <n v="0"/>
    <n v="4"/>
    <n v="3"/>
    <n v="0"/>
    <n v="2"/>
    <n v="2"/>
    <n v="411"/>
    <n v="0"/>
    <n v="5"/>
    <n v="416"/>
    <n v="0"/>
  </r>
  <r>
    <n v="148"/>
    <s v="Jila Pashupalan Karyalay Utar Bhavan"/>
    <s v="Others"/>
    <x v="95"/>
    <n v="0.28045325779036828"/>
    <n v="5.6657223796033995E-2"/>
    <n v="0.52974504249291787"/>
    <n v="0.13031161473087818"/>
    <s v="BJP"/>
    <n v="0.52974504249291787"/>
    <n v="0.28045325779036828"/>
    <s v="INC"/>
    <n v="0.24929178470254959"/>
    <x v="0"/>
    <n v="99"/>
    <n v="20"/>
    <n v="187"/>
    <n v="0"/>
    <n v="0"/>
    <n v="0"/>
    <n v="0"/>
    <n v="0"/>
    <n v="6"/>
    <n v="0"/>
    <n v="2"/>
    <n v="36"/>
    <n v="0"/>
    <n v="0"/>
    <n v="0"/>
    <n v="1"/>
    <n v="0"/>
    <n v="0"/>
    <n v="1"/>
    <n v="0"/>
    <n v="352"/>
    <n v="0"/>
    <n v="1"/>
    <n v="353"/>
    <n v="0"/>
  </r>
  <r>
    <n v="149"/>
    <s v="Jila Pashupalan Karyalay Pashchim Bhavan"/>
    <s v="Others"/>
    <x v="95"/>
    <n v="0.16352201257861634"/>
    <n v="1.5723270440251572E-2"/>
    <n v="0.74528301886792447"/>
    <n v="7.5471698113207544E-2"/>
    <s v="BJP"/>
    <n v="0.74528301886792447"/>
    <n v="0.16352201257861634"/>
    <s v="INC"/>
    <n v="0.58176100628930816"/>
    <x v="0"/>
    <n v="52"/>
    <n v="5"/>
    <n v="237"/>
    <n v="0"/>
    <n v="0"/>
    <n v="0"/>
    <n v="0"/>
    <n v="2"/>
    <n v="0"/>
    <n v="0"/>
    <n v="2"/>
    <n v="18"/>
    <n v="0"/>
    <n v="0"/>
    <n v="0"/>
    <n v="2"/>
    <n v="0"/>
    <n v="0"/>
    <n v="0"/>
    <n v="0"/>
    <n v="318"/>
    <n v="0"/>
    <n v="0"/>
    <n v="318"/>
    <n v="0"/>
  </r>
  <r>
    <n v="150"/>
    <s v="Prathamik Vidyalay Ramabandhautar Bhag"/>
    <s v="RAMABANDHA"/>
    <x v="97"/>
    <n v="0.19245283018867926"/>
    <n v="2.6415094339622643E-2"/>
    <n v="0.66603773584905657"/>
    <n v="0.11509433962264151"/>
    <s v="BJP"/>
    <n v="0.66603773584905657"/>
    <n v="0.19245283018867926"/>
    <s v="INC"/>
    <n v="0.47358490566037731"/>
    <x v="0"/>
    <n v="102"/>
    <n v="14"/>
    <n v="353"/>
    <n v="6"/>
    <n v="4"/>
    <n v="3"/>
    <n v="2"/>
    <n v="8"/>
    <n v="1"/>
    <n v="1"/>
    <n v="7"/>
    <n v="11"/>
    <n v="1"/>
    <n v="4"/>
    <n v="1"/>
    <n v="4"/>
    <n v="5"/>
    <n v="0"/>
    <n v="3"/>
    <n v="0"/>
    <n v="530"/>
    <n v="0"/>
    <n v="0"/>
    <n v="530"/>
    <n v="0"/>
  </r>
  <r>
    <n v="151"/>
    <s v="Prathamik Vidyalay Ramabandh Dakshin Bhag"/>
    <s v="RAMABANDHA"/>
    <x v="97"/>
    <n v="0.39914163090128757"/>
    <n v="9.7281831187410586E-2"/>
    <n v="0.36194563662374823"/>
    <n v="0.13733905579399142"/>
    <s v="INC"/>
    <n v="0.39914163090128757"/>
    <n v="0.36194563662374823"/>
    <s v="BJP"/>
    <n v="3.7195994277539335E-2"/>
    <x v="3"/>
    <n v="279"/>
    <n v="68"/>
    <n v="253"/>
    <n v="12"/>
    <n v="7"/>
    <n v="3"/>
    <n v="4"/>
    <n v="2"/>
    <n v="8"/>
    <n v="1"/>
    <n v="5"/>
    <n v="10"/>
    <n v="5"/>
    <n v="10"/>
    <n v="2"/>
    <n v="15"/>
    <n v="6"/>
    <n v="2"/>
    <n v="2"/>
    <n v="2"/>
    <n v="696"/>
    <n v="0"/>
    <n v="3"/>
    <n v="699"/>
    <n v="0"/>
  </r>
  <r>
    <n v="152"/>
    <s v="Madarasa Islamiya Utar Bhag"/>
    <s v="Others"/>
    <x v="95"/>
    <n v="0.30923076923076925"/>
    <n v="7.6923076923076927E-3"/>
    <n v="0.40307692307692305"/>
    <n v="0.27538461538461539"/>
    <s v="BJP"/>
    <n v="0.40307692307692305"/>
    <n v="0.30923076923076925"/>
    <s v="INC"/>
    <n v="9.3846153846153801E-2"/>
    <x v="1"/>
    <n v="201"/>
    <n v="5"/>
    <n v="262"/>
    <n v="2"/>
    <n v="1"/>
    <n v="1"/>
    <n v="0"/>
    <n v="3"/>
    <n v="0"/>
    <n v="1"/>
    <n v="2"/>
    <n v="140"/>
    <n v="2"/>
    <n v="5"/>
    <n v="0"/>
    <n v="4"/>
    <n v="8"/>
    <n v="1"/>
    <n v="7"/>
    <n v="2"/>
    <n v="647"/>
    <n v="0"/>
    <n v="3"/>
    <n v="650"/>
    <n v="0"/>
  </r>
  <r>
    <n v="153"/>
    <s v="Madarasa Islamiya Dakshin Bhag"/>
    <s v="Others"/>
    <x v="95"/>
    <n v="0.70674486803519065"/>
    <n v="2.9325513196480938E-3"/>
    <n v="0.15542521994134897"/>
    <n v="0.12903225806451613"/>
    <s v="INC"/>
    <n v="0.70674486803519065"/>
    <n v="0.15542521994134897"/>
    <s v="BJP"/>
    <n v="0.55131964809384171"/>
    <x v="4"/>
    <n v="241"/>
    <n v="1"/>
    <n v="53"/>
    <n v="3"/>
    <n v="0"/>
    <n v="2"/>
    <n v="0"/>
    <n v="3"/>
    <n v="0"/>
    <n v="0"/>
    <n v="1"/>
    <n v="33"/>
    <n v="0"/>
    <n v="1"/>
    <n v="0"/>
    <n v="0"/>
    <n v="1"/>
    <n v="0"/>
    <n v="0"/>
    <n v="0"/>
    <n v="339"/>
    <n v="0"/>
    <n v="2"/>
    <n v="341"/>
    <n v="0"/>
  </r>
  <r>
    <s v="153A"/>
    <s v="Madarasa Islamiya Dakshin Bhag"/>
    <s v="Others"/>
    <x v="95"/>
    <n v="0.56565656565656564"/>
    <n v="1.2626262626262626E-2"/>
    <n v="0.24242424242424243"/>
    <n v="0.1691919191919192"/>
    <s v="INC"/>
    <n v="0.56565656565656564"/>
    <n v="0.24242424242424243"/>
    <s v="BJP"/>
    <n v="0.3232323232323232"/>
    <x v="4"/>
    <n v="224"/>
    <n v="5"/>
    <n v="96"/>
    <n v="5"/>
    <n v="1"/>
    <n v="0"/>
    <n v="1"/>
    <n v="3"/>
    <n v="0"/>
    <n v="0"/>
    <n v="0"/>
    <n v="44"/>
    <n v="1"/>
    <n v="1"/>
    <n v="0"/>
    <n v="6"/>
    <n v="3"/>
    <n v="1"/>
    <n v="1"/>
    <n v="0"/>
    <n v="392"/>
    <n v="0"/>
    <n v="4"/>
    <n v="396"/>
    <n v="0"/>
  </r>
  <r>
    <n v="154"/>
    <s v="Jila Parishad Karyalay Purwi Bhag"/>
    <s v="Others"/>
    <x v="95"/>
    <n v="0.26821192052980131"/>
    <n v="6.6225165562913907E-3"/>
    <n v="0.62913907284768211"/>
    <n v="9.2715231788079472E-2"/>
    <s v="BJP"/>
    <n v="0.62913907284768211"/>
    <n v="0.26821192052980131"/>
    <s v="INC"/>
    <n v="0.36092715231788081"/>
    <x v="0"/>
    <n v="81"/>
    <n v="2"/>
    <n v="190"/>
    <n v="2"/>
    <n v="2"/>
    <n v="0"/>
    <n v="0"/>
    <n v="1"/>
    <n v="0"/>
    <n v="0"/>
    <n v="4"/>
    <n v="14"/>
    <n v="0"/>
    <n v="1"/>
    <n v="0"/>
    <n v="2"/>
    <n v="1"/>
    <n v="0"/>
    <n v="0"/>
    <n v="1"/>
    <n v="301"/>
    <n v="0"/>
    <n v="1"/>
    <n v="302"/>
    <n v="0"/>
  </r>
  <r>
    <n v="155"/>
    <s v="Jila Parishad Karyalay Pashchim Bhag"/>
    <s v="Others"/>
    <x v="95"/>
    <n v="0.21285140562248997"/>
    <n v="0"/>
    <n v="0.64257028112449799"/>
    <n v="0.14457831325301204"/>
    <s v="BJP"/>
    <n v="0.64257028112449799"/>
    <n v="0.21285140562248997"/>
    <s v="INC"/>
    <n v="0.42971887550200805"/>
    <x v="0"/>
    <n v="53"/>
    <n v="0"/>
    <n v="160"/>
    <n v="8"/>
    <n v="4"/>
    <n v="0"/>
    <n v="0"/>
    <n v="0"/>
    <n v="2"/>
    <n v="1"/>
    <n v="0"/>
    <n v="18"/>
    <n v="0"/>
    <n v="1"/>
    <n v="0"/>
    <n v="2"/>
    <n v="0"/>
    <n v="0"/>
    <n v="0"/>
    <n v="0"/>
    <n v="249"/>
    <n v="0"/>
    <n v="0"/>
    <n v="249"/>
    <n v="0"/>
  </r>
  <r>
    <n v="156"/>
    <s v="Jila Parishad Karyalay Madhya Bhag"/>
    <s v="Others"/>
    <x v="95"/>
    <n v="0.1707920792079208"/>
    <n v="9.9009900990099011E-3"/>
    <n v="0.73762376237623761"/>
    <n v="7.9207920792079209E-2"/>
    <s v="BJP"/>
    <n v="0.73762376237623761"/>
    <n v="0.1707920792079208"/>
    <s v="INC"/>
    <n v="0.56683168316831678"/>
    <x v="0"/>
    <n v="69"/>
    <n v="4"/>
    <n v="298"/>
    <n v="1"/>
    <n v="0"/>
    <n v="0"/>
    <n v="0"/>
    <n v="3"/>
    <n v="0"/>
    <n v="0"/>
    <n v="1"/>
    <n v="24"/>
    <n v="0"/>
    <n v="0"/>
    <n v="0"/>
    <n v="1"/>
    <n v="0"/>
    <n v="0"/>
    <n v="2"/>
    <n v="0"/>
    <n v="403"/>
    <n v="0"/>
    <n v="1"/>
    <n v="404"/>
    <n v="0"/>
  </r>
  <r>
    <n v="157"/>
    <s v="Kanya Madhya Vidyalay Dharanidhar Rod Purwi Bhag"/>
    <s v="DHARANIDHAR"/>
    <x v="98"/>
    <n v="0.3953185955786736"/>
    <n v="5.2015604681404422E-3"/>
    <n v="0.42392717815344605"/>
    <n v="0.16905071521456436"/>
    <s v="BJP"/>
    <n v="0.42392717815344605"/>
    <n v="0.3953185955786736"/>
    <s v="INC"/>
    <n v="2.8608582574772445E-2"/>
    <x v="1"/>
    <n v="304"/>
    <n v="4"/>
    <n v="326"/>
    <n v="8"/>
    <n v="7"/>
    <n v="2"/>
    <n v="0"/>
    <n v="0"/>
    <n v="0"/>
    <n v="1"/>
    <n v="1"/>
    <n v="66"/>
    <n v="4"/>
    <n v="4"/>
    <n v="4"/>
    <n v="11"/>
    <n v="7"/>
    <n v="3"/>
    <n v="8"/>
    <n v="4"/>
    <n v="764"/>
    <n v="0"/>
    <n v="5"/>
    <n v="769"/>
    <n v="0"/>
  </r>
  <r>
    <n v="158"/>
    <s v="Kanya Madhya Vidyalay Dharanidhar Rod Pashchim Bhag"/>
    <s v="DHARANIDHAR"/>
    <x v="98"/>
    <n v="0.52422907488986781"/>
    <n v="1.0279001468428781E-2"/>
    <n v="0.32452276064610869"/>
    <n v="0.14096916299559473"/>
    <s v="INC"/>
    <n v="0.52422907488986781"/>
    <n v="0.32452276064610869"/>
    <s v="BJP"/>
    <n v="0.19970631424375912"/>
    <x v="4"/>
    <n v="357"/>
    <n v="7"/>
    <n v="221"/>
    <n v="9"/>
    <n v="2"/>
    <n v="1"/>
    <n v="1"/>
    <n v="2"/>
    <n v="1"/>
    <n v="1"/>
    <n v="3"/>
    <n v="56"/>
    <n v="1"/>
    <n v="6"/>
    <n v="2"/>
    <n v="6"/>
    <n v="4"/>
    <n v="0"/>
    <n v="1"/>
    <n v="0"/>
    <n v="681"/>
    <n v="0"/>
    <n v="0"/>
    <n v="681"/>
    <n v="0"/>
  </r>
  <r>
    <n v="159"/>
    <s v="Bapu Prathamik Vidyalay Bas Padav Purwi Bhag"/>
    <s v="Others"/>
    <x v="95"/>
    <n v="0.30877742946708464"/>
    <n v="7.2100313479623826E-2"/>
    <n v="0.45924764890282133"/>
    <n v="0.15360501567398119"/>
    <s v="BJP"/>
    <n v="0.45924764890282133"/>
    <n v="0.30877742946708464"/>
    <s v="INC"/>
    <n v="0.15047021943573669"/>
    <x v="0"/>
    <n v="197"/>
    <n v="46"/>
    <n v="293"/>
    <n v="16"/>
    <n v="5"/>
    <n v="5"/>
    <n v="1"/>
    <n v="1"/>
    <n v="7"/>
    <n v="0"/>
    <n v="3"/>
    <n v="25"/>
    <n v="2"/>
    <n v="7"/>
    <n v="2"/>
    <n v="3"/>
    <n v="11"/>
    <n v="4"/>
    <n v="5"/>
    <n v="1"/>
    <n v="634"/>
    <n v="0"/>
    <n v="4"/>
    <n v="638"/>
    <n v="0"/>
  </r>
  <r>
    <n v="160"/>
    <s v="Bapu Prathamik Vidyalay Bas Padav Pashchim Bhag"/>
    <s v="Others"/>
    <x v="95"/>
    <n v="0.29357798165137616"/>
    <n v="7.64525993883792E-2"/>
    <n v="0.42813455657492355"/>
    <n v="0.18960244648318042"/>
    <s v="BJP"/>
    <n v="0.42813455657492355"/>
    <n v="0.29357798165137616"/>
    <s v="INC"/>
    <n v="0.13455657492354739"/>
    <x v="1"/>
    <n v="96"/>
    <n v="25"/>
    <n v="140"/>
    <n v="8"/>
    <n v="8"/>
    <n v="0"/>
    <n v="1"/>
    <n v="1"/>
    <n v="7"/>
    <n v="0"/>
    <n v="4"/>
    <n v="8"/>
    <n v="3"/>
    <n v="2"/>
    <n v="1"/>
    <n v="6"/>
    <n v="7"/>
    <n v="2"/>
    <n v="3"/>
    <n v="1"/>
    <n v="323"/>
    <n v="0"/>
    <n v="4"/>
    <n v="327"/>
    <n v="0"/>
  </r>
  <r>
    <n v="161"/>
    <s v="Prathamik Vidyalay Gangati"/>
    <s v="GANGATI"/>
    <x v="99"/>
    <n v="0.57229832572298323"/>
    <n v="2.7397260273972601E-2"/>
    <n v="0.24809741248097411"/>
    <n v="0.14459665144596651"/>
    <s v="INC"/>
    <n v="0.57229832572298323"/>
    <n v="0.24809741248097411"/>
    <s v="BJP"/>
    <n v="0.32420091324200911"/>
    <x v="4"/>
    <n v="376"/>
    <n v="18"/>
    <n v="163"/>
    <n v="13"/>
    <n v="3"/>
    <n v="2"/>
    <n v="1"/>
    <n v="5"/>
    <n v="4"/>
    <n v="0"/>
    <n v="0"/>
    <n v="14"/>
    <n v="7"/>
    <n v="4"/>
    <n v="4"/>
    <n v="19"/>
    <n v="10"/>
    <n v="4"/>
    <n v="3"/>
    <n v="2"/>
    <n v="652"/>
    <n v="0"/>
    <n v="5"/>
    <n v="657"/>
    <n v="0"/>
  </r>
  <r>
    <n v="162"/>
    <s v="Sachchidananda Sinha Kolej Purwi Bhag"/>
    <s v="Others"/>
    <x v="95"/>
    <n v="0.420479302832244"/>
    <n v="4.3572984749455342E-3"/>
    <n v="0.42919389978213507"/>
    <n v="0.13071895424836602"/>
    <s v="BJP"/>
    <n v="0.42919389978213507"/>
    <n v="0.420479302832244"/>
    <s v="INC"/>
    <n v="8.7145969498910736E-3"/>
    <x v="1"/>
    <n v="193"/>
    <n v="2"/>
    <n v="197"/>
    <n v="2"/>
    <n v="1"/>
    <n v="2"/>
    <n v="0"/>
    <n v="0"/>
    <n v="2"/>
    <n v="0"/>
    <n v="1"/>
    <n v="25"/>
    <n v="3"/>
    <n v="3"/>
    <n v="1"/>
    <n v="7"/>
    <n v="4"/>
    <n v="2"/>
    <n v="1"/>
    <n v="6"/>
    <n v="452"/>
    <n v="0"/>
    <n v="7"/>
    <n v="459"/>
    <n v="0"/>
  </r>
  <r>
    <n v="163"/>
    <s v="Sachchidananda Sinha Kolej Pashchim Bhag"/>
    <s v="Others"/>
    <x v="95"/>
    <n v="0.38181818181818183"/>
    <n v="7.7922077922077922E-3"/>
    <n v="0.51688311688311683"/>
    <n v="8.3116883116883117E-2"/>
    <s v="BJP"/>
    <n v="0.51688311688311683"/>
    <n v="0.38181818181818183"/>
    <s v="INC"/>
    <n v="0.135064935064935"/>
    <x v="1"/>
    <n v="147"/>
    <n v="3"/>
    <n v="199"/>
    <n v="6"/>
    <n v="3"/>
    <n v="0"/>
    <n v="0"/>
    <n v="1"/>
    <n v="2"/>
    <n v="0"/>
    <n v="2"/>
    <n v="8"/>
    <n v="2"/>
    <n v="0"/>
    <n v="1"/>
    <n v="5"/>
    <n v="1"/>
    <n v="0"/>
    <n v="1"/>
    <n v="0"/>
    <n v="381"/>
    <n v="0"/>
    <n v="4"/>
    <n v="385"/>
    <n v="0"/>
  </r>
  <r>
    <n v="164"/>
    <s v="Anugrah Kanya Uchcha Vidyalay Purwi Bhag"/>
    <s v="Others"/>
    <x v="95"/>
    <n v="0.57692307692307687"/>
    <n v="2.5641025641025641E-3"/>
    <n v="0.33333333333333331"/>
    <n v="8.2051282051282051E-2"/>
    <s v="INC"/>
    <n v="0.57692307692307687"/>
    <n v="0.33333333333333331"/>
    <s v="BJP"/>
    <n v="0.24358974358974356"/>
    <x v="4"/>
    <n v="225"/>
    <n v="1"/>
    <n v="130"/>
    <n v="1"/>
    <n v="1"/>
    <n v="0"/>
    <n v="0"/>
    <n v="0"/>
    <n v="0"/>
    <n v="0"/>
    <n v="0"/>
    <n v="19"/>
    <n v="0"/>
    <n v="1"/>
    <n v="0"/>
    <n v="1"/>
    <n v="5"/>
    <n v="0"/>
    <n v="3"/>
    <n v="1"/>
    <n v="388"/>
    <n v="0"/>
    <n v="2"/>
    <n v="390"/>
    <n v="0"/>
  </r>
  <r>
    <n v="165"/>
    <s v="Anugrah Kanya Uchcha Vidyalay Pashchim Bhag"/>
    <s v="Others"/>
    <x v="95"/>
    <n v="0.16964285714285715"/>
    <n v="6.0267857142857144E-2"/>
    <n v="0.6897321428571429"/>
    <n v="6.9196428571428575E-2"/>
    <s v="BJP"/>
    <n v="0.6897321428571429"/>
    <n v="0.16964285714285715"/>
    <s v="INC"/>
    <n v="0.52008928571428581"/>
    <x v="0"/>
    <n v="76"/>
    <n v="27"/>
    <n v="309"/>
    <n v="3"/>
    <n v="4"/>
    <n v="0"/>
    <n v="0"/>
    <n v="0"/>
    <n v="0"/>
    <n v="0"/>
    <n v="3"/>
    <n v="5"/>
    <n v="4"/>
    <n v="0"/>
    <n v="0"/>
    <n v="2"/>
    <n v="2"/>
    <n v="2"/>
    <n v="6"/>
    <n v="0"/>
    <n v="443"/>
    <n v="0"/>
    <n v="5"/>
    <n v="448"/>
    <n v="0"/>
  </r>
  <r>
    <n v="166"/>
    <s v="Anugrah Kanya Uchcha Vidyalay Purwi Madhya Bhag"/>
    <s v="Others"/>
    <x v="95"/>
    <n v="0.19733924611973391"/>
    <n v="9.3126385809312637E-2"/>
    <n v="0.62971175166297122"/>
    <n v="7.5388026607538808E-2"/>
    <s v="BJP"/>
    <n v="0.62971175166297122"/>
    <n v="0.19733924611973391"/>
    <s v="INC"/>
    <n v="0.43237250554323731"/>
    <x v="0"/>
    <n v="89"/>
    <n v="42"/>
    <n v="284"/>
    <n v="4"/>
    <n v="5"/>
    <n v="1"/>
    <n v="0"/>
    <n v="0"/>
    <n v="0"/>
    <n v="0"/>
    <n v="0"/>
    <n v="12"/>
    <n v="0"/>
    <n v="2"/>
    <n v="0"/>
    <n v="4"/>
    <n v="4"/>
    <n v="0"/>
    <n v="2"/>
    <n v="0"/>
    <n v="449"/>
    <n v="0"/>
    <n v="2"/>
    <n v="451"/>
    <n v="0"/>
  </r>
  <r>
    <n v="167"/>
    <s v="Anugrah Kanya Uchcha Vidyalay Madhya Bhag"/>
    <s v="Others"/>
    <x v="95"/>
    <n v="0.16506717850287908"/>
    <n v="0.14203454894433781"/>
    <n v="0.59692898272552786"/>
    <n v="9.2130518234165071E-2"/>
    <s v="BJP"/>
    <n v="0.59692898272552786"/>
    <n v="0.16506717850287908"/>
    <s v="INC"/>
    <n v="0.43186180422264875"/>
    <x v="0"/>
    <n v="86"/>
    <n v="74"/>
    <n v="311"/>
    <n v="3"/>
    <n v="5"/>
    <n v="0"/>
    <n v="0"/>
    <n v="4"/>
    <n v="3"/>
    <n v="0"/>
    <n v="0"/>
    <n v="24"/>
    <n v="3"/>
    <n v="0"/>
    <n v="0"/>
    <n v="3"/>
    <n v="2"/>
    <n v="1"/>
    <n v="0"/>
    <n v="0"/>
    <n v="519"/>
    <n v="0"/>
    <n v="2"/>
    <n v="521"/>
    <n v="0"/>
  </r>
  <r>
    <n v="168"/>
    <s v="Prathamik Vidyalay Mini Bigaha"/>
    <s v="Others"/>
    <x v="95"/>
    <n v="0.46394230769230771"/>
    <n v="0.15865384615384615"/>
    <n v="0.24038461538461539"/>
    <n v="0.13461538461538461"/>
    <s v="INC"/>
    <n v="0.46394230769230771"/>
    <n v="0.24038461538461539"/>
    <s v="BJP"/>
    <n v="0.22355769230769232"/>
    <x v="4"/>
    <n v="193"/>
    <n v="66"/>
    <n v="100"/>
    <n v="24"/>
    <n v="3"/>
    <n v="1"/>
    <n v="1"/>
    <n v="2"/>
    <n v="1"/>
    <n v="0"/>
    <n v="0"/>
    <n v="12"/>
    <n v="0"/>
    <n v="1"/>
    <n v="1"/>
    <n v="5"/>
    <n v="5"/>
    <n v="0"/>
    <n v="0"/>
    <n v="0"/>
    <n v="415"/>
    <n v="0"/>
    <n v="1"/>
    <n v="416"/>
    <n v="0"/>
  </r>
  <r>
    <s v="168A"/>
    <s v="Prathamik Vidyalay Mini Bigaha"/>
    <s v="Others"/>
    <x v="95"/>
    <n v="0.65756302521008403"/>
    <n v="0.13025210084033614"/>
    <n v="0.1407563025210084"/>
    <n v="6.9327731092436978E-2"/>
    <s v="INC"/>
    <n v="0.65756302521008403"/>
    <n v="0.1407563025210084"/>
    <s v="BJP"/>
    <n v="0.51680672268907557"/>
    <x v="4"/>
    <n v="313"/>
    <n v="62"/>
    <n v="67"/>
    <n v="9"/>
    <n v="2"/>
    <n v="1"/>
    <n v="0"/>
    <n v="1"/>
    <n v="0"/>
    <n v="1"/>
    <n v="0"/>
    <n v="7"/>
    <n v="2"/>
    <n v="1"/>
    <n v="1"/>
    <n v="3"/>
    <n v="3"/>
    <n v="1"/>
    <n v="0"/>
    <n v="1"/>
    <n v="475"/>
    <n v="0"/>
    <n v="1"/>
    <n v="476"/>
    <n v="0"/>
  </r>
  <r>
    <n v="169"/>
    <s v="Urdu Prathamik Vidyalay Islam Toli Purwi Bhag"/>
    <s v="TOLI"/>
    <x v="100"/>
    <n v="0.82158590308370039"/>
    <n v="3.5242290748898682E-2"/>
    <n v="4.8458149779735685E-2"/>
    <n v="9.2511013215859028E-2"/>
    <s v="INC"/>
    <n v="0.82158590308370039"/>
    <n v="9.2511013215859028E-2"/>
    <s v="Others"/>
    <n v="0.72907488986784141"/>
    <x v="4"/>
    <n v="373"/>
    <n v="16"/>
    <n v="22"/>
    <n v="2"/>
    <n v="1"/>
    <n v="1"/>
    <n v="0"/>
    <n v="0"/>
    <n v="1"/>
    <n v="1"/>
    <n v="1"/>
    <n v="11"/>
    <n v="1"/>
    <n v="2"/>
    <n v="3"/>
    <n v="9"/>
    <n v="7"/>
    <n v="0"/>
    <n v="1"/>
    <n v="1"/>
    <n v="453"/>
    <n v="0"/>
    <n v="1"/>
    <n v="454"/>
    <n v="0"/>
  </r>
  <r>
    <n v="170"/>
    <s v="Urdu Prathamik Vidyalay Islam Toli Pashchim Bhag"/>
    <s v="TOLI"/>
    <x v="100"/>
    <n v="0.39943342776203966"/>
    <n v="4.5325779036827198E-2"/>
    <n v="0.38243626062322944"/>
    <n v="0.16713881019830029"/>
    <s v="INC"/>
    <n v="0.39943342776203966"/>
    <n v="0.38243626062322944"/>
    <s v="BJP"/>
    <n v="1.6997167138810221E-2"/>
    <x v="3"/>
    <n v="141"/>
    <n v="16"/>
    <n v="135"/>
    <n v="2"/>
    <n v="1"/>
    <n v="1"/>
    <n v="0"/>
    <n v="0"/>
    <n v="0"/>
    <n v="0"/>
    <n v="0"/>
    <n v="50"/>
    <n v="0"/>
    <n v="3"/>
    <n v="0"/>
    <n v="0"/>
    <n v="0"/>
    <n v="1"/>
    <n v="1"/>
    <n v="0"/>
    <n v="351"/>
    <n v="0"/>
    <n v="2"/>
    <n v="353"/>
    <n v="0"/>
  </r>
  <r>
    <n v="171"/>
    <s v="Samudayik Bhavan Pathan Toli Purwi Bhag"/>
    <s v="TOLI"/>
    <x v="100"/>
    <n v="0.83165467625899281"/>
    <n v="8.6330935251798559E-3"/>
    <n v="0.10359712230215827"/>
    <n v="5.4676258992805753E-2"/>
    <s v="INC"/>
    <n v="0.83165467625899281"/>
    <n v="0.10359712230215827"/>
    <s v="BJP"/>
    <n v="0.72805755395683458"/>
    <x v="4"/>
    <n v="578"/>
    <n v="6"/>
    <n v="72"/>
    <n v="1"/>
    <n v="0"/>
    <n v="2"/>
    <n v="0"/>
    <n v="0"/>
    <n v="0"/>
    <n v="2"/>
    <n v="1"/>
    <n v="7"/>
    <n v="2"/>
    <n v="5"/>
    <n v="3"/>
    <n v="8"/>
    <n v="6"/>
    <n v="1"/>
    <n v="0"/>
    <n v="0"/>
    <n v="694"/>
    <n v="0"/>
    <n v="1"/>
    <n v="695"/>
    <n v="0"/>
  </r>
  <r>
    <n v="172"/>
    <s v="Samudayik Bhavan Pathan Toli Pashchim Bhag"/>
    <s v="TOLI"/>
    <x v="100"/>
    <n v="0.88719512195121952"/>
    <n v="1.676829268292683E-2"/>
    <n v="5.1829268292682924E-2"/>
    <n v="4.1158536585365856E-2"/>
    <s v="INC"/>
    <n v="0.88719512195121952"/>
    <n v="5.1829268292682924E-2"/>
    <s v="BJP"/>
    <n v="0.83536585365853655"/>
    <x v="4"/>
    <n v="582"/>
    <n v="11"/>
    <n v="34"/>
    <n v="2"/>
    <n v="0"/>
    <n v="0"/>
    <n v="0"/>
    <n v="1"/>
    <n v="1"/>
    <n v="0"/>
    <n v="0"/>
    <n v="6"/>
    <n v="0"/>
    <n v="1"/>
    <n v="0"/>
    <n v="11"/>
    <n v="4"/>
    <n v="0"/>
    <n v="1"/>
    <n v="0"/>
    <n v="654"/>
    <n v="0"/>
    <n v="2"/>
    <n v="656"/>
    <n v="0"/>
  </r>
  <r>
    <n v="173"/>
    <s v="Urdu Prathamik Vidyalay Kasav Mahalla Utar Bhag"/>
    <s v="KASAV"/>
    <x v="101"/>
    <n v="0.74615384615384617"/>
    <n v="0"/>
    <n v="0.15897435897435896"/>
    <n v="8.9743589743589744E-2"/>
    <s v="INC"/>
    <n v="0.74615384615384617"/>
    <n v="0.15897435897435896"/>
    <s v="BJP"/>
    <n v="0.5871794871794872"/>
    <x v="4"/>
    <n v="291"/>
    <n v="0"/>
    <n v="62"/>
    <n v="3"/>
    <n v="4"/>
    <n v="0"/>
    <n v="1"/>
    <n v="1"/>
    <n v="0"/>
    <n v="0"/>
    <n v="1"/>
    <n v="5"/>
    <n v="1"/>
    <n v="2"/>
    <n v="1"/>
    <n v="12"/>
    <n v="4"/>
    <n v="0"/>
    <n v="0"/>
    <n v="0"/>
    <n v="388"/>
    <n v="0"/>
    <n v="2"/>
    <n v="390"/>
    <n v="0"/>
  </r>
  <r>
    <n v="174"/>
    <s v="Urdu Prathamik Vidyalay Kasav Mahalla Dakshin Bhag"/>
    <s v="KASAV"/>
    <x v="101"/>
    <n v="0.94876660341555974"/>
    <n v="7.5901328273244783E-3"/>
    <n v="7.5901328273244783E-3"/>
    <n v="3.2258064516129031E-2"/>
    <s v="INC"/>
    <n v="0.94876660341555974"/>
    <n v="3.2258064516129031E-2"/>
    <s v="Others"/>
    <n v="0.91650853889943074"/>
    <x v="4"/>
    <n v="500"/>
    <n v="4"/>
    <n v="4"/>
    <n v="2"/>
    <n v="0"/>
    <n v="0"/>
    <n v="0"/>
    <n v="0"/>
    <n v="0"/>
    <n v="1"/>
    <n v="0"/>
    <n v="1"/>
    <n v="0"/>
    <n v="0"/>
    <n v="0"/>
    <n v="9"/>
    <n v="4"/>
    <n v="0"/>
    <n v="0"/>
    <n v="0"/>
    <n v="525"/>
    <n v="0"/>
    <n v="2"/>
    <n v="527"/>
    <n v="0"/>
  </r>
  <r>
    <n v="175"/>
    <s v="Taun Intar Kolej Purwi Bhag"/>
    <s v="Others"/>
    <x v="95"/>
    <n v="0.74893617021276593"/>
    <n v="2.1276595744680851E-2"/>
    <n v="0.13191489361702127"/>
    <n v="8.9361702127659579E-2"/>
    <s v="INC"/>
    <n v="0.74893617021276593"/>
    <n v="0.13191489361702127"/>
    <s v="BJP"/>
    <n v="0.61702127659574468"/>
    <x v="4"/>
    <n v="352"/>
    <n v="10"/>
    <n v="62"/>
    <n v="3"/>
    <n v="3"/>
    <n v="2"/>
    <n v="2"/>
    <n v="0"/>
    <n v="1"/>
    <n v="9"/>
    <n v="0"/>
    <n v="4"/>
    <n v="1"/>
    <n v="2"/>
    <n v="0"/>
    <n v="4"/>
    <n v="9"/>
    <n v="1"/>
    <n v="1"/>
    <n v="0"/>
    <n v="466"/>
    <n v="0"/>
    <n v="4"/>
    <n v="470"/>
    <n v="0"/>
  </r>
  <r>
    <s v="175A"/>
    <s v="Taun Intar Kolej Purwi Bhag"/>
    <s v="Others"/>
    <x v="95"/>
    <n v="0.69753086419753085"/>
    <n v="3.0864197530864196E-2"/>
    <n v="0.1728395061728395"/>
    <n v="9.5679012345679007E-2"/>
    <s v="INC"/>
    <n v="0.69753086419753085"/>
    <n v="0.1728395061728395"/>
    <s v="BJP"/>
    <n v="0.52469135802469136"/>
    <x v="4"/>
    <n v="226"/>
    <n v="10"/>
    <n v="56"/>
    <n v="11"/>
    <n v="0"/>
    <n v="0"/>
    <n v="0"/>
    <n v="1"/>
    <n v="1"/>
    <n v="0"/>
    <n v="0"/>
    <n v="3"/>
    <n v="0"/>
    <n v="1"/>
    <n v="0"/>
    <n v="6"/>
    <n v="3"/>
    <n v="3"/>
    <n v="2"/>
    <n v="0"/>
    <n v="323"/>
    <n v="0"/>
    <n v="1"/>
    <n v="324"/>
    <n v="0"/>
  </r>
  <r>
    <n v="176"/>
    <s v="Taun Intar Kolej Purwi Madhya Bhag"/>
    <s v="Others"/>
    <x v="95"/>
    <n v="0.63695299837925445"/>
    <n v="2.4311183144246355E-2"/>
    <n v="0.19448946515397084"/>
    <n v="0.1312803889789303"/>
    <s v="INC"/>
    <n v="0.63695299837925445"/>
    <n v="0.19448946515397084"/>
    <s v="BJP"/>
    <n v="0.44246353322528365"/>
    <x v="4"/>
    <n v="393"/>
    <n v="15"/>
    <n v="120"/>
    <n v="8"/>
    <n v="7"/>
    <n v="2"/>
    <n v="2"/>
    <n v="1"/>
    <n v="7"/>
    <n v="0"/>
    <n v="3"/>
    <n v="17"/>
    <n v="3"/>
    <n v="3"/>
    <n v="1"/>
    <n v="14"/>
    <n v="10"/>
    <n v="3"/>
    <n v="0"/>
    <n v="0"/>
    <n v="609"/>
    <n v="0"/>
    <n v="8"/>
    <n v="617"/>
    <n v="0"/>
  </r>
  <r>
    <n v="177"/>
    <s v="Taun Intar Kolej Pashchim Bhag"/>
    <s v="Others"/>
    <x v="95"/>
    <n v="0.26296296296296295"/>
    <n v="3.7037037037037038E-3"/>
    <n v="0.48148148148148145"/>
    <n v="0.24814814814814815"/>
    <s v="BJP"/>
    <n v="0.48148148148148145"/>
    <n v="0.26296296296296295"/>
    <s v="INC"/>
    <n v="0.2185185185185185"/>
    <x v="0"/>
    <n v="71"/>
    <n v="1"/>
    <n v="130"/>
    <n v="3"/>
    <n v="2"/>
    <n v="0"/>
    <n v="0"/>
    <n v="1"/>
    <n v="21"/>
    <n v="1"/>
    <n v="0"/>
    <n v="30"/>
    <n v="4"/>
    <n v="1"/>
    <n v="0"/>
    <n v="1"/>
    <n v="0"/>
    <n v="1"/>
    <n v="1"/>
    <n v="1"/>
    <n v="269"/>
    <n v="0"/>
    <n v="1"/>
    <n v="270"/>
    <n v="0"/>
  </r>
  <r>
    <n v="178"/>
    <s v="Lok Swasthya Abhiyantran Vibhag Kavartar Purwi Bhag"/>
    <s v="VI"/>
    <x v="21"/>
    <n v="0.59731543624161076"/>
    <n v="3.3557046979865771E-3"/>
    <n v="0.29194630872483224"/>
    <n v="0.10738255033557047"/>
    <s v="INC"/>
    <n v="0.59731543624161076"/>
    <n v="0.29194630872483224"/>
    <s v="BJP"/>
    <n v="0.30536912751677853"/>
    <x v="4"/>
    <n v="178"/>
    <n v="1"/>
    <n v="87"/>
    <n v="6"/>
    <n v="1"/>
    <n v="0"/>
    <n v="0"/>
    <n v="0"/>
    <n v="0"/>
    <n v="1"/>
    <n v="1"/>
    <n v="16"/>
    <n v="0"/>
    <n v="4"/>
    <n v="1"/>
    <n v="0"/>
    <n v="2"/>
    <n v="0"/>
    <n v="0"/>
    <n v="0"/>
    <n v="298"/>
    <n v="0"/>
    <n v="0"/>
    <n v="298"/>
    <n v="0"/>
  </r>
  <r>
    <n v="179"/>
    <s v="Lok Swasthya Abhiyantran Vibhag Kavartar Pashchim Bhag"/>
    <s v="VI"/>
    <x v="21"/>
    <n v="0.39106145251396646"/>
    <n v="0"/>
    <n v="0.49162011173184356"/>
    <n v="0.11731843575418995"/>
    <s v="BJP"/>
    <n v="0.49162011173184356"/>
    <n v="0.39106145251396646"/>
    <s v="INC"/>
    <n v="0.1005586592178771"/>
    <x v="1"/>
    <n v="70"/>
    <n v="0"/>
    <n v="88"/>
    <n v="0"/>
    <n v="0"/>
    <n v="0"/>
    <n v="0"/>
    <n v="0"/>
    <n v="0"/>
    <n v="0"/>
    <n v="0"/>
    <n v="19"/>
    <n v="0"/>
    <n v="0"/>
    <n v="1"/>
    <n v="0"/>
    <n v="0"/>
    <n v="1"/>
    <n v="0"/>
    <n v="0"/>
    <n v="179"/>
    <n v="0"/>
    <n v="0"/>
    <n v="179"/>
    <n v="0"/>
  </r>
  <r>
    <n v="180"/>
    <s v="Urdu Prathamik Vidyalay Nu Kaji Mahalla Utar Bhag"/>
    <s v="KAJI"/>
    <x v="102"/>
    <n v="0.6811594202898551"/>
    <n v="1.2681159420289856E-2"/>
    <n v="0.20471014492753623"/>
    <n v="0.10144927536231885"/>
    <s v="INC"/>
    <n v="0.6811594202898551"/>
    <n v="0.20471014492753623"/>
    <s v="BJP"/>
    <n v="0.47644927536231885"/>
    <x v="4"/>
    <n v="376"/>
    <n v="7"/>
    <n v="113"/>
    <n v="3"/>
    <n v="1"/>
    <n v="0"/>
    <n v="1"/>
    <n v="0"/>
    <n v="0"/>
    <n v="0"/>
    <n v="2"/>
    <n v="40"/>
    <n v="1"/>
    <n v="1"/>
    <n v="0"/>
    <n v="3"/>
    <n v="1"/>
    <n v="1"/>
    <n v="1"/>
    <n v="1"/>
    <n v="552"/>
    <n v="0"/>
    <n v="0"/>
    <n v="552"/>
    <n v="0"/>
  </r>
  <r>
    <n v="181"/>
    <s v="Urdu Prathamik Vidyalay Nu Kaji Mahalla Dakshin Bhag"/>
    <s v="KAJI"/>
    <x v="102"/>
    <n v="0.32764505119453924"/>
    <n v="3.4129692832764505E-3"/>
    <n v="0.55290102389078499"/>
    <n v="0.11262798634812286"/>
    <s v="BJP"/>
    <n v="0.55290102389078499"/>
    <n v="0.32764505119453924"/>
    <s v="INC"/>
    <n v="0.22525597269624575"/>
    <x v="0"/>
    <n v="96"/>
    <n v="1"/>
    <n v="162"/>
    <n v="2"/>
    <n v="1"/>
    <n v="0"/>
    <n v="0"/>
    <n v="1"/>
    <n v="1"/>
    <n v="0"/>
    <n v="1"/>
    <n v="24"/>
    <n v="1"/>
    <n v="0"/>
    <n v="1"/>
    <n v="0"/>
    <n v="1"/>
    <n v="0"/>
    <n v="0"/>
    <n v="0"/>
    <n v="292"/>
    <n v="0"/>
    <n v="1"/>
    <n v="293"/>
    <n v="0"/>
  </r>
  <r>
    <n v="182"/>
    <s v="Bindul Ara Mashin Shahapur Nala Ke Pas Chalanta Matadan Kendra Purwi Bhag"/>
    <s v="KENDRA"/>
    <x v="103"/>
    <n v="0.59273670557717251"/>
    <n v="2.9831387808041506E-2"/>
    <n v="0.2892347600518807"/>
    <n v="8.0415045395590148E-2"/>
    <s v="INC"/>
    <n v="0.59273670557717251"/>
    <n v="0.2892347600518807"/>
    <s v="BJP"/>
    <n v="0.30350194552529181"/>
    <x v="4"/>
    <n v="457"/>
    <n v="23"/>
    <n v="223"/>
    <n v="11"/>
    <n v="3"/>
    <n v="2"/>
    <n v="0"/>
    <n v="0"/>
    <n v="1"/>
    <n v="0"/>
    <n v="0"/>
    <n v="5"/>
    <n v="9"/>
    <n v="5"/>
    <n v="4"/>
    <n v="5"/>
    <n v="9"/>
    <n v="1"/>
    <n v="4"/>
    <n v="3"/>
    <n v="765"/>
    <n v="0"/>
    <n v="6"/>
    <n v="771"/>
    <n v="0"/>
  </r>
  <r>
    <n v="183"/>
    <s v="Bindul Ara Mashin Shahapur Nala Ke Pas Chalanta Matadan Kendra Pashchim Bhag"/>
    <s v="KENDRA"/>
    <x v="103"/>
    <n v="0.83454545454545459"/>
    <n v="7.0909090909090908E-2"/>
    <n v="3.272727272727273E-2"/>
    <n v="0.06"/>
    <s v="INC"/>
    <n v="0.83454545454545459"/>
    <n v="7.0909090909090908E-2"/>
    <s v="BSP"/>
    <n v="0.76363636363636367"/>
    <x v="4"/>
    <n v="459"/>
    <n v="39"/>
    <n v="18"/>
    <n v="7"/>
    <n v="3"/>
    <n v="0"/>
    <n v="0"/>
    <n v="1"/>
    <n v="1"/>
    <n v="0"/>
    <n v="1"/>
    <n v="0"/>
    <n v="2"/>
    <n v="1"/>
    <n v="3"/>
    <n v="6"/>
    <n v="4"/>
    <n v="3"/>
    <n v="0"/>
    <n v="1"/>
    <n v="549"/>
    <n v="0"/>
    <n v="1"/>
    <n v="550"/>
    <n v="0"/>
  </r>
  <r>
    <n v="184"/>
    <s v="Tichar Traaining School Ruman0-1"/>
    <s v="N"/>
    <x v="21"/>
    <n v="0.15157116451016636"/>
    <n v="9.242144177449169E-3"/>
    <n v="0.4713493530499076"/>
    <n v="0.36598890942698709"/>
    <s v="BJP"/>
    <n v="0.4713493530499076"/>
    <n v="0.36598890942698709"/>
    <s v="Others"/>
    <n v="0.10536044362292052"/>
    <x v="1"/>
    <n v="82"/>
    <n v="5"/>
    <n v="255"/>
    <n v="17"/>
    <n v="4"/>
    <n v="2"/>
    <n v="3"/>
    <n v="1"/>
    <n v="1"/>
    <n v="3"/>
    <n v="0"/>
    <n v="134"/>
    <n v="10"/>
    <n v="2"/>
    <n v="4"/>
    <n v="7"/>
    <n v="1"/>
    <n v="7"/>
    <n v="1"/>
    <n v="1"/>
    <n v="540"/>
    <n v="0"/>
    <n v="1"/>
    <n v="541"/>
    <n v="0"/>
  </r>
  <r>
    <n v="185"/>
    <s v="Tichar Traaining School Ruman0-2"/>
    <s v="N"/>
    <x v="21"/>
    <n v="0.22026431718061673"/>
    <n v="4.4052863436123352E-3"/>
    <n v="0.46916299559471364"/>
    <n v="0.30176211453744495"/>
    <s v="BJP"/>
    <n v="0.46916299559471364"/>
    <n v="0.30176211453744495"/>
    <s v="Others"/>
    <n v="0.16740088105726869"/>
    <x v="0"/>
    <n v="100"/>
    <n v="2"/>
    <n v="213"/>
    <n v="4"/>
    <n v="13"/>
    <n v="4"/>
    <n v="0"/>
    <n v="0"/>
    <n v="1"/>
    <n v="2"/>
    <n v="2"/>
    <n v="102"/>
    <n v="1"/>
    <n v="2"/>
    <n v="2"/>
    <n v="3"/>
    <n v="0"/>
    <n v="1"/>
    <n v="0"/>
    <n v="0"/>
    <n v="452"/>
    <n v="0"/>
    <n v="2"/>
    <n v="454"/>
    <n v="0"/>
  </r>
  <r>
    <n v="186"/>
    <s v="Tichar Traaining SchoolRuman0-3"/>
    <s v="N"/>
    <x v="21"/>
    <n v="0.29735234215885947"/>
    <n v="0.16293279022403259"/>
    <n v="0.37678207739307534"/>
    <n v="0.16089613034623218"/>
    <s v="BJP"/>
    <n v="0.37678207739307534"/>
    <n v="0.29735234215885947"/>
    <s v="INC"/>
    <n v="7.942973523421587E-2"/>
    <x v="1"/>
    <n v="146"/>
    <n v="80"/>
    <n v="185"/>
    <n v="7"/>
    <n v="4"/>
    <n v="5"/>
    <n v="1"/>
    <n v="0"/>
    <n v="3"/>
    <n v="1"/>
    <n v="2"/>
    <n v="33"/>
    <n v="2"/>
    <n v="4"/>
    <n v="2"/>
    <n v="6"/>
    <n v="2"/>
    <n v="4"/>
    <n v="1"/>
    <n v="2"/>
    <n v="490"/>
    <n v="0"/>
    <n v="1"/>
    <n v="491"/>
    <n v="0"/>
  </r>
  <r>
    <n v="187"/>
    <s v="Tichar Traaining School Ruman0-4"/>
    <s v="N"/>
    <x v="21"/>
    <n v="0.35616438356164382"/>
    <n v="3.5616438356164383E-2"/>
    <n v="0.38082191780821917"/>
    <n v="0.21917808219178081"/>
    <s v="BJP"/>
    <n v="0.38082191780821917"/>
    <n v="0.35616438356164382"/>
    <s v="INC"/>
    <n v="2.4657534246575352E-2"/>
    <x v="1"/>
    <n v="130"/>
    <n v="13"/>
    <n v="139"/>
    <n v="8"/>
    <n v="5"/>
    <n v="5"/>
    <n v="1"/>
    <n v="0"/>
    <n v="2"/>
    <n v="0"/>
    <n v="0"/>
    <n v="51"/>
    <n v="0"/>
    <n v="2"/>
    <n v="0"/>
    <n v="4"/>
    <n v="1"/>
    <n v="1"/>
    <n v="0"/>
    <n v="0"/>
    <n v="362"/>
    <n v="0"/>
    <n v="3"/>
    <n v="365"/>
    <n v="0"/>
  </r>
  <r>
    <n v="188"/>
    <s v="Tichar Traaining Schoola Ruman0-5"/>
    <s v="N"/>
    <x v="21"/>
    <n v="0.47745901639344263"/>
    <n v="0.10245901639344263"/>
    <n v="0.26434426229508196"/>
    <n v="0.15163934426229508"/>
    <s v="INC"/>
    <n v="0.47745901639344263"/>
    <n v="0.26434426229508196"/>
    <s v="BJP"/>
    <n v="0.21311475409836067"/>
    <x v="4"/>
    <n v="233"/>
    <n v="50"/>
    <n v="129"/>
    <n v="7"/>
    <n v="4"/>
    <n v="1"/>
    <n v="2"/>
    <n v="0"/>
    <n v="6"/>
    <n v="4"/>
    <n v="0"/>
    <n v="15"/>
    <n v="4"/>
    <n v="5"/>
    <n v="2"/>
    <n v="7"/>
    <n v="12"/>
    <n v="2"/>
    <n v="3"/>
    <n v="0"/>
    <n v="486"/>
    <n v="0"/>
    <n v="2"/>
    <n v="488"/>
    <n v="0"/>
  </r>
  <r>
    <n v="189"/>
    <s v="Prathamik Vidyalay Mallah Toli"/>
    <s v="TOLI"/>
    <x v="100"/>
    <n v="0.31788079470198677"/>
    <n v="4.4150110375275938E-3"/>
    <n v="0.28918322295805737"/>
    <n v="0.38852097130242824"/>
    <s v="Others"/>
    <n v="0.38852097130242824"/>
    <n v="0.31788079470198677"/>
    <s v="INC"/>
    <n v="7.0640176600441473E-2"/>
    <x v="5"/>
    <n v="144"/>
    <n v="2"/>
    <n v="131"/>
    <n v="7"/>
    <n v="10"/>
    <n v="4"/>
    <n v="0"/>
    <n v="3"/>
    <n v="1"/>
    <n v="3"/>
    <n v="1"/>
    <n v="135"/>
    <n v="3"/>
    <n v="1"/>
    <n v="1"/>
    <n v="6"/>
    <n v="1"/>
    <n v="0"/>
    <n v="0"/>
    <n v="0"/>
    <n v="453"/>
    <n v="0"/>
    <n v="0"/>
    <n v="453"/>
    <n v="0"/>
  </r>
  <r>
    <s v="189A"/>
    <s v="Prathamik Vidyalay Mallah Toli"/>
    <s v="TOLI"/>
    <x v="100"/>
    <n v="0.53221957040572787"/>
    <n v="7.1599045346062056E-3"/>
    <n v="0.20763723150357996"/>
    <n v="0.24582338902147971"/>
    <s v="INC"/>
    <n v="0.53221957040572787"/>
    <n v="0.24582338902147971"/>
    <s v="Others"/>
    <n v="0.28639618138424816"/>
    <x v="4"/>
    <n v="223"/>
    <n v="3"/>
    <n v="87"/>
    <n v="6"/>
    <n v="6"/>
    <n v="3"/>
    <n v="0"/>
    <n v="0"/>
    <n v="6"/>
    <n v="2"/>
    <n v="1"/>
    <n v="58"/>
    <n v="2"/>
    <n v="2"/>
    <n v="4"/>
    <n v="9"/>
    <n v="3"/>
    <n v="0"/>
    <n v="0"/>
    <n v="1"/>
    <n v="416"/>
    <n v="0"/>
    <n v="3"/>
    <n v="419"/>
    <n v="0"/>
  </r>
  <r>
    <n v="190"/>
    <s v="Ramalakhan Sinh Yadav Kolej Purwi Bhag"/>
    <s v="Others"/>
    <x v="95"/>
    <n v="0.171875"/>
    <n v="5.208333333333333E-3"/>
    <n v="0.42881944444444442"/>
    <n v="0.390625"/>
    <s v="BJP"/>
    <n v="0.42881944444444442"/>
    <n v="0.390625"/>
    <s v="Others"/>
    <n v="3.819444444444442E-2"/>
    <x v="1"/>
    <n v="99"/>
    <n v="3"/>
    <n v="247"/>
    <n v="6"/>
    <n v="11"/>
    <n v="3"/>
    <n v="1"/>
    <n v="3"/>
    <n v="15"/>
    <n v="2"/>
    <n v="7"/>
    <n v="151"/>
    <n v="4"/>
    <n v="6"/>
    <n v="3"/>
    <n v="5"/>
    <n v="2"/>
    <n v="5"/>
    <n v="1"/>
    <n v="0"/>
    <n v="574"/>
    <n v="0"/>
    <n v="2"/>
    <n v="576"/>
    <n v="0"/>
  </r>
  <r>
    <n v="191"/>
    <s v="Ramalakhan Sinh Yadav Kolej Pashchim Bhag"/>
    <s v="Others"/>
    <x v="95"/>
    <n v="0.47454175152749489"/>
    <n v="1.2219959266802444E-2"/>
    <n v="0.32993890020366601"/>
    <n v="0.18329938900203666"/>
    <s v="INC"/>
    <n v="0.47454175152749489"/>
    <n v="0.32993890020366601"/>
    <s v="BJP"/>
    <n v="0.14460285132382888"/>
    <x v="3"/>
    <n v="233"/>
    <n v="6"/>
    <n v="162"/>
    <n v="12"/>
    <n v="5"/>
    <n v="3"/>
    <n v="1"/>
    <n v="0"/>
    <n v="2"/>
    <n v="0"/>
    <n v="2"/>
    <n v="49"/>
    <n v="2"/>
    <n v="0"/>
    <n v="1"/>
    <n v="4"/>
    <n v="6"/>
    <n v="0"/>
    <n v="1"/>
    <n v="2"/>
    <n v="491"/>
    <n v="0"/>
    <n v="0"/>
    <n v="491"/>
    <n v="0"/>
  </r>
  <r>
    <n v="192"/>
    <s v="Ramalakhan Sinh Yadav Kolej Karyalay"/>
    <s v="Others"/>
    <x v="95"/>
    <n v="0.24274406332453827"/>
    <n v="2.9023746701846966E-2"/>
    <n v="0.48021108179419525"/>
    <n v="0.24538258575197888"/>
    <s v="BJP"/>
    <n v="0.48021108179419525"/>
    <n v="0.24538258575197888"/>
    <s v="Others"/>
    <n v="0.23482849604221637"/>
    <x v="0"/>
    <n v="92"/>
    <n v="11"/>
    <n v="182"/>
    <n v="15"/>
    <n v="5"/>
    <n v="0"/>
    <n v="0"/>
    <n v="1"/>
    <n v="0"/>
    <n v="1"/>
    <n v="3"/>
    <n v="50"/>
    <n v="1"/>
    <n v="5"/>
    <n v="4"/>
    <n v="4"/>
    <n v="3"/>
    <n v="1"/>
    <n v="0"/>
    <n v="0"/>
    <n v="378"/>
    <n v="0"/>
    <n v="1"/>
    <n v="379"/>
    <n v="0"/>
  </r>
  <r>
    <n v="193"/>
    <s v="Utkramit Madhya Vidyalay Silar"/>
    <s v="SILAR"/>
    <x v="104"/>
    <n v="0.16666666666666666"/>
    <n v="0.28730158730158728"/>
    <n v="0.41904761904761906"/>
    <n v="0.12380952380952381"/>
    <s v="BJP"/>
    <n v="0.41904761904761906"/>
    <n v="0.28730158730158728"/>
    <s v="BSP"/>
    <n v="0.13174603174603178"/>
    <x v="1"/>
    <n v="105"/>
    <n v="181"/>
    <n v="264"/>
    <n v="11"/>
    <n v="2"/>
    <n v="1"/>
    <n v="2"/>
    <n v="0"/>
    <n v="3"/>
    <n v="2"/>
    <n v="7"/>
    <n v="22"/>
    <n v="6"/>
    <n v="3"/>
    <n v="8"/>
    <n v="3"/>
    <n v="3"/>
    <n v="0"/>
    <n v="3"/>
    <n v="2"/>
    <n v="628"/>
    <n v="0"/>
    <n v="2"/>
    <n v="630"/>
    <n v="0"/>
  </r>
  <r>
    <n v="194"/>
    <s v="Prathamik Vidyalay Dhamarpur"/>
    <s v="DHAMARPUR"/>
    <x v="105"/>
    <n v="5.7065217391304345E-2"/>
    <n v="4.3478260869565216E-2"/>
    <n v="0.66576086956521741"/>
    <n v="0.21467391304347827"/>
    <s v="BJP"/>
    <n v="0.66576086956521741"/>
    <n v="0.21467391304347827"/>
    <s v="Others"/>
    <n v="0.45108695652173914"/>
    <x v="0"/>
    <n v="21"/>
    <n v="16"/>
    <n v="245"/>
    <n v="7"/>
    <n v="6"/>
    <n v="0"/>
    <n v="2"/>
    <n v="1"/>
    <n v="3"/>
    <n v="1"/>
    <n v="0"/>
    <n v="26"/>
    <n v="5"/>
    <n v="8"/>
    <n v="4"/>
    <n v="8"/>
    <n v="2"/>
    <n v="1"/>
    <n v="3"/>
    <n v="2"/>
    <n v="361"/>
    <n v="0"/>
    <n v="7"/>
    <n v="368"/>
    <n v="0"/>
  </r>
  <r>
    <n v="195"/>
    <s v="Uchcha Vidyalay Pavai Utari Bhag"/>
    <s v="PAVAI"/>
    <x v="106"/>
    <n v="0.32558139534883723"/>
    <n v="1.6795865633074936E-2"/>
    <n v="0.26227390180878551"/>
    <n v="0.37467700258397935"/>
    <s v="Others"/>
    <n v="0.37467700258397935"/>
    <n v="0.32558139534883723"/>
    <s v="INC"/>
    <n v="4.9095607235142114E-2"/>
    <x v="5"/>
    <n v="252"/>
    <n v="13"/>
    <n v="203"/>
    <n v="13"/>
    <n v="9"/>
    <n v="4"/>
    <n v="3"/>
    <n v="5"/>
    <n v="10"/>
    <n v="5"/>
    <n v="4"/>
    <n v="169"/>
    <n v="12"/>
    <n v="11"/>
    <n v="5"/>
    <n v="14"/>
    <n v="12"/>
    <n v="4"/>
    <n v="4"/>
    <n v="6"/>
    <n v="758"/>
    <n v="0"/>
    <n v="16"/>
    <n v="774"/>
    <n v="0"/>
  </r>
  <r>
    <n v="196"/>
    <s v="Uchcha Vidyalay Pavai Dakshin Bhag"/>
    <s v="PAVAI"/>
    <x v="106"/>
    <n v="0.22222222222222221"/>
    <n v="0.12457912457912458"/>
    <n v="0.30639730639730639"/>
    <n v="0.33333333333333331"/>
    <s v="Others"/>
    <n v="0.33333333333333331"/>
    <n v="0.30639730639730639"/>
    <s v="BJP"/>
    <n v="2.6936026936026924E-2"/>
    <x v="5"/>
    <n v="132"/>
    <n v="74"/>
    <n v="182"/>
    <n v="9"/>
    <n v="8"/>
    <n v="21"/>
    <n v="3"/>
    <n v="1"/>
    <n v="2"/>
    <n v="4"/>
    <n v="5"/>
    <n v="104"/>
    <n v="8"/>
    <n v="9"/>
    <n v="4"/>
    <n v="9"/>
    <n v="3"/>
    <n v="5"/>
    <n v="2"/>
    <n v="1"/>
    <n v="586"/>
    <n v="0"/>
    <n v="8"/>
    <n v="594"/>
    <n v="0"/>
  </r>
  <r>
    <n v="197"/>
    <s v="Prathamik Vidyalay Bhairopur"/>
    <s v="BHAIROPUR"/>
    <x v="107"/>
    <n v="4.9140049140049137E-2"/>
    <n v="2.9484029484029485E-2"/>
    <n v="0.14004914004914004"/>
    <n v="0.77886977886977882"/>
    <s v="Others"/>
    <n v="0.77886977886977882"/>
    <n v="0.14004914004914004"/>
    <s v="BJP"/>
    <n v="0.63882063882063878"/>
    <x v="6"/>
    <n v="20"/>
    <n v="12"/>
    <n v="57"/>
    <n v="1"/>
    <n v="1"/>
    <n v="5"/>
    <n v="4"/>
    <n v="1"/>
    <n v="1"/>
    <n v="0"/>
    <n v="1"/>
    <n v="271"/>
    <n v="5"/>
    <n v="11"/>
    <n v="4"/>
    <n v="10"/>
    <n v="1"/>
    <n v="0"/>
    <n v="1"/>
    <n v="0"/>
    <n v="406"/>
    <n v="0"/>
    <n v="1"/>
    <n v="407"/>
    <n v="0"/>
  </r>
  <r>
    <n v="198"/>
    <s v="Prathamik Vidyalay Titai Bigaha"/>
    <s v="TITAI"/>
    <x v="108"/>
    <n v="0.44103392568659128"/>
    <n v="0.24232633279483037"/>
    <n v="6.4620355411954766E-2"/>
    <n v="0.24394184168012925"/>
    <s v="INC"/>
    <n v="0.44103392568659128"/>
    <n v="0.24394184168012925"/>
    <s v="Others"/>
    <n v="0.19709208400646203"/>
    <x v="4"/>
    <n v="273"/>
    <n v="150"/>
    <n v="40"/>
    <n v="7"/>
    <n v="5"/>
    <n v="4"/>
    <n v="2"/>
    <n v="5"/>
    <n v="8"/>
    <n v="2"/>
    <n v="0"/>
    <n v="75"/>
    <n v="3"/>
    <n v="9"/>
    <n v="7"/>
    <n v="12"/>
    <n v="5"/>
    <n v="1"/>
    <n v="6"/>
    <n v="0"/>
    <n v="614"/>
    <n v="0"/>
    <n v="5"/>
    <n v="619"/>
    <n v="0"/>
  </r>
  <r>
    <n v="199"/>
    <s v="Utkramit Madhya Vidyalay Bhatakur"/>
    <s v="BHATAKUR"/>
    <x v="109"/>
    <n v="0.58974358974358976"/>
    <n v="2.8846153846153848E-2"/>
    <n v="0.24358974358974358"/>
    <n v="0.13782051282051283"/>
    <s v="INC"/>
    <n v="0.58974358974358976"/>
    <n v="0.24358974358974358"/>
    <s v="BJP"/>
    <n v="0.34615384615384615"/>
    <x v="4"/>
    <n v="184"/>
    <n v="9"/>
    <n v="76"/>
    <n v="2"/>
    <n v="0"/>
    <n v="1"/>
    <n v="1"/>
    <n v="5"/>
    <n v="0"/>
    <n v="0"/>
    <n v="1"/>
    <n v="28"/>
    <n v="0"/>
    <n v="2"/>
    <n v="0"/>
    <n v="2"/>
    <n v="1"/>
    <n v="0"/>
    <n v="0"/>
    <n v="0"/>
    <n v="312"/>
    <n v="0"/>
    <n v="0"/>
    <n v="312"/>
    <n v="0"/>
  </r>
  <r>
    <n v="200"/>
    <s v="Prathamik Vidyalay Vishramapur"/>
    <s v="VISHRAMAPUR"/>
    <x v="110"/>
    <n v="0.35772357723577236"/>
    <n v="0.29810298102981031"/>
    <n v="0.14905149051490515"/>
    <n v="0.1951219512195122"/>
    <s v="INC"/>
    <n v="0.35772357723577236"/>
    <n v="0.29810298102981031"/>
    <s v="BSP"/>
    <n v="5.9620596205962051E-2"/>
    <x v="3"/>
    <n v="132"/>
    <n v="110"/>
    <n v="55"/>
    <n v="12"/>
    <n v="3"/>
    <n v="1"/>
    <n v="2"/>
    <n v="1"/>
    <n v="2"/>
    <n v="1"/>
    <n v="2"/>
    <n v="34"/>
    <n v="2"/>
    <n v="3"/>
    <n v="2"/>
    <n v="5"/>
    <n v="2"/>
    <n v="0"/>
    <n v="0"/>
    <n v="0"/>
    <n v="369"/>
    <n v="0"/>
    <n v="0"/>
    <n v="369"/>
    <n v="0"/>
  </r>
  <r>
    <n v="201"/>
    <s v="Utkramit Madhya Vidyalay Hajarikarma"/>
    <s v="HAJARIKARMA"/>
    <x v="111"/>
    <n v="0.47314049586776857"/>
    <n v="0.27066115702479338"/>
    <n v="5.1652892561983473E-2"/>
    <n v="0.19214876033057851"/>
    <s v="INC"/>
    <n v="0.47314049586776857"/>
    <n v="0.27066115702479338"/>
    <s v="BSP"/>
    <n v="0.2024793388429752"/>
    <x v="4"/>
    <n v="229"/>
    <n v="131"/>
    <n v="25"/>
    <n v="10"/>
    <n v="4"/>
    <n v="2"/>
    <n v="1"/>
    <n v="4"/>
    <n v="1"/>
    <n v="3"/>
    <n v="3"/>
    <n v="2"/>
    <n v="0"/>
    <n v="2"/>
    <n v="9"/>
    <n v="20"/>
    <n v="17"/>
    <n v="9"/>
    <n v="1"/>
    <n v="5"/>
    <n v="478"/>
    <n v="0"/>
    <n v="6"/>
    <n v="484"/>
    <n v="0"/>
  </r>
  <r>
    <n v="202"/>
    <s v="Samudayik Bhavan Chandauli"/>
    <s v="CHANDAULI"/>
    <x v="112"/>
    <n v="0.60471976401179939"/>
    <n v="2.9498525073746312E-3"/>
    <n v="0.26548672566371684"/>
    <n v="0.12094395280235988"/>
    <s v="INC"/>
    <n v="0.60471976401179939"/>
    <n v="0.26548672566371684"/>
    <s v="BJP"/>
    <n v="0.33923303834808255"/>
    <x v="4"/>
    <n v="205"/>
    <n v="1"/>
    <n v="90"/>
    <n v="6"/>
    <n v="1"/>
    <n v="0"/>
    <n v="3"/>
    <n v="2"/>
    <n v="1"/>
    <n v="0"/>
    <n v="0"/>
    <n v="3"/>
    <n v="1"/>
    <n v="3"/>
    <n v="3"/>
    <n v="7"/>
    <n v="9"/>
    <n v="1"/>
    <n v="0"/>
    <n v="1"/>
    <n v="337"/>
    <n v="0"/>
    <n v="2"/>
    <n v="339"/>
    <n v="0"/>
  </r>
  <r>
    <n v="203"/>
    <s v="Prathamik Vidyalay Balakarma"/>
    <s v="BALAKARMA"/>
    <x v="113"/>
    <n v="0.31198102016607354"/>
    <n v="0.17556346381969157"/>
    <n v="0.34282325029655991"/>
    <n v="0.16844602609727166"/>
    <s v="BJP"/>
    <n v="0.34282325029655991"/>
    <n v="0.31198102016607354"/>
    <s v="INC"/>
    <n v="3.084223013048637E-2"/>
    <x v="1"/>
    <n v="263"/>
    <n v="148"/>
    <n v="289"/>
    <n v="21"/>
    <n v="7"/>
    <n v="4"/>
    <n v="1"/>
    <n v="5"/>
    <n v="6"/>
    <n v="6"/>
    <n v="3"/>
    <n v="15"/>
    <n v="10"/>
    <n v="17"/>
    <n v="10"/>
    <n v="24"/>
    <n v="7"/>
    <n v="5"/>
    <n v="1"/>
    <n v="0"/>
    <n v="842"/>
    <n v="0"/>
    <n v="1"/>
    <n v="843"/>
    <n v="0"/>
  </r>
  <r>
    <n v="204"/>
    <s v="Utkramit Madhya Vidyalay Chatara"/>
    <s v="CHATARA"/>
    <x v="37"/>
    <n v="0.68076923076923079"/>
    <n v="1.9230769230769232E-2"/>
    <n v="0.15576923076923077"/>
    <n v="0.14038461538461539"/>
    <s v="INC"/>
    <n v="0.68076923076923079"/>
    <n v="0.15576923076923077"/>
    <s v="BJP"/>
    <n v="0.52500000000000002"/>
    <x v="4"/>
    <n v="354"/>
    <n v="10"/>
    <n v="81"/>
    <n v="12"/>
    <n v="2"/>
    <n v="2"/>
    <n v="7"/>
    <n v="0"/>
    <n v="3"/>
    <n v="0"/>
    <n v="0"/>
    <n v="19"/>
    <n v="0"/>
    <n v="1"/>
    <n v="1"/>
    <n v="11"/>
    <n v="8"/>
    <n v="2"/>
    <n v="3"/>
    <n v="2"/>
    <n v="518"/>
    <n v="0"/>
    <n v="2"/>
    <n v="520"/>
    <n v="0"/>
  </r>
  <r>
    <n v="205"/>
    <s v="Prathamik Vidyalay Bhaluhara"/>
    <s v="BHALUHARA"/>
    <x v="114"/>
    <n v="0.89637305699481862"/>
    <n v="2.072538860103627E-2"/>
    <n v="1.5544041450777202E-2"/>
    <n v="6.2176165803108807E-2"/>
    <s v="INC"/>
    <n v="0.89637305699481862"/>
    <n v="6.2176165803108807E-2"/>
    <s v="Others"/>
    <n v="0.83419689119170981"/>
    <x v="4"/>
    <n v="346"/>
    <n v="8"/>
    <n v="6"/>
    <n v="2"/>
    <n v="2"/>
    <n v="0"/>
    <n v="1"/>
    <n v="0"/>
    <n v="1"/>
    <n v="0"/>
    <n v="0"/>
    <n v="1"/>
    <n v="0"/>
    <n v="0"/>
    <n v="0"/>
    <n v="9"/>
    <n v="5"/>
    <n v="2"/>
    <n v="0"/>
    <n v="1"/>
    <n v="384"/>
    <n v="0"/>
    <n v="2"/>
    <n v="386"/>
    <n v="0"/>
  </r>
  <r>
    <n v="206"/>
    <s v="Prathamik Vidyalay Bijauli"/>
    <s v="BIJAULI"/>
    <x v="115"/>
    <n v="0.42722117202268434"/>
    <n v="5.4820415879017016E-2"/>
    <n v="0.35727788279773159"/>
    <n v="0.15879017013232513"/>
    <s v="INC"/>
    <n v="0.42722117202268434"/>
    <n v="0.35727788279773159"/>
    <s v="BJP"/>
    <n v="6.9943289224952743E-2"/>
    <x v="3"/>
    <n v="226"/>
    <n v="29"/>
    <n v="189"/>
    <n v="10"/>
    <n v="2"/>
    <n v="1"/>
    <n v="2"/>
    <n v="5"/>
    <n v="1"/>
    <n v="0"/>
    <n v="1"/>
    <n v="7"/>
    <n v="7"/>
    <n v="8"/>
    <n v="4"/>
    <n v="12"/>
    <n v="14"/>
    <n v="4"/>
    <n v="6"/>
    <n v="0"/>
    <n v="528"/>
    <n v="0"/>
    <n v="1"/>
    <n v="529"/>
    <n v="0"/>
  </r>
  <r>
    <n v="207"/>
    <s v="Prathamik Vidhalay Pipara"/>
    <s v="PIPARA"/>
    <x v="116"/>
    <n v="0.28735632183908044"/>
    <n v="0.29374201787994891"/>
    <n v="0.2388250319284802"/>
    <n v="0.17113665389527458"/>
    <s v="BSP"/>
    <n v="0.29374201787994891"/>
    <n v="0.28735632183908044"/>
    <s v="INC"/>
    <n v="6.3856960408684715E-3"/>
    <x v="2"/>
    <n v="225"/>
    <n v="230"/>
    <n v="187"/>
    <n v="18"/>
    <n v="1"/>
    <n v="2"/>
    <n v="1"/>
    <n v="1"/>
    <n v="2"/>
    <n v="2"/>
    <n v="6"/>
    <n v="45"/>
    <n v="1"/>
    <n v="6"/>
    <n v="4"/>
    <n v="10"/>
    <n v="14"/>
    <n v="11"/>
    <n v="8"/>
    <n v="2"/>
    <n v="776"/>
    <n v="0"/>
    <n v="7"/>
    <n v="783"/>
    <n v="0"/>
  </r>
  <r>
    <n v="208"/>
    <s v="Prathamik Vidyalay Dhanari"/>
    <s v="DHANARI"/>
    <x v="117"/>
    <n v="0.29683698296836986"/>
    <n v="1.4598540145985401E-2"/>
    <n v="0.48175182481751827"/>
    <n v="0.18978102189781021"/>
    <s v="BJP"/>
    <n v="0.48175182481751827"/>
    <n v="0.29683698296836986"/>
    <s v="INC"/>
    <n v="0.18491484184914841"/>
    <x v="0"/>
    <n v="122"/>
    <n v="6"/>
    <n v="198"/>
    <n v="7"/>
    <n v="3"/>
    <n v="1"/>
    <n v="2"/>
    <n v="11"/>
    <n v="1"/>
    <n v="1"/>
    <n v="0"/>
    <n v="14"/>
    <n v="3"/>
    <n v="5"/>
    <n v="1"/>
    <n v="8"/>
    <n v="9"/>
    <n v="3"/>
    <n v="6"/>
    <n v="3"/>
    <n v="404"/>
    <n v="0"/>
    <n v="7"/>
    <n v="411"/>
    <n v="0"/>
  </r>
  <r>
    <n v="209"/>
    <s v="Prathamik Vidyalay Pandey Bigaha"/>
    <s v="PANDEY"/>
    <x v="118"/>
    <n v="0.5971428571428572"/>
    <n v="0.11285714285714285"/>
    <n v="0.17"/>
    <n v="0.11571428571428571"/>
    <s v="INC"/>
    <n v="0.5971428571428572"/>
    <n v="0.17"/>
    <s v="BJP"/>
    <n v="0.42714285714285716"/>
    <x v="4"/>
    <n v="418"/>
    <n v="79"/>
    <n v="119"/>
    <n v="17"/>
    <n v="1"/>
    <n v="2"/>
    <n v="3"/>
    <n v="0"/>
    <n v="13"/>
    <n v="0"/>
    <n v="1"/>
    <n v="6"/>
    <n v="0"/>
    <n v="3"/>
    <n v="7"/>
    <n v="16"/>
    <n v="9"/>
    <n v="0"/>
    <n v="3"/>
    <n v="0"/>
    <n v="697"/>
    <n v="0"/>
    <n v="3"/>
    <n v="700"/>
    <n v="0"/>
  </r>
  <r>
    <n v="210"/>
    <s v="Prathamik Vidyalay Hasauli"/>
    <s v="HASAULI"/>
    <x v="119"/>
    <n v="0.19875776397515527"/>
    <n v="4.3478260869565216E-2"/>
    <n v="0.56107660455486541"/>
    <n v="0.19254658385093168"/>
    <s v="BJP"/>
    <n v="0.56107660455486541"/>
    <n v="0.19875776397515527"/>
    <s v="INC"/>
    <n v="0.36231884057971014"/>
    <x v="0"/>
    <n v="96"/>
    <n v="21"/>
    <n v="271"/>
    <n v="14"/>
    <n v="6"/>
    <n v="5"/>
    <n v="4"/>
    <n v="0"/>
    <n v="0"/>
    <n v="3"/>
    <n v="4"/>
    <n v="10"/>
    <n v="2"/>
    <n v="8"/>
    <n v="2"/>
    <n v="12"/>
    <n v="9"/>
    <n v="2"/>
    <n v="7"/>
    <n v="5"/>
    <n v="481"/>
    <n v="0"/>
    <n v="2"/>
    <n v="483"/>
    <n v="0"/>
  </r>
  <r>
    <n v="211"/>
    <s v="Utkramit Madhya Vidyalay Raval Bigaha"/>
    <s v="RAVAL"/>
    <x v="120"/>
    <n v="0.39922978177150192"/>
    <n v="6.1617458279845959E-2"/>
    <n v="0.43132220795892168"/>
    <n v="0.10397946084724005"/>
    <s v="BJP"/>
    <n v="0.43132220795892168"/>
    <n v="0.39922978177150192"/>
    <s v="INC"/>
    <n v="3.2092426187419754E-2"/>
    <x v="1"/>
    <n v="311"/>
    <n v="48"/>
    <n v="336"/>
    <n v="10"/>
    <n v="12"/>
    <n v="4"/>
    <n v="1"/>
    <n v="0"/>
    <n v="6"/>
    <n v="2"/>
    <n v="1"/>
    <n v="10"/>
    <n v="2"/>
    <n v="5"/>
    <n v="4"/>
    <n v="15"/>
    <n v="2"/>
    <n v="1"/>
    <n v="5"/>
    <n v="1"/>
    <n v="776"/>
    <n v="0"/>
    <n v="3"/>
    <n v="779"/>
    <n v="0"/>
  </r>
  <r>
    <n v="212"/>
    <s v="Madhya Vidyalay Kunda"/>
    <s v="KUNDA"/>
    <x v="103"/>
    <n v="3.3775633293124246E-2"/>
    <n v="0.79252110977080825"/>
    <n v="8.9264173703256941E-2"/>
    <n v="8.4439083232810616E-2"/>
    <s v="BSP"/>
    <n v="0.79252110977080825"/>
    <n v="8.9264173703256941E-2"/>
    <s v="BJP"/>
    <n v="0.70325693606755135"/>
    <x v="7"/>
    <n v="28"/>
    <n v="657"/>
    <n v="74"/>
    <n v="3"/>
    <n v="3"/>
    <n v="2"/>
    <n v="1"/>
    <n v="0"/>
    <n v="4"/>
    <n v="2"/>
    <n v="3"/>
    <n v="4"/>
    <n v="3"/>
    <n v="2"/>
    <n v="18"/>
    <n v="5"/>
    <n v="4"/>
    <n v="14"/>
    <n v="0"/>
    <n v="2"/>
    <n v="829"/>
    <n v="0"/>
    <n v="0"/>
    <n v="829"/>
    <n v="0"/>
  </r>
  <r>
    <n v="213"/>
    <s v="Prathamik Vidyalay Harihar Bigaha"/>
    <s v="HARIHAR"/>
    <x v="121"/>
    <n v="0.54681647940074907"/>
    <n v="0.19288389513108614"/>
    <n v="4.1198501872659173E-2"/>
    <n v="0.21161048689138576"/>
    <s v="INC"/>
    <n v="0.54681647940074907"/>
    <n v="0.21161048689138576"/>
    <s v="Others"/>
    <n v="0.33520599250936334"/>
    <x v="4"/>
    <n v="292"/>
    <n v="103"/>
    <n v="22"/>
    <n v="14"/>
    <n v="3"/>
    <n v="3"/>
    <n v="1"/>
    <n v="1"/>
    <n v="3"/>
    <n v="5"/>
    <n v="5"/>
    <n v="8"/>
    <n v="5"/>
    <n v="4"/>
    <n v="11"/>
    <n v="33"/>
    <n v="11"/>
    <n v="4"/>
    <n v="1"/>
    <n v="1"/>
    <n v="530"/>
    <n v="0"/>
    <n v="4"/>
    <n v="534"/>
    <n v="0"/>
  </r>
  <r>
    <n v="214"/>
    <s v="Utkramit Madhya Vidyalay Khakhada"/>
    <s v="KHAKHADA"/>
    <x v="122"/>
    <n v="0.38527397260273971"/>
    <n v="0.1523972602739726"/>
    <n v="0.31164383561643838"/>
    <n v="0.14726027397260275"/>
    <s v="INC"/>
    <n v="0.38527397260273971"/>
    <n v="0.31164383561643838"/>
    <s v="BJP"/>
    <n v="7.3630136986301331E-2"/>
    <x v="3"/>
    <n v="225"/>
    <n v="89"/>
    <n v="182"/>
    <n v="20"/>
    <n v="4"/>
    <n v="0"/>
    <n v="1"/>
    <n v="8"/>
    <n v="1"/>
    <n v="1"/>
    <n v="1"/>
    <n v="24"/>
    <n v="1"/>
    <n v="2"/>
    <n v="1"/>
    <n v="4"/>
    <n v="5"/>
    <n v="3"/>
    <n v="10"/>
    <n v="0"/>
    <n v="582"/>
    <n v="0"/>
    <n v="2"/>
    <n v="584"/>
    <n v="0"/>
  </r>
  <r>
    <n v="215"/>
    <s v="Prathamik Vidhalay Nepava"/>
    <s v="NEPAVA"/>
    <x v="123"/>
    <n v="0.68152031454783746"/>
    <n v="0.14809960681520315"/>
    <n v="7.6015727391874177E-2"/>
    <n v="8.7811271297509833E-2"/>
    <s v="INC"/>
    <n v="0.68152031454783746"/>
    <n v="0.14809960681520315"/>
    <s v="BSP"/>
    <n v="0.53342070773263428"/>
    <x v="4"/>
    <n v="520"/>
    <n v="113"/>
    <n v="58"/>
    <n v="10"/>
    <n v="2"/>
    <n v="3"/>
    <n v="3"/>
    <n v="0"/>
    <n v="3"/>
    <n v="6"/>
    <n v="2"/>
    <n v="1"/>
    <n v="3"/>
    <n v="4"/>
    <n v="1"/>
    <n v="7"/>
    <n v="14"/>
    <n v="4"/>
    <n v="3"/>
    <n v="1"/>
    <n v="758"/>
    <n v="0"/>
    <n v="5"/>
    <n v="763"/>
    <n v="0"/>
  </r>
  <r>
    <n v="216"/>
    <s v="Utkramit Madhya Vidyalay Karma"/>
    <s v="KARMA"/>
    <x v="124"/>
    <n v="0.65609756097560978"/>
    <n v="6.3414634146341464E-2"/>
    <n v="0.18292682926829268"/>
    <n v="9.7560975609756101E-2"/>
    <s v="INC"/>
    <n v="0.65609756097560978"/>
    <n v="0.18292682926829268"/>
    <s v="BJP"/>
    <n v="0.4731707317073171"/>
    <x v="4"/>
    <n v="269"/>
    <n v="26"/>
    <n v="75"/>
    <n v="13"/>
    <n v="2"/>
    <n v="0"/>
    <n v="0"/>
    <n v="1"/>
    <n v="4"/>
    <n v="0"/>
    <n v="0"/>
    <n v="0"/>
    <n v="0"/>
    <n v="1"/>
    <n v="1"/>
    <n v="5"/>
    <n v="7"/>
    <n v="2"/>
    <n v="3"/>
    <n v="1"/>
    <n v="410"/>
    <n v="0"/>
    <n v="0"/>
    <n v="410"/>
    <n v="0"/>
  </r>
  <r>
    <n v="217"/>
    <s v="Prathamik Vidyalay Basadiha"/>
    <s v="BASADIHA"/>
    <x v="125"/>
    <n v="0.37239583333333331"/>
    <n v="5.2083333333333336E-2"/>
    <n v="0.45052083333333331"/>
    <n v="0.125"/>
    <s v="BJP"/>
    <n v="0.45052083333333331"/>
    <n v="0.37239583333333331"/>
    <s v="INC"/>
    <n v="7.8125E-2"/>
    <x v="1"/>
    <n v="143"/>
    <n v="20"/>
    <n v="173"/>
    <n v="2"/>
    <n v="0"/>
    <n v="0"/>
    <n v="0"/>
    <n v="0"/>
    <n v="1"/>
    <n v="0"/>
    <n v="1"/>
    <n v="29"/>
    <n v="1"/>
    <n v="2"/>
    <n v="0"/>
    <n v="1"/>
    <n v="4"/>
    <n v="0"/>
    <n v="7"/>
    <n v="0"/>
    <n v="384"/>
    <n v="0"/>
    <n v="0"/>
    <n v="384"/>
    <n v="0"/>
  </r>
  <r>
    <n v="218"/>
    <s v="Utkramit Madhya Vidyalay Dadhapa"/>
    <s v="DADHAPA"/>
    <x v="126"/>
    <n v="0.19598765432098766"/>
    <n v="0.1388888888888889"/>
    <n v="0.43981481481481483"/>
    <n v="0.22376543209876543"/>
    <s v="BJP"/>
    <n v="0.43981481481481483"/>
    <n v="0.22376543209876543"/>
    <s v="Others"/>
    <n v="0.2160493827160494"/>
    <x v="0"/>
    <n v="127"/>
    <n v="90"/>
    <n v="285"/>
    <n v="33"/>
    <n v="6"/>
    <n v="3"/>
    <n v="2"/>
    <n v="5"/>
    <n v="3"/>
    <n v="3"/>
    <n v="6"/>
    <n v="8"/>
    <n v="7"/>
    <n v="9"/>
    <n v="6"/>
    <n v="6"/>
    <n v="2"/>
    <n v="2"/>
    <n v="5"/>
    <n v="39"/>
    <n v="647"/>
    <n v="0"/>
    <n v="1"/>
    <n v="648"/>
    <n v="0"/>
  </r>
  <r>
    <n v="219"/>
    <s v="Prathamik Vidhalay Parasan Bigaha"/>
    <s v="PARASAN"/>
    <x v="127"/>
    <n v="0.85051546391752575"/>
    <n v="5.1546391752577319E-3"/>
    <n v="7.2164948453608241E-2"/>
    <n v="7.2164948453608241E-2"/>
    <s v="INC"/>
    <n v="0.85051546391752575"/>
    <n v="7.2164948453608241E-2"/>
    <s v="BJP"/>
    <n v="0.77835051546391754"/>
    <x v="4"/>
    <n v="165"/>
    <n v="1"/>
    <n v="14"/>
    <n v="4"/>
    <n v="1"/>
    <n v="0"/>
    <n v="0"/>
    <n v="1"/>
    <n v="0"/>
    <n v="0"/>
    <n v="0"/>
    <n v="1"/>
    <n v="0"/>
    <n v="1"/>
    <n v="1"/>
    <n v="0"/>
    <n v="4"/>
    <n v="1"/>
    <n v="0"/>
    <n v="0"/>
    <n v="194"/>
    <n v="0"/>
    <n v="0"/>
    <n v="194"/>
    <n v="0"/>
  </r>
  <r>
    <n v="220"/>
    <s v="Prathamik Vidyalay Guragaiya"/>
    <s v="GURAGAIYA"/>
    <x v="128"/>
    <n v="0.7106741573033708"/>
    <n v="0.12078651685393259"/>
    <n v="6.4606741573033713E-2"/>
    <n v="0.10393258426966293"/>
    <s v="INC"/>
    <n v="0.7106741573033708"/>
    <n v="0.12078651685393259"/>
    <s v="BSP"/>
    <n v="0.5898876404494382"/>
    <x v="4"/>
    <n v="253"/>
    <n v="43"/>
    <n v="23"/>
    <n v="5"/>
    <n v="0"/>
    <n v="0"/>
    <n v="0"/>
    <n v="0"/>
    <n v="0"/>
    <n v="2"/>
    <n v="0"/>
    <n v="4"/>
    <n v="0"/>
    <n v="1"/>
    <n v="1"/>
    <n v="4"/>
    <n v="16"/>
    <n v="1"/>
    <n v="3"/>
    <n v="0"/>
    <n v="356"/>
    <n v="0"/>
    <n v="0"/>
    <n v="356"/>
    <n v="0"/>
  </r>
  <r>
    <n v="221"/>
    <s v="Madhya Vidyalay Kharadiha"/>
    <s v="KHARADIHA"/>
    <x v="129"/>
    <n v="0.45941807044410415"/>
    <n v="0.26033690658499237"/>
    <n v="0.17457886676875958"/>
    <n v="9.9540581929555894E-2"/>
    <s v="INC"/>
    <n v="0.45941807044410415"/>
    <n v="0.26033690658499237"/>
    <s v="BSP"/>
    <n v="0.19908116385911179"/>
    <x v="4"/>
    <n v="300"/>
    <n v="170"/>
    <n v="114"/>
    <n v="7"/>
    <n v="2"/>
    <n v="2"/>
    <n v="1"/>
    <n v="1"/>
    <n v="0"/>
    <n v="2"/>
    <n v="1"/>
    <n v="4"/>
    <n v="3"/>
    <n v="2"/>
    <n v="4"/>
    <n v="15"/>
    <n v="8"/>
    <n v="2"/>
    <n v="11"/>
    <n v="0"/>
    <n v="649"/>
    <n v="0"/>
    <n v="4"/>
    <n v="653"/>
    <n v="0"/>
  </r>
  <r>
    <n v="222"/>
    <s v="Utkramit Madhya Vidyalay Bahuara"/>
    <s v="BAHUARA"/>
    <x v="86"/>
    <n v="0.21313672922252011"/>
    <n v="0.12734584450402145"/>
    <n v="0.48659517426273458"/>
    <n v="0.17158176943699732"/>
    <s v="BJP"/>
    <n v="0.48659517426273458"/>
    <n v="0.21313672922252011"/>
    <s v="INC"/>
    <n v="0.27345844504021444"/>
    <x v="0"/>
    <n v="159"/>
    <n v="95"/>
    <n v="363"/>
    <n v="19"/>
    <n v="3"/>
    <n v="0"/>
    <n v="4"/>
    <n v="6"/>
    <n v="4"/>
    <n v="4"/>
    <n v="4"/>
    <n v="21"/>
    <n v="6"/>
    <n v="12"/>
    <n v="8"/>
    <n v="24"/>
    <n v="4"/>
    <n v="4"/>
    <n v="4"/>
    <n v="1"/>
    <n v="745"/>
    <n v="0"/>
    <n v="1"/>
    <n v="746"/>
    <n v="0"/>
  </r>
  <r>
    <n v="223"/>
    <s v="Utkramit Madhya Vidyalay Narachi"/>
    <s v="NARACHI"/>
    <x v="130"/>
    <n v="0.6508728179551122"/>
    <n v="5.4862842892768077E-2"/>
    <n v="0.12468827930174564"/>
    <n v="0.16708229426433915"/>
    <s v="INC"/>
    <n v="0.6508728179551122"/>
    <n v="0.16708229426433915"/>
    <s v="Others"/>
    <n v="0.48379052369077302"/>
    <x v="4"/>
    <n v="261"/>
    <n v="22"/>
    <n v="50"/>
    <n v="6"/>
    <n v="3"/>
    <n v="1"/>
    <n v="1"/>
    <n v="1"/>
    <n v="2"/>
    <n v="1"/>
    <n v="1"/>
    <n v="3"/>
    <n v="3"/>
    <n v="2"/>
    <n v="4"/>
    <n v="17"/>
    <n v="16"/>
    <n v="2"/>
    <n v="1"/>
    <n v="3"/>
    <n v="400"/>
    <n v="0"/>
    <n v="1"/>
    <n v="401"/>
    <n v="0"/>
  </r>
  <r>
    <n v="224"/>
    <s v="Utkramit Madhya Vidyalay Madava Chainapur"/>
    <s v="CHAINAPUR"/>
    <x v="131"/>
    <n v="0.38374291115311909"/>
    <n v="0.16446124763705103"/>
    <n v="0.36862003780718339"/>
    <n v="8.3175803402646506E-2"/>
    <s v="INC"/>
    <n v="0.38374291115311909"/>
    <n v="0.36862003780718339"/>
    <s v="BJP"/>
    <n v="1.5122873345935706E-2"/>
    <x v="3"/>
    <n v="203"/>
    <n v="87"/>
    <n v="195"/>
    <n v="11"/>
    <n v="2"/>
    <n v="2"/>
    <n v="0"/>
    <n v="3"/>
    <n v="2"/>
    <n v="1"/>
    <n v="2"/>
    <n v="1"/>
    <n v="0"/>
    <n v="1"/>
    <n v="1"/>
    <n v="11"/>
    <n v="3"/>
    <n v="2"/>
    <n v="2"/>
    <n v="0"/>
    <n v="529"/>
    <n v="0"/>
    <n v="0"/>
    <n v="529"/>
    <n v="0"/>
  </r>
  <r>
    <n v="225"/>
    <s v="Prathamik Vidyalay Devadhari"/>
    <s v="DEVADHARI"/>
    <x v="132"/>
    <n v="0.67469879518072284"/>
    <n v="6.3253012048192767E-2"/>
    <n v="7.8313253012048195E-2"/>
    <n v="0.18373493975903615"/>
    <s v="INC"/>
    <n v="0.67469879518072284"/>
    <n v="0.18373493975903615"/>
    <s v="Others"/>
    <n v="0.49096385542168669"/>
    <x v="4"/>
    <n v="224"/>
    <n v="21"/>
    <n v="26"/>
    <n v="9"/>
    <n v="2"/>
    <n v="1"/>
    <n v="0"/>
    <n v="27"/>
    <n v="1"/>
    <n v="0"/>
    <n v="0"/>
    <n v="3"/>
    <n v="1"/>
    <n v="1"/>
    <n v="0"/>
    <n v="5"/>
    <n v="8"/>
    <n v="1"/>
    <n v="2"/>
    <n v="0"/>
    <n v="332"/>
    <n v="0"/>
    <n v="0"/>
    <n v="332"/>
    <n v="0"/>
  </r>
  <r>
    <n v="226"/>
    <s v="Prathamik Vidyalay Uparadaha"/>
    <s v="UPARADAHA"/>
    <x v="133"/>
    <n v="0.5536723163841808"/>
    <n v="4.3314500941619587E-2"/>
    <n v="0.2655367231638418"/>
    <n v="0.13370998116760829"/>
    <s v="INC"/>
    <n v="0.5536723163841808"/>
    <n v="0.2655367231638418"/>
    <s v="BJP"/>
    <n v="0.28813559322033899"/>
    <x v="4"/>
    <n v="294"/>
    <n v="23"/>
    <n v="141"/>
    <n v="8"/>
    <n v="4"/>
    <n v="2"/>
    <n v="2"/>
    <n v="2"/>
    <n v="3"/>
    <n v="1"/>
    <n v="1"/>
    <n v="24"/>
    <n v="1"/>
    <n v="3"/>
    <n v="1"/>
    <n v="12"/>
    <n v="4"/>
    <n v="0"/>
    <n v="2"/>
    <n v="1"/>
    <n v="529"/>
    <n v="0"/>
    <n v="2"/>
    <n v="531"/>
    <n v="0"/>
  </r>
  <r>
    <n v="227"/>
    <s v="Madhya Vidyalay Belasara Utari Bhag"/>
    <s v="BELASARA"/>
    <x v="134"/>
    <n v="0.23378839590443687"/>
    <n v="4.2662116040955635E-2"/>
    <n v="0.46587030716723549"/>
    <n v="0.24232081911262798"/>
    <s v="BJP"/>
    <n v="0.46587030716723549"/>
    <n v="0.24232081911262798"/>
    <s v="Others"/>
    <n v="0.2235494880546075"/>
    <x v="0"/>
    <n v="137"/>
    <n v="25"/>
    <n v="273"/>
    <n v="13"/>
    <n v="3"/>
    <n v="4"/>
    <n v="1"/>
    <n v="6"/>
    <n v="0"/>
    <n v="1"/>
    <n v="2"/>
    <n v="57"/>
    <n v="3"/>
    <n v="4"/>
    <n v="3"/>
    <n v="13"/>
    <n v="6"/>
    <n v="2"/>
    <n v="20"/>
    <n v="4"/>
    <n v="577"/>
    <n v="0"/>
    <n v="9"/>
    <n v="586"/>
    <n v="0"/>
  </r>
  <r>
    <n v="228"/>
    <s v="Madhya Vidyalay Belasara Dakshini Bhag"/>
    <s v="BELASARA"/>
    <x v="134"/>
    <n v="0.51865671641791045"/>
    <n v="0.10074626865671642"/>
    <n v="0.18097014925373134"/>
    <n v="0.19776119402985073"/>
    <s v="INC"/>
    <n v="0.51865671641791045"/>
    <n v="0.19776119402985073"/>
    <s v="Others"/>
    <n v="0.32089552238805974"/>
    <x v="4"/>
    <n v="278"/>
    <n v="54"/>
    <n v="97"/>
    <n v="6"/>
    <n v="5"/>
    <n v="0"/>
    <n v="0"/>
    <n v="0"/>
    <n v="3"/>
    <n v="3"/>
    <n v="5"/>
    <n v="21"/>
    <n v="2"/>
    <n v="5"/>
    <n v="10"/>
    <n v="36"/>
    <n v="7"/>
    <n v="1"/>
    <n v="1"/>
    <n v="1"/>
    <n v="535"/>
    <n v="0"/>
    <n v="1"/>
    <n v="536"/>
    <n v="0"/>
  </r>
  <r>
    <n v="229"/>
    <s v="Prathamik Vidyalay Bhavanipur"/>
    <s v="IPUR"/>
    <x v="135"/>
    <n v="0.49598930481283421"/>
    <n v="6.684491978609626E-2"/>
    <n v="0.28877005347593582"/>
    <n v="0.14171122994652408"/>
    <s v="INC"/>
    <n v="0.49598930481283421"/>
    <n v="0.28877005347593582"/>
    <s v="BJP"/>
    <n v="0.20721925133689839"/>
    <x v="4"/>
    <n v="371"/>
    <n v="50"/>
    <n v="216"/>
    <n v="12"/>
    <n v="7"/>
    <n v="5"/>
    <n v="2"/>
    <n v="1"/>
    <n v="11"/>
    <n v="2"/>
    <n v="0"/>
    <n v="12"/>
    <n v="6"/>
    <n v="3"/>
    <n v="8"/>
    <n v="21"/>
    <n v="4"/>
    <n v="4"/>
    <n v="6"/>
    <n v="2"/>
    <n v="743"/>
    <n v="0"/>
    <n v="5"/>
    <n v="748"/>
    <n v="0"/>
  </r>
  <r>
    <n v="230"/>
    <s v="Prathamik Vidyalay Dhamaul"/>
    <s v="DHAMAUL"/>
    <x v="136"/>
    <n v="0.6312292358803987"/>
    <n v="3.4883720930232558E-2"/>
    <n v="0.14784053156146179"/>
    <n v="0.1744186046511628"/>
    <s v="INC"/>
    <n v="0.6312292358803987"/>
    <n v="0.1744186046511628"/>
    <s v="Others"/>
    <n v="0.45681063122923593"/>
    <x v="4"/>
    <n v="380"/>
    <n v="21"/>
    <n v="89"/>
    <n v="13"/>
    <n v="6"/>
    <n v="3"/>
    <n v="3"/>
    <n v="3"/>
    <n v="28"/>
    <n v="3"/>
    <n v="2"/>
    <n v="1"/>
    <n v="3"/>
    <n v="3"/>
    <n v="3"/>
    <n v="10"/>
    <n v="15"/>
    <n v="6"/>
    <n v="2"/>
    <n v="1"/>
    <n v="595"/>
    <n v="0"/>
    <n v="7"/>
    <n v="602"/>
    <n v="0"/>
  </r>
  <r>
    <n v="231"/>
    <s v="Urdu Madhya Vidyalay Balapokhar"/>
    <s v="BALAPOKHAR"/>
    <x v="137"/>
    <n v="0.53149606299212604"/>
    <n v="8.9238845144356954E-2"/>
    <n v="0.14960629921259844"/>
    <n v="0.22965879265091863"/>
    <s v="INC"/>
    <n v="0.53149606299212604"/>
    <n v="0.22965879265091863"/>
    <s v="Others"/>
    <n v="0.30183727034120744"/>
    <x v="4"/>
    <n v="405"/>
    <n v="68"/>
    <n v="114"/>
    <n v="19"/>
    <n v="11"/>
    <n v="5"/>
    <n v="1"/>
    <n v="10"/>
    <n v="62"/>
    <n v="2"/>
    <n v="3"/>
    <n v="10"/>
    <n v="8"/>
    <n v="7"/>
    <n v="9"/>
    <n v="25"/>
    <n v="2"/>
    <n v="1"/>
    <n v="0"/>
    <n v="0"/>
    <n v="762"/>
    <n v="0"/>
    <n v="0"/>
    <n v="762"/>
    <n v="0"/>
  </r>
  <r>
    <n v="232"/>
    <s v="Utkramit Madhya Vidyalay Bela"/>
    <s v="BELA"/>
    <x v="70"/>
    <n v="0.13043478260869565"/>
    <n v="0.2391304347826087"/>
    <n v="0.27826086956521739"/>
    <n v="0.35217391304347828"/>
    <s v="Others"/>
    <n v="0.35217391304347828"/>
    <n v="0.27826086956521739"/>
    <s v="BJP"/>
    <n v="7.3913043478260887E-2"/>
    <x v="5"/>
    <n v="30"/>
    <n v="55"/>
    <n v="64"/>
    <n v="0"/>
    <n v="1"/>
    <n v="1"/>
    <n v="1"/>
    <n v="6"/>
    <n v="46"/>
    <n v="1"/>
    <n v="1"/>
    <n v="4"/>
    <n v="1"/>
    <n v="2"/>
    <n v="2"/>
    <n v="3"/>
    <n v="5"/>
    <n v="4"/>
    <n v="3"/>
    <n v="0"/>
    <n v="230"/>
    <n v="0"/>
    <n v="0"/>
    <n v="230"/>
    <n v="0"/>
  </r>
  <r>
    <n v="233"/>
    <s v="Kanya Madhya Vidyalay Dev Purwi Bhag"/>
    <s v="DEV"/>
    <x v="138"/>
    <n v="0.44986449864498645"/>
    <n v="2.7100271002710029E-2"/>
    <n v="0.33875338753387535"/>
    <n v="0.17615176151761516"/>
    <s v="INC"/>
    <n v="0.44986449864498645"/>
    <n v="0.33875338753387535"/>
    <s v="BJP"/>
    <n v="0.1111111111111111"/>
    <x v="3"/>
    <n v="166"/>
    <n v="10"/>
    <n v="125"/>
    <n v="10"/>
    <n v="4"/>
    <n v="1"/>
    <n v="0"/>
    <n v="5"/>
    <n v="5"/>
    <n v="3"/>
    <n v="2"/>
    <n v="13"/>
    <n v="2"/>
    <n v="6"/>
    <n v="2"/>
    <n v="5"/>
    <n v="3"/>
    <n v="2"/>
    <n v="1"/>
    <n v="1"/>
    <n v="366"/>
    <n v="0"/>
    <n v="3"/>
    <n v="369"/>
    <n v="0"/>
  </r>
  <r>
    <n v="234"/>
    <s v="Kanya Madhya Vidyalay, Dev Madhya Bhag"/>
    <s v="DEV"/>
    <x v="138"/>
    <n v="0.30909090909090908"/>
    <n v="5.9504132231404959E-2"/>
    <n v="0.35867768595041322"/>
    <n v="0.2628099173553719"/>
    <s v="BJP"/>
    <n v="0.35867768595041322"/>
    <n v="0.30909090909090908"/>
    <s v="INC"/>
    <n v="4.9586776859504134E-2"/>
    <x v="1"/>
    <n v="187"/>
    <n v="36"/>
    <n v="217"/>
    <n v="8"/>
    <n v="4"/>
    <n v="2"/>
    <n v="1"/>
    <n v="0"/>
    <n v="11"/>
    <n v="0"/>
    <n v="2"/>
    <n v="105"/>
    <n v="2"/>
    <n v="2"/>
    <n v="3"/>
    <n v="10"/>
    <n v="5"/>
    <n v="2"/>
    <n v="2"/>
    <n v="0"/>
    <n v="599"/>
    <n v="0"/>
    <n v="6"/>
    <n v="605"/>
    <n v="0"/>
  </r>
  <r>
    <n v="235"/>
    <s v="Kanya Madhya Vidyalay Dev Pashchim Bhag"/>
    <s v="DEV"/>
    <x v="138"/>
    <n v="0.42145593869731801"/>
    <n v="4.7254150702426563E-2"/>
    <n v="0.31928480204342274"/>
    <n v="0.21072796934865901"/>
    <s v="INC"/>
    <n v="0.42145593869731801"/>
    <n v="0.31928480204342274"/>
    <s v="BJP"/>
    <n v="0.10217113665389527"/>
    <x v="3"/>
    <n v="330"/>
    <n v="37"/>
    <n v="250"/>
    <n v="10"/>
    <n v="4"/>
    <n v="2"/>
    <n v="2"/>
    <n v="9"/>
    <n v="26"/>
    <n v="2"/>
    <n v="2"/>
    <n v="71"/>
    <n v="4"/>
    <n v="1"/>
    <n v="1"/>
    <n v="14"/>
    <n v="4"/>
    <n v="1"/>
    <n v="9"/>
    <n v="3"/>
    <n v="782"/>
    <n v="0"/>
    <n v="1"/>
    <n v="783"/>
    <n v="0"/>
  </r>
  <r>
    <n v="236"/>
    <s v="Uchcha Vidyalay Dev"/>
    <s v="DEV"/>
    <x v="138"/>
    <n v="0.29565217391304349"/>
    <n v="4.7826086956521741E-2"/>
    <n v="0.40217391304347827"/>
    <n v="0.25"/>
    <s v="BJP"/>
    <n v="0.40217391304347827"/>
    <n v="0.29565217391304349"/>
    <s v="INC"/>
    <n v="0.10652173913043478"/>
    <x v="1"/>
    <n v="136"/>
    <n v="22"/>
    <n v="185"/>
    <n v="6"/>
    <n v="4"/>
    <n v="6"/>
    <n v="1"/>
    <n v="0"/>
    <n v="7"/>
    <n v="0"/>
    <n v="2"/>
    <n v="43"/>
    <n v="19"/>
    <n v="6"/>
    <n v="2"/>
    <n v="11"/>
    <n v="1"/>
    <n v="2"/>
    <n v="4"/>
    <n v="1"/>
    <n v="458"/>
    <n v="0"/>
    <n v="2"/>
    <n v="460"/>
    <n v="0"/>
  </r>
  <r>
    <s v="236A"/>
    <s v="Uchcha Vidyalay Dev"/>
    <s v="DEV"/>
    <x v="138"/>
    <n v="0.47291666666666665"/>
    <n v="2.5000000000000001E-2"/>
    <n v="0.31041666666666667"/>
    <n v="0.18124999999999999"/>
    <s v="INC"/>
    <n v="0.47291666666666665"/>
    <n v="0.31041666666666667"/>
    <s v="BJP"/>
    <n v="0.16249999999999998"/>
    <x v="4"/>
    <n v="227"/>
    <n v="12"/>
    <n v="149"/>
    <n v="6"/>
    <n v="3"/>
    <n v="0"/>
    <n v="0"/>
    <n v="1"/>
    <n v="10"/>
    <n v="3"/>
    <n v="3"/>
    <n v="24"/>
    <n v="7"/>
    <n v="7"/>
    <n v="5"/>
    <n v="10"/>
    <n v="4"/>
    <n v="0"/>
    <n v="0"/>
    <n v="4"/>
    <n v="475"/>
    <n v="0"/>
    <n v="5"/>
    <n v="480"/>
    <n v="0"/>
  </r>
  <r>
    <n v="237"/>
    <s v="Madhya Vidyalay Dev"/>
    <s v="DEV"/>
    <x v="138"/>
    <n v="0.47249999999999998"/>
    <n v="7.4999999999999997E-2"/>
    <n v="0.2525"/>
    <n v="0.2"/>
    <s v="INC"/>
    <n v="0.47249999999999998"/>
    <n v="0.2525"/>
    <s v="BJP"/>
    <n v="0.21999999999999997"/>
    <x v="4"/>
    <n v="189"/>
    <n v="30"/>
    <n v="101"/>
    <n v="12"/>
    <n v="3"/>
    <n v="0"/>
    <n v="1"/>
    <n v="2"/>
    <n v="6"/>
    <n v="3"/>
    <n v="1"/>
    <n v="21"/>
    <n v="3"/>
    <n v="2"/>
    <n v="7"/>
    <n v="9"/>
    <n v="6"/>
    <n v="0"/>
    <n v="2"/>
    <n v="2"/>
    <n v="400"/>
    <n v="0"/>
    <n v="0"/>
    <n v="400"/>
    <n v="0"/>
  </r>
  <r>
    <s v="237A"/>
    <s v="Madhya Vidyalay Dev"/>
    <s v="DEV"/>
    <x v="138"/>
    <n v="0.66384778012684986"/>
    <n v="2.748414376321353E-2"/>
    <n v="8.8794926004228336E-2"/>
    <n v="0.21141649048625794"/>
    <s v="INC"/>
    <n v="0.66384778012684986"/>
    <n v="0.21141649048625794"/>
    <s v="Others"/>
    <n v="0.45243128964059193"/>
    <x v="4"/>
    <n v="314"/>
    <n v="13"/>
    <n v="42"/>
    <n v="8"/>
    <n v="3"/>
    <n v="1"/>
    <n v="0"/>
    <n v="2"/>
    <n v="7"/>
    <n v="2"/>
    <n v="0"/>
    <n v="12"/>
    <n v="2"/>
    <n v="1"/>
    <n v="4"/>
    <n v="20"/>
    <n v="26"/>
    <n v="6"/>
    <n v="4"/>
    <n v="2"/>
    <n v="469"/>
    <n v="0"/>
    <n v="4"/>
    <n v="473"/>
    <n v="0"/>
  </r>
  <r>
    <n v="238"/>
    <s v="Panchayat Bhavan Dev"/>
    <s v="DEV"/>
    <x v="138"/>
    <n v="0.33766233766233766"/>
    <n v="1.5584415584415584E-2"/>
    <n v="0.32727272727272727"/>
    <n v="0.31428571428571428"/>
    <s v="INC"/>
    <n v="0.33766233766233766"/>
    <n v="0.32727272727272727"/>
    <s v="BJP"/>
    <n v="1.0389610389610393E-2"/>
    <x v="3"/>
    <n v="130"/>
    <n v="6"/>
    <n v="126"/>
    <n v="3"/>
    <n v="3"/>
    <n v="1"/>
    <n v="0"/>
    <n v="1"/>
    <n v="26"/>
    <n v="0"/>
    <n v="2"/>
    <n v="57"/>
    <n v="2"/>
    <n v="4"/>
    <n v="0"/>
    <n v="4"/>
    <n v="6"/>
    <n v="3"/>
    <n v="7"/>
    <n v="2"/>
    <n v="383"/>
    <n v="0"/>
    <n v="2"/>
    <n v="385"/>
    <n v="0"/>
  </r>
  <r>
    <s v="238A"/>
    <s v="Panchayat Bhavan Dev"/>
    <s v="DEV"/>
    <x v="138"/>
    <n v="0.31758530183727035"/>
    <n v="1.5748031496062992E-2"/>
    <n v="0.2283464566929134"/>
    <n v="0.43307086614173229"/>
    <s v="Others"/>
    <n v="0.43307086614173229"/>
    <n v="0.31758530183727035"/>
    <s v="INC"/>
    <n v="0.11548556430446194"/>
    <x v="5"/>
    <n v="121"/>
    <n v="6"/>
    <n v="87"/>
    <n v="4"/>
    <n v="6"/>
    <n v="1"/>
    <n v="1"/>
    <n v="4"/>
    <n v="113"/>
    <n v="5"/>
    <n v="1"/>
    <n v="19"/>
    <n v="4"/>
    <n v="1"/>
    <n v="0"/>
    <n v="0"/>
    <n v="6"/>
    <n v="0"/>
    <n v="0"/>
    <n v="0"/>
    <n v="379"/>
    <n v="0"/>
    <n v="2"/>
    <n v="381"/>
    <n v="0"/>
  </r>
  <r>
    <n v="239"/>
    <s v="Madhya Vidyalay Kataiya Pashchim Bhag"/>
    <s v="KATAIYA"/>
    <x v="48"/>
    <n v="0.19568567026194145"/>
    <n v="0.26348228043143296"/>
    <n v="0.35285053929121724"/>
    <n v="0.18489984591679506"/>
    <s v="BJP"/>
    <n v="0.35285053929121724"/>
    <n v="0.26348228043143296"/>
    <s v="BSP"/>
    <n v="8.9368258859784278E-2"/>
    <x v="1"/>
    <n v="127"/>
    <n v="171"/>
    <n v="229"/>
    <n v="22"/>
    <n v="4"/>
    <n v="2"/>
    <n v="2"/>
    <n v="1"/>
    <n v="5"/>
    <n v="1"/>
    <n v="5"/>
    <n v="52"/>
    <n v="0"/>
    <n v="3"/>
    <n v="4"/>
    <n v="8"/>
    <n v="8"/>
    <n v="0"/>
    <n v="2"/>
    <n v="1"/>
    <n v="647"/>
    <n v="0"/>
    <n v="2"/>
    <n v="649"/>
    <n v="0"/>
  </r>
  <r>
    <n v="240"/>
    <s v="Madhya Vidyalay Kataiya Purwi Bhag"/>
    <s v="KATAIYA"/>
    <x v="48"/>
    <n v="0.22832980972515857"/>
    <n v="0.14799154334038056"/>
    <n v="0.54122621564482032"/>
    <n v="7.8224101479915431E-2"/>
    <s v="BJP"/>
    <n v="0.54122621564482032"/>
    <n v="0.22832980972515857"/>
    <s v="INC"/>
    <n v="0.31289640591966172"/>
    <x v="0"/>
    <n v="108"/>
    <n v="70"/>
    <n v="256"/>
    <n v="2"/>
    <n v="4"/>
    <n v="0"/>
    <n v="1"/>
    <n v="2"/>
    <n v="0"/>
    <n v="2"/>
    <n v="1"/>
    <n v="5"/>
    <n v="2"/>
    <n v="3"/>
    <n v="2"/>
    <n v="4"/>
    <n v="1"/>
    <n v="1"/>
    <n v="5"/>
    <n v="2"/>
    <n v="471"/>
    <n v="0"/>
    <n v="2"/>
    <n v="473"/>
    <n v="0"/>
  </r>
  <r>
    <n v="241"/>
    <s v="Prathamik Vidyalay Kosiyari"/>
    <s v="KOSIYARI"/>
    <x v="139"/>
    <n v="0.22706422018348624"/>
    <n v="0.27981651376146788"/>
    <n v="0.24082568807339449"/>
    <n v="0.25229357798165136"/>
    <s v="BSP"/>
    <n v="0.27981651376146788"/>
    <n v="0.25229357798165136"/>
    <s v="Others"/>
    <n v="2.7522935779816515E-2"/>
    <x v="2"/>
    <n v="99"/>
    <n v="122"/>
    <n v="105"/>
    <n v="13"/>
    <n v="5"/>
    <n v="1"/>
    <n v="0"/>
    <n v="5"/>
    <n v="4"/>
    <n v="5"/>
    <n v="0"/>
    <n v="42"/>
    <n v="1"/>
    <n v="3"/>
    <n v="3"/>
    <n v="15"/>
    <n v="5"/>
    <n v="5"/>
    <n v="3"/>
    <n v="0"/>
    <n v="436"/>
    <n v="0"/>
    <n v="0"/>
    <n v="436"/>
    <n v="0"/>
  </r>
  <r>
    <s v="241A"/>
    <s v="Prathamik Vidyalay Kosiyari"/>
    <s v="KOSIYARI"/>
    <x v="139"/>
    <n v="0.41555555555555557"/>
    <n v="0.22"/>
    <n v="0.17777777777777778"/>
    <n v="0.18444444444444444"/>
    <s v="INC"/>
    <n v="0.41555555555555557"/>
    <n v="0.22"/>
    <s v="BSP"/>
    <n v="0.19555555555555557"/>
    <x v="4"/>
    <n v="187"/>
    <n v="99"/>
    <n v="80"/>
    <n v="11"/>
    <n v="3"/>
    <n v="1"/>
    <n v="5"/>
    <n v="2"/>
    <n v="3"/>
    <n v="2"/>
    <n v="2"/>
    <n v="15"/>
    <n v="2"/>
    <n v="4"/>
    <n v="4"/>
    <n v="15"/>
    <n v="9"/>
    <n v="3"/>
    <n v="2"/>
    <n v="0"/>
    <n v="449"/>
    <n v="0"/>
    <n v="1"/>
    <n v="450"/>
    <n v="0"/>
  </r>
  <r>
    <n v="242"/>
    <s v="Utkramit Madhya Vidyalay Isaraur"/>
    <s v="ISARAUR"/>
    <x v="140"/>
    <n v="0.17751479289940827"/>
    <n v="0.41617357001972388"/>
    <n v="0.25246548323471402"/>
    <n v="0.15187376725838264"/>
    <s v="BSP"/>
    <n v="0.41617357001972388"/>
    <n v="0.25246548323471402"/>
    <s v="BJP"/>
    <n v="0.16370808678500987"/>
    <x v="7"/>
    <n v="90"/>
    <n v="211"/>
    <n v="128"/>
    <n v="12"/>
    <n v="1"/>
    <n v="1"/>
    <n v="1"/>
    <n v="3"/>
    <n v="1"/>
    <n v="1"/>
    <n v="3"/>
    <n v="10"/>
    <n v="6"/>
    <n v="2"/>
    <n v="11"/>
    <n v="10"/>
    <n v="4"/>
    <n v="7"/>
    <n v="2"/>
    <n v="2"/>
    <n v="506"/>
    <n v="0"/>
    <n v="1"/>
    <n v="507"/>
    <n v="0"/>
  </r>
  <r>
    <n v="243"/>
    <s v="Prathamik Vidyalay Chatati Bajar"/>
    <s v="BAJAR"/>
    <x v="141"/>
    <n v="0.30232558139534882"/>
    <n v="3.8205980066445183E-2"/>
    <n v="0.30730897009966779"/>
    <n v="0.34717607973421927"/>
    <s v="Others"/>
    <n v="0.34717607973421927"/>
    <n v="0.30730897009966779"/>
    <s v="BJP"/>
    <n v="3.9867109634551479E-2"/>
    <x v="5"/>
    <n v="182"/>
    <n v="23"/>
    <n v="185"/>
    <n v="14"/>
    <n v="7"/>
    <n v="2"/>
    <n v="0"/>
    <n v="3"/>
    <n v="24"/>
    <n v="2"/>
    <n v="6"/>
    <n v="101"/>
    <n v="8"/>
    <n v="8"/>
    <n v="4"/>
    <n v="11"/>
    <n v="8"/>
    <n v="1"/>
    <n v="8"/>
    <n v="2"/>
    <n v="599"/>
    <n v="0"/>
    <n v="3"/>
    <n v="602"/>
    <n v="0"/>
  </r>
  <r>
    <n v="244"/>
    <s v="Besik Skul Vishunapur"/>
    <s v="VISHUNAPUR"/>
    <x v="142"/>
    <n v="0.60833333333333328"/>
    <n v="0.13500000000000001"/>
    <n v="0.17166666666666666"/>
    <n v="8.3333333333333329E-2"/>
    <s v="INC"/>
    <n v="0.60833333333333328"/>
    <n v="0.17166666666666666"/>
    <s v="BJP"/>
    <n v="0.43666666666666665"/>
    <x v="4"/>
    <n v="365"/>
    <n v="81"/>
    <n v="103"/>
    <n v="4"/>
    <n v="4"/>
    <n v="0"/>
    <n v="1"/>
    <n v="1"/>
    <n v="1"/>
    <n v="1"/>
    <n v="2"/>
    <n v="19"/>
    <n v="0"/>
    <n v="1"/>
    <n v="1"/>
    <n v="8"/>
    <n v="4"/>
    <n v="2"/>
    <n v="1"/>
    <n v="0"/>
    <n v="599"/>
    <n v="0"/>
    <n v="1"/>
    <n v="600"/>
    <n v="0"/>
  </r>
  <r>
    <n v="245"/>
    <s v="Madhya Vidyalay Vishunapur"/>
    <s v="VISHUNAPUR"/>
    <x v="142"/>
    <n v="0.42413162705667273"/>
    <n v="8.957952468007313E-2"/>
    <n v="0.30712979890310788"/>
    <n v="0.17001828153564899"/>
    <s v="INC"/>
    <n v="0.42413162705667273"/>
    <n v="0.30712979890310788"/>
    <s v="BJP"/>
    <n v="0.11700182815356486"/>
    <x v="3"/>
    <n v="232"/>
    <n v="49"/>
    <n v="168"/>
    <n v="10"/>
    <n v="2"/>
    <n v="0"/>
    <n v="1"/>
    <n v="0"/>
    <n v="8"/>
    <n v="2"/>
    <n v="2"/>
    <n v="12"/>
    <n v="5"/>
    <n v="6"/>
    <n v="1"/>
    <n v="15"/>
    <n v="15"/>
    <n v="3"/>
    <n v="10"/>
    <n v="1"/>
    <n v="542"/>
    <n v="0"/>
    <n v="5"/>
    <n v="547"/>
    <n v="0"/>
  </r>
  <r>
    <n v="246"/>
    <s v="Utkramit Madhya Vidyalay Keshaur"/>
    <s v="KESHAUR"/>
    <x v="143"/>
    <n v="0.37873754152823919"/>
    <n v="0.10132890365448505"/>
    <n v="0.32890365448504982"/>
    <n v="0.18438538205980065"/>
    <s v="INC"/>
    <n v="0.37873754152823919"/>
    <n v="0.32890365448504982"/>
    <s v="BJP"/>
    <n v="4.9833887043189362E-2"/>
    <x v="3"/>
    <n v="228"/>
    <n v="61"/>
    <n v="198"/>
    <n v="19"/>
    <n v="4"/>
    <n v="2"/>
    <n v="3"/>
    <n v="1"/>
    <n v="3"/>
    <n v="3"/>
    <n v="2"/>
    <n v="6"/>
    <n v="2"/>
    <n v="3"/>
    <n v="6"/>
    <n v="15"/>
    <n v="33"/>
    <n v="3"/>
    <n v="4"/>
    <n v="2"/>
    <n v="598"/>
    <n v="0"/>
    <n v="4"/>
    <n v="602"/>
    <n v="0"/>
  </r>
  <r>
    <n v="247"/>
    <s v="Prathamik Vidyalay Suhi"/>
    <s v="SUHI"/>
    <x v="144"/>
    <n v="0.16918844566712518"/>
    <n v="0.3218707015130674"/>
    <n v="0.38239339752407153"/>
    <n v="0.12517193947730398"/>
    <s v="BJP"/>
    <n v="0.38239339752407153"/>
    <n v="0.3218707015130674"/>
    <s v="BSP"/>
    <n v="6.0522696011004129E-2"/>
    <x v="1"/>
    <n v="123"/>
    <n v="234"/>
    <n v="278"/>
    <n v="11"/>
    <n v="5"/>
    <n v="1"/>
    <n v="1"/>
    <n v="27"/>
    <n v="5"/>
    <n v="4"/>
    <n v="0"/>
    <n v="13"/>
    <n v="0"/>
    <n v="4"/>
    <n v="3"/>
    <n v="6"/>
    <n v="6"/>
    <n v="2"/>
    <n v="2"/>
    <n v="1"/>
    <n v="726"/>
    <n v="0"/>
    <n v="1"/>
    <n v="727"/>
    <n v="0"/>
  </r>
  <r>
    <n v="248"/>
    <s v="Utkramit Madhya Vidyalay Saraganva"/>
    <s v="SARAGANVA"/>
    <x v="145"/>
    <n v="0.48674698795180721"/>
    <n v="0.13253012048192772"/>
    <n v="0.14939759036144579"/>
    <n v="0.21445783132530122"/>
    <s v="INC"/>
    <n v="0.48674698795180721"/>
    <n v="0.21445783132530122"/>
    <s v="Others"/>
    <n v="0.27228915662650599"/>
    <x v="4"/>
    <n v="202"/>
    <n v="55"/>
    <n v="62"/>
    <n v="9"/>
    <n v="4"/>
    <n v="1"/>
    <n v="0"/>
    <n v="4"/>
    <n v="3"/>
    <n v="2"/>
    <n v="0"/>
    <n v="8"/>
    <n v="7"/>
    <n v="1"/>
    <n v="13"/>
    <n v="23"/>
    <n v="9"/>
    <n v="2"/>
    <n v="3"/>
    <n v="0"/>
    <n v="408"/>
    <n v="0"/>
    <n v="7"/>
    <n v="415"/>
    <n v="0"/>
  </r>
  <r>
    <n v="249"/>
    <s v="Madhya Vidyalay Malahara"/>
    <s v="MALAHARA"/>
    <x v="146"/>
    <n v="0.30639730639730639"/>
    <n v="0.37373737373737376"/>
    <n v="0.16498316498316498"/>
    <n v="0.15151515151515152"/>
    <s v="BSP"/>
    <n v="0.37373737373737376"/>
    <n v="0.30639730639730639"/>
    <s v="INC"/>
    <n v="6.7340067340067367E-2"/>
    <x v="2"/>
    <n v="91"/>
    <n v="111"/>
    <n v="49"/>
    <n v="3"/>
    <n v="3"/>
    <n v="0"/>
    <n v="0"/>
    <n v="4"/>
    <n v="1"/>
    <n v="1"/>
    <n v="3"/>
    <n v="11"/>
    <n v="0"/>
    <n v="1"/>
    <n v="4"/>
    <n v="6"/>
    <n v="2"/>
    <n v="1"/>
    <n v="5"/>
    <n v="0"/>
    <n v="296"/>
    <n v="0"/>
    <n v="1"/>
    <n v="297"/>
    <n v="0"/>
  </r>
  <r>
    <n v="250"/>
    <s v="Urdu Prathamik Vidyalay Kanatari"/>
    <s v="KANATARI"/>
    <x v="147"/>
    <n v="0.45146726862302483"/>
    <n v="3.6117381489841983E-2"/>
    <n v="0.27990970654627539"/>
    <n v="0.2325056433408578"/>
    <s v="INC"/>
    <n v="0.45146726862302483"/>
    <n v="0.27990970654627539"/>
    <s v="BJP"/>
    <n v="0.17155756207674944"/>
    <x v="4"/>
    <n v="200"/>
    <n v="16"/>
    <n v="124"/>
    <n v="9"/>
    <n v="3"/>
    <n v="0"/>
    <n v="0"/>
    <n v="22"/>
    <n v="3"/>
    <n v="1"/>
    <n v="2"/>
    <n v="17"/>
    <n v="7"/>
    <n v="5"/>
    <n v="2"/>
    <n v="13"/>
    <n v="9"/>
    <n v="1"/>
    <n v="6"/>
    <n v="3"/>
    <n v="443"/>
    <n v="0"/>
    <n v="0"/>
    <n v="443"/>
    <n v="0"/>
  </r>
  <r>
    <n v="251"/>
    <s v="Utkramit Madhya Vidyalay Dhanav"/>
    <s v="DHANAV"/>
    <x v="148"/>
    <n v="6.6815144766147E-2"/>
    <n v="0.25389755011135856"/>
    <n v="0.50556792873051226"/>
    <n v="0.16481069042316257"/>
    <s v="BJP"/>
    <n v="0.50556792873051226"/>
    <n v="0.25389755011135856"/>
    <s v="BSP"/>
    <n v="0.2516703786191537"/>
    <x v="0"/>
    <n v="30"/>
    <n v="114"/>
    <n v="227"/>
    <n v="3"/>
    <n v="2"/>
    <n v="3"/>
    <n v="2"/>
    <n v="4"/>
    <n v="6"/>
    <n v="1"/>
    <n v="0"/>
    <n v="29"/>
    <n v="0"/>
    <n v="1"/>
    <n v="5"/>
    <n v="1"/>
    <n v="3"/>
    <n v="7"/>
    <n v="3"/>
    <n v="4"/>
    <n v="445"/>
    <n v="0"/>
    <n v="4"/>
    <n v="449"/>
    <n v="0"/>
  </r>
  <r>
    <n v="252"/>
    <s v="Madhya Vidyalay Chandapur"/>
    <s v="CHANDAPUR"/>
    <x v="149"/>
    <n v="0.28271028037383178"/>
    <n v="0.17640186915887851"/>
    <n v="0.20327102803738317"/>
    <n v="0.33060747663551404"/>
    <s v="Others"/>
    <n v="0.33060747663551404"/>
    <n v="0.28271028037383178"/>
    <s v="INC"/>
    <n v="4.7897196261682262E-2"/>
    <x v="5"/>
    <n v="242"/>
    <n v="151"/>
    <n v="174"/>
    <n v="20"/>
    <n v="6"/>
    <n v="1"/>
    <n v="5"/>
    <n v="10"/>
    <n v="98"/>
    <n v="5"/>
    <n v="6"/>
    <n v="38"/>
    <n v="13"/>
    <n v="15"/>
    <n v="15"/>
    <n v="36"/>
    <n v="5"/>
    <n v="4"/>
    <n v="4"/>
    <n v="2"/>
    <n v="850"/>
    <n v="0"/>
    <n v="6"/>
    <n v="856"/>
    <n v="0"/>
  </r>
  <r>
    <n v="253"/>
    <s v="Besik Skul Eraki"/>
    <s v="ERAKI"/>
    <x v="150"/>
    <n v="0.17777777777777778"/>
    <n v="0.20416666666666666"/>
    <n v="0.3263888888888889"/>
    <n v="0.28333333333333333"/>
    <s v="BJP"/>
    <n v="0.3263888888888889"/>
    <n v="0.28333333333333333"/>
    <s v="Others"/>
    <n v="4.3055555555555569E-2"/>
    <x v="1"/>
    <n v="128"/>
    <n v="147"/>
    <n v="235"/>
    <n v="13"/>
    <n v="4"/>
    <n v="1"/>
    <n v="2"/>
    <n v="5"/>
    <n v="120"/>
    <n v="1"/>
    <n v="1"/>
    <n v="14"/>
    <n v="3"/>
    <n v="3"/>
    <n v="1"/>
    <n v="4"/>
    <n v="19"/>
    <n v="7"/>
    <n v="4"/>
    <n v="2"/>
    <n v="714"/>
    <n v="0"/>
    <n v="6"/>
    <n v="720"/>
    <n v="0"/>
  </r>
  <r>
    <n v="254"/>
    <s v="Prathamik Vidyalay Ajaniya"/>
    <s v="AJANIYA"/>
    <x v="151"/>
    <n v="0.35423197492163011"/>
    <n v="0.12852664576802508"/>
    <n v="0.21943573667711599"/>
    <n v="0.29467084639498431"/>
    <s v="INC"/>
    <n v="0.35423197492163011"/>
    <n v="0.29467084639498431"/>
    <s v="Others"/>
    <n v="5.9561128526645801E-2"/>
    <x v="3"/>
    <n v="113"/>
    <n v="41"/>
    <n v="70"/>
    <n v="6"/>
    <n v="0"/>
    <n v="1"/>
    <n v="5"/>
    <n v="2"/>
    <n v="67"/>
    <n v="2"/>
    <n v="0"/>
    <n v="2"/>
    <n v="1"/>
    <n v="2"/>
    <n v="1"/>
    <n v="3"/>
    <n v="0"/>
    <n v="1"/>
    <n v="1"/>
    <n v="0"/>
    <n v="318"/>
    <n v="0"/>
    <n v="1"/>
    <n v="319"/>
    <n v="0"/>
  </r>
  <r>
    <n v="255"/>
    <s v="Prathamik Vidyalay Khadiha"/>
    <s v="KHADIHA"/>
    <x v="129"/>
    <n v="0.10421836228287841"/>
    <n v="0.42183622828784118"/>
    <n v="0.13647642679900746"/>
    <n v="0.33498759305210918"/>
    <s v="BSP"/>
    <n v="0.42183622828784118"/>
    <n v="0.33498759305210918"/>
    <s v="Others"/>
    <n v="8.6848635235731997E-2"/>
    <x v="2"/>
    <n v="42"/>
    <n v="170"/>
    <n v="55"/>
    <n v="3"/>
    <n v="4"/>
    <n v="3"/>
    <n v="5"/>
    <n v="3"/>
    <n v="81"/>
    <n v="2"/>
    <n v="3"/>
    <n v="1"/>
    <n v="8"/>
    <n v="5"/>
    <n v="8"/>
    <n v="4"/>
    <n v="3"/>
    <n v="1"/>
    <n v="1"/>
    <n v="0"/>
    <n v="402"/>
    <n v="0"/>
    <n v="1"/>
    <n v="403"/>
    <n v="0"/>
  </r>
  <r>
    <n v="256"/>
    <s v="Panchayat Bhavan Bedhani"/>
    <s v="BEDHANI"/>
    <x v="152"/>
    <n v="0.13702623906705538"/>
    <n v="0.2099125364431487"/>
    <n v="0.25072886297376096"/>
    <n v="0.37900874635568516"/>
    <s v="Others"/>
    <n v="0.37900874635568516"/>
    <n v="0.25072886297376096"/>
    <s v="BJP"/>
    <n v="0.1282798833819242"/>
    <x v="5"/>
    <n v="47"/>
    <n v="72"/>
    <n v="86"/>
    <n v="6"/>
    <n v="2"/>
    <n v="1"/>
    <n v="2"/>
    <n v="6"/>
    <n v="80"/>
    <n v="2"/>
    <n v="1"/>
    <n v="3"/>
    <n v="3"/>
    <n v="3"/>
    <n v="3"/>
    <n v="6"/>
    <n v="5"/>
    <n v="4"/>
    <n v="0"/>
    <n v="3"/>
    <n v="335"/>
    <n v="0"/>
    <n v="8"/>
    <n v="343"/>
    <n v="0"/>
  </r>
  <r>
    <n v="257"/>
    <s v="Madhya Vidyalay Bedhani"/>
    <s v="BEDHANI"/>
    <x v="152"/>
    <n v="0.43561208267090618"/>
    <n v="0.16057233704292528"/>
    <n v="0.2559618441971383"/>
    <n v="0.14149443561208266"/>
    <s v="INC"/>
    <n v="0.43561208267090618"/>
    <n v="0.2559618441971383"/>
    <s v="BJP"/>
    <n v="0.17965023847376788"/>
    <x v="4"/>
    <n v="274"/>
    <n v="101"/>
    <n v="161"/>
    <n v="9"/>
    <n v="3"/>
    <n v="2"/>
    <n v="1"/>
    <n v="2"/>
    <n v="15"/>
    <n v="0"/>
    <n v="3"/>
    <n v="11"/>
    <n v="2"/>
    <n v="3"/>
    <n v="5"/>
    <n v="16"/>
    <n v="4"/>
    <n v="6"/>
    <n v="6"/>
    <n v="1"/>
    <n v="625"/>
    <n v="0"/>
    <n v="4"/>
    <n v="629"/>
    <n v="0"/>
  </r>
  <r>
    <n v="258"/>
    <s v="Madhya Vidyalay Yadupur"/>
    <s v="YADUPUR"/>
    <x v="153"/>
    <n v="0.23049645390070922"/>
    <n v="0.28368794326241137"/>
    <n v="0.26595744680851063"/>
    <n v="0.21631205673758866"/>
    <s v="BSP"/>
    <n v="0.28368794326241137"/>
    <n v="0.26595744680851063"/>
    <s v="BJP"/>
    <n v="1.7730496453900735E-2"/>
    <x v="2"/>
    <n v="65"/>
    <n v="80"/>
    <n v="75"/>
    <n v="10"/>
    <n v="4"/>
    <n v="0"/>
    <n v="0"/>
    <n v="1"/>
    <n v="10"/>
    <n v="1"/>
    <n v="0"/>
    <n v="4"/>
    <n v="3"/>
    <n v="2"/>
    <n v="9"/>
    <n v="12"/>
    <n v="2"/>
    <n v="0"/>
    <n v="3"/>
    <n v="0"/>
    <n v="281"/>
    <n v="0"/>
    <n v="1"/>
    <n v="282"/>
    <n v="0"/>
  </r>
  <r>
    <n v="259"/>
    <s v="Prathamik Vidyalay Fulavariya"/>
    <s v="FULAVARIYA"/>
    <x v="154"/>
    <n v="0.41527001862197394"/>
    <n v="6.1452513966480445E-2"/>
    <n v="0.3054003724394786"/>
    <n v="0.21042830540037244"/>
    <s v="INC"/>
    <n v="0.41527001862197394"/>
    <n v="0.3054003724394786"/>
    <s v="BJP"/>
    <n v="0.10986964618249534"/>
    <x v="3"/>
    <n v="223"/>
    <n v="33"/>
    <n v="164"/>
    <n v="12"/>
    <n v="4"/>
    <n v="2"/>
    <n v="0"/>
    <n v="2"/>
    <n v="5"/>
    <n v="3"/>
    <n v="3"/>
    <n v="0"/>
    <n v="4"/>
    <n v="15"/>
    <n v="5"/>
    <n v="29"/>
    <n v="17"/>
    <n v="4"/>
    <n v="3"/>
    <n v="5"/>
    <n v="533"/>
    <n v="0"/>
    <n v="4"/>
    <n v="537"/>
    <n v="0"/>
  </r>
  <r>
    <n v="260"/>
    <s v="Utkramit Madhya Vidyalay Khemachand Bigaha Utari Bhag"/>
    <s v="KHEMACHAND"/>
    <x v="155"/>
    <n v="0.19568567026194145"/>
    <n v="5.3929121725731895E-2"/>
    <n v="4.1602465331278891E-2"/>
    <n v="0.70416024653312792"/>
    <s v="Others"/>
    <n v="0.70416024653312792"/>
    <n v="0.19568567026194145"/>
    <s v="INC"/>
    <n v="0.50847457627118642"/>
    <x v="6"/>
    <n v="127"/>
    <n v="35"/>
    <n v="27"/>
    <n v="6"/>
    <n v="1"/>
    <n v="0"/>
    <n v="7"/>
    <n v="18"/>
    <n v="378"/>
    <n v="7"/>
    <n v="3"/>
    <n v="2"/>
    <n v="9"/>
    <n v="4"/>
    <n v="3"/>
    <n v="10"/>
    <n v="2"/>
    <n v="4"/>
    <n v="1"/>
    <n v="2"/>
    <n v="646"/>
    <n v="0"/>
    <n v="3"/>
    <n v="649"/>
    <n v="0"/>
  </r>
  <r>
    <n v="261"/>
    <s v="Utkramit Madhya Vidyalay Khemachand Bigaha Dakshini Bhag"/>
    <s v="KHEMACHAND"/>
    <x v="155"/>
    <n v="0.40857787810383744"/>
    <n v="0.23927765237020315"/>
    <n v="0.10383747178329571"/>
    <n v="0.24379232505643342"/>
    <s v="INC"/>
    <n v="0.40857787810383744"/>
    <n v="0.24379232505643342"/>
    <s v="Others"/>
    <n v="0.16478555304740403"/>
    <x v="4"/>
    <n v="181"/>
    <n v="106"/>
    <n v="46"/>
    <n v="7"/>
    <n v="2"/>
    <n v="1"/>
    <n v="0"/>
    <n v="1"/>
    <n v="57"/>
    <n v="2"/>
    <n v="1"/>
    <n v="10"/>
    <n v="1"/>
    <n v="4"/>
    <n v="2"/>
    <n v="11"/>
    <n v="5"/>
    <n v="2"/>
    <n v="0"/>
    <n v="2"/>
    <n v="441"/>
    <n v="0"/>
    <n v="2"/>
    <n v="443"/>
    <n v="0"/>
  </r>
  <r>
    <n v="262"/>
    <s v="Utkramit Madhya Vidyalay Ketaki"/>
    <s v="KETAKI"/>
    <x v="156"/>
    <n v="0.37365010799136067"/>
    <n v="1.511879049676026E-2"/>
    <n v="0.367170626349892"/>
    <n v="0.23758099352051837"/>
    <s v="INC"/>
    <n v="0.37365010799136067"/>
    <n v="0.367170626349892"/>
    <s v="BJP"/>
    <n v="6.4794816414686651E-3"/>
    <x v="3"/>
    <n v="173"/>
    <n v="7"/>
    <n v="170"/>
    <n v="11"/>
    <n v="4"/>
    <n v="0"/>
    <n v="1"/>
    <n v="3"/>
    <n v="11"/>
    <n v="0"/>
    <n v="2"/>
    <n v="49"/>
    <n v="0"/>
    <n v="5"/>
    <n v="1"/>
    <n v="11"/>
    <n v="5"/>
    <n v="0"/>
    <n v="6"/>
    <n v="1"/>
    <n v="460"/>
    <n v="0"/>
    <n v="3"/>
    <n v="463"/>
    <n v="0"/>
  </r>
  <r>
    <s v="262A"/>
    <e v="#N/A"/>
    <e v="#N/A"/>
    <x v="21"/>
    <n v="0.27765237020316025"/>
    <n v="0.18961625282167044"/>
    <n v="0.1489841986455982"/>
    <n v="0.37697516930022573"/>
    <s v="Others"/>
    <n v="0.37697516930022573"/>
    <n v="0.27765237020316025"/>
    <s v="INC"/>
    <n v="9.9322799097065484E-2"/>
    <x v="5"/>
    <n v="123"/>
    <n v="84"/>
    <n v="66"/>
    <n v="5"/>
    <n v="5"/>
    <n v="0"/>
    <n v="2"/>
    <n v="3"/>
    <n v="89"/>
    <n v="3"/>
    <n v="2"/>
    <n v="14"/>
    <n v="12"/>
    <n v="6"/>
    <n v="6"/>
    <n v="11"/>
    <n v="4"/>
    <n v="0"/>
    <n v="3"/>
    <n v="2"/>
    <n v="440"/>
    <n v="0"/>
    <n v="3"/>
    <n v="443"/>
    <n v="0"/>
  </r>
  <r>
    <n v="263"/>
    <s v="Madhya Vidyalay Ketaki"/>
    <s v="KETAKI"/>
    <x v="156"/>
    <n v="0.46419437340153452"/>
    <n v="1.278772378516624E-2"/>
    <n v="0.35294117647058826"/>
    <n v="0.16879795396419436"/>
    <s v="INC"/>
    <n v="0.46419437340153452"/>
    <n v="0.35294117647058826"/>
    <s v="BJP"/>
    <n v="0.11125319693094626"/>
    <x v="3"/>
    <n v="363"/>
    <n v="10"/>
    <n v="276"/>
    <n v="11"/>
    <n v="10"/>
    <n v="4"/>
    <n v="0"/>
    <n v="0"/>
    <n v="51"/>
    <n v="2"/>
    <n v="4"/>
    <n v="12"/>
    <n v="4"/>
    <n v="5"/>
    <n v="5"/>
    <n v="10"/>
    <n v="10"/>
    <n v="3"/>
    <n v="1"/>
    <n v="0"/>
    <n v="781"/>
    <n v="0"/>
    <n v="1"/>
    <n v="782"/>
    <n v="0"/>
  </r>
  <r>
    <n v="264"/>
    <s v="Utkramit Madhya Vidyalay Eraura"/>
    <s v="ERAURA"/>
    <x v="157"/>
    <n v="0.1781045751633987"/>
    <n v="0.17973856209150327"/>
    <n v="0.37418300653594772"/>
    <n v="0.26797385620915032"/>
    <s v="BJP"/>
    <n v="0.37418300653594772"/>
    <n v="0.26797385620915032"/>
    <s v="Others"/>
    <n v="0.1062091503267974"/>
    <x v="1"/>
    <n v="109"/>
    <n v="110"/>
    <n v="229"/>
    <n v="8"/>
    <n v="7"/>
    <n v="3"/>
    <n v="0"/>
    <n v="3"/>
    <n v="86"/>
    <n v="1"/>
    <n v="6"/>
    <n v="21"/>
    <n v="4"/>
    <n v="3"/>
    <n v="2"/>
    <n v="4"/>
    <n v="4"/>
    <n v="4"/>
    <n v="6"/>
    <n v="2"/>
    <n v="612"/>
    <n v="0"/>
    <n v="0"/>
    <n v="612"/>
    <n v="0"/>
  </r>
  <r>
    <n v="265"/>
    <s v="Prathamik Vidyalay Barai Bigaha"/>
    <s v="BARAI"/>
    <x v="158"/>
    <n v="2.0156774916013438E-2"/>
    <n v="5.5991041433370659E-3"/>
    <n v="6.7189249720044789E-3"/>
    <n v="0.96192609182530797"/>
    <s v="Others"/>
    <n v="0.96192609182530797"/>
    <n v="2.0156774916013438E-2"/>
    <s v="INC"/>
    <n v="0.94176931690929455"/>
    <x v="6"/>
    <n v="18"/>
    <n v="5"/>
    <n v="6"/>
    <n v="1"/>
    <n v="0"/>
    <n v="2"/>
    <n v="1"/>
    <n v="16"/>
    <n v="816"/>
    <n v="7"/>
    <n v="2"/>
    <n v="1"/>
    <n v="2"/>
    <n v="0"/>
    <n v="1"/>
    <n v="7"/>
    <n v="1"/>
    <n v="1"/>
    <n v="0"/>
    <n v="1"/>
    <n v="888"/>
    <n v="0"/>
    <n v="5"/>
    <n v="893"/>
    <n v="0"/>
  </r>
  <r>
    <n v="266"/>
    <s v="Utkramit Madhya Vidyalay Kanchanapur"/>
    <s v="KANCHANAPUR"/>
    <x v="159"/>
    <n v="0.5295629820051414"/>
    <n v="2.8277634961439587E-2"/>
    <n v="0.20308483290488433"/>
    <n v="0.2236503856041131"/>
    <s v="INC"/>
    <n v="0.5295629820051414"/>
    <n v="0.2236503856041131"/>
    <s v="Others"/>
    <n v="0.3059125964010283"/>
    <x v="4"/>
    <n v="206"/>
    <n v="11"/>
    <n v="79"/>
    <n v="6"/>
    <n v="1"/>
    <n v="3"/>
    <n v="1"/>
    <n v="6"/>
    <n v="13"/>
    <n v="3"/>
    <n v="0"/>
    <n v="9"/>
    <n v="1"/>
    <n v="4"/>
    <n v="4"/>
    <n v="20"/>
    <n v="12"/>
    <n v="1"/>
    <n v="2"/>
    <n v="1"/>
    <n v="383"/>
    <n v="0"/>
    <n v="6"/>
    <n v="389"/>
    <n v="0"/>
  </r>
  <r>
    <s v="266A"/>
    <e v="#N/A"/>
    <e v="#N/A"/>
    <x v="21"/>
    <n v="0.38190954773869346"/>
    <n v="3.015075376884422E-2"/>
    <n v="0.30653266331658291"/>
    <n v="0.26381909547738691"/>
    <s v="INC"/>
    <n v="0.38190954773869346"/>
    <n v="0.30653266331658291"/>
    <s v="BJP"/>
    <n v="7.5376884422110546E-2"/>
    <x v="3"/>
    <n v="152"/>
    <n v="12"/>
    <n v="122"/>
    <n v="20"/>
    <n v="3"/>
    <n v="3"/>
    <n v="2"/>
    <n v="1"/>
    <n v="24"/>
    <n v="2"/>
    <n v="2"/>
    <n v="6"/>
    <n v="4"/>
    <n v="2"/>
    <n v="2"/>
    <n v="8"/>
    <n v="11"/>
    <n v="4"/>
    <n v="8"/>
    <n v="3"/>
    <n v="391"/>
    <n v="0"/>
    <n v="7"/>
    <n v="398"/>
    <n v="0"/>
  </r>
  <r>
    <n v="267"/>
    <s v="Utkramit Madhya Vidyalay Satavat"/>
    <s v="SATAVAT"/>
    <x v="160"/>
    <n v="0.50506756756756754"/>
    <n v="4.5608108108108107E-2"/>
    <n v="8.4459459459459457E-2"/>
    <n v="0.36148648648648651"/>
    <s v="INC"/>
    <n v="0.50506756756756754"/>
    <n v="0.36148648648648651"/>
    <s v="Others"/>
    <n v="0.14358108108108103"/>
    <x v="3"/>
    <n v="299"/>
    <n v="27"/>
    <n v="50"/>
    <n v="13"/>
    <n v="10"/>
    <n v="1"/>
    <n v="2"/>
    <n v="3"/>
    <n v="119"/>
    <n v="4"/>
    <n v="2"/>
    <n v="2"/>
    <n v="5"/>
    <n v="4"/>
    <n v="10"/>
    <n v="28"/>
    <n v="10"/>
    <n v="1"/>
    <n v="0"/>
    <n v="0"/>
    <n v="590"/>
    <n v="0"/>
    <n v="2"/>
    <n v="592"/>
    <n v="0"/>
  </r>
  <r>
    <n v="268"/>
    <s v="Prathamik Vidyalay Ajab Bigaha"/>
    <s v="AJAB"/>
    <x v="161"/>
    <n v="0.20136054421768707"/>
    <n v="0.10748299319727891"/>
    <n v="0.37823129251700682"/>
    <n v="0.30068027210884352"/>
    <s v="BJP"/>
    <n v="0.37823129251700682"/>
    <n v="0.30068027210884352"/>
    <s v="Others"/>
    <n v="7.7551020408163307E-2"/>
    <x v="1"/>
    <n v="148"/>
    <n v="79"/>
    <n v="278"/>
    <n v="25"/>
    <n v="7"/>
    <n v="7"/>
    <n v="6"/>
    <n v="8"/>
    <n v="43"/>
    <n v="7"/>
    <n v="4"/>
    <n v="5"/>
    <n v="18"/>
    <n v="22"/>
    <n v="10"/>
    <n v="30"/>
    <n v="10"/>
    <n v="4"/>
    <n v="12"/>
    <n v="3"/>
    <n v="726"/>
    <n v="0"/>
    <n v="9"/>
    <n v="735"/>
    <n v="0"/>
  </r>
  <r>
    <n v="269"/>
    <s v="Utkramit Madhya Vidyalay Dumari"/>
    <s v="DUMARI"/>
    <x v="162"/>
    <n v="0.20689655172413793"/>
    <n v="0.25718390804597702"/>
    <n v="0.14080459770114942"/>
    <n v="0.38793103448275862"/>
    <s v="Others"/>
    <n v="0.38793103448275862"/>
    <n v="0.25718390804597702"/>
    <s v="BSP"/>
    <n v="0.1307471264367816"/>
    <x v="5"/>
    <n v="144"/>
    <n v="179"/>
    <n v="98"/>
    <n v="19"/>
    <n v="8"/>
    <n v="5"/>
    <n v="5"/>
    <n v="5"/>
    <n v="142"/>
    <n v="9"/>
    <n v="3"/>
    <n v="9"/>
    <n v="4"/>
    <n v="6"/>
    <n v="9"/>
    <n v="22"/>
    <n v="12"/>
    <n v="4"/>
    <n v="7"/>
    <n v="1"/>
    <n v="691"/>
    <n v="0"/>
    <n v="5"/>
    <n v="696"/>
    <n v="0"/>
  </r>
  <r>
    <n v="270"/>
    <s v="Utkramit Madhya Vidyalay Narayanapur"/>
    <s v="NARAYANAPUR"/>
    <x v="163"/>
    <n v="0.16353383458646617"/>
    <n v="8.2706766917293228E-2"/>
    <n v="0.59774436090225569"/>
    <n v="0.14661654135338345"/>
    <s v="BJP"/>
    <n v="0.59774436090225569"/>
    <n v="0.16353383458646617"/>
    <s v="INC"/>
    <n v="0.43421052631578949"/>
    <x v="0"/>
    <n v="87"/>
    <n v="44"/>
    <n v="318"/>
    <n v="25"/>
    <n v="3"/>
    <n v="3"/>
    <n v="2"/>
    <n v="1"/>
    <n v="2"/>
    <n v="1"/>
    <n v="0"/>
    <n v="0"/>
    <n v="3"/>
    <n v="5"/>
    <n v="1"/>
    <n v="4"/>
    <n v="10"/>
    <n v="3"/>
    <n v="13"/>
    <n v="2"/>
    <n v="527"/>
    <n v="0"/>
    <n v="5"/>
    <n v="532"/>
    <n v="0"/>
  </r>
  <r>
    <n v="271"/>
    <s v="Prathamik Vidyalay Bhatakur"/>
    <s v="BHATAKUR"/>
    <x v="109"/>
    <n v="0.47826086956521741"/>
    <n v="7.0332480818414325E-2"/>
    <n v="0.1918158567774936"/>
    <n v="0.2289002557544757"/>
    <s v="INC"/>
    <n v="0.47826086956521741"/>
    <n v="0.2289002557544757"/>
    <s v="Others"/>
    <n v="0.2493606138107417"/>
    <x v="4"/>
    <n v="374"/>
    <n v="55"/>
    <n v="150"/>
    <n v="18"/>
    <n v="4"/>
    <n v="2"/>
    <n v="4"/>
    <n v="2"/>
    <n v="8"/>
    <n v="3"/>
    <n v="2"/>
    <n v="8"/>
    <n v="10"/>
    <n v="37"/>
    <n v="7"/>
    <n v="17"/>
    <n v="27"/>
    <n v="9"/>
    <n v="15"/>
    <n v="6"/>
    <n v="758"/>
    <n v="0"/>
    <n v="24"/>
    <n v="782"/>
    <n v="0"/>
  </r>
  <r>
    <n v="272"/>
    <s v="Utkramit Madhya Vidyalay Padariya"/>
    <s v="PADARIYA"/>
    <x v="164"/>
    <n v="0.13741721854304637"/>
    <n v="7.1192052980132453E-2"/>
    <n v="0.64900662251655628"/>
    <n v="0.13245033112582782"/>
    <s v="BJP"/>
    <n v="0.64900662251655628"/>
    <n v="0.13741721854304637"/>
    <s v="INC"/>
    <n v="0.51158940397350994"/>
    <x v="0"/>
    <n v="83"/>
    <n v="43"/>
    <n v="392"/>
    <n v="7"/>
    <n v="2"/>
    <n v="0"/>
    <n v="1"/>
    <n v="5"/>
    <n v="3"/>
    <n v="1"/>
    <n v="4"/>
    <n v="3"/>
    <n v="2"/>
    <n v="10"/>
    <n v="2"/>
    <n v="5"/>
    <n v="3"/>
    <n v="1"/>
    <n v="25"/>
    <n v="6"/>
    <n v="598"/>
    <n v="0"/>
    <n v="6"/>
    <n v="604"/>
    <n v="0"/>
  </r>
  <r>
    <n v="273"/>
    <s v="Utkramit Madhya Vidyalay Dosama"/>
    <s v="DOSAMA"/>
    <x v="50"/>
    <n v="0.36521739130434783"/>
    <n v="1.7391304347826087E-2"/>
    <n v="0.36086956521739133"/>
    <n v="0.24565217391304348"/>
    <s v="INC"/>
    <n v="0.36521739130434783"/>
    <n v="0.36086956521739133"/>
    <s v="BJP"/>
    <n v="4.3478260869564966E-3"/>
    <x v="3"/>
    <n v="168"/>
    <n v="8"/>
    <n v="166"/>
    <n v="8"/>
    <n v="1"/>
    <n v="0"/>
    <n v="4"/>
    <n v="1"/>
    <n v="17"/>
    <n v="1"/>
    <n v="4"/>
    <n v="33"/>
    <n v="5"/>
    <n v="6"/>
    <n v="3"/>
    <n v="14"/>
    <n v="5"/>
    <n v="1"/>
    <n v="5"/>
    <n v="5"/>
    <n v="455"/>
    <n v="0"/>
    <n v="5"/>
    <n v="460"/>
    <n v="0"/>
  </r>
  <r>
    <s v="273A"/>
    <s v="Utkramit Madhya Vidyalay Dosama"/>
    <s v="DOSAMA"/>
    <x v="50"/>
    <n v="0.34567901234567899"/>
    <n v="2.0576131687242798E-2"/>
    <n v="0.41152263374485598"/>
    <n v="0.22016460905349794"/>
    <s v="BJP"/>
    <n v="0.41152263374485598"/>
    <n v="0.34567901234567899"/>
    <s v="INC"/>
    <n v="6.5843621399176988E-2"/>
    <x v="1"/>
    <n v="168"/>
    <n v="10"/>
    <n v="200"/>
    <n v="14"/>
    <n v="6"/>
    <n v="2"/>
    <n v="2"/>
    <n v="1"/>
    <n v="6"/>
    <n v="1"/>
    <n v="3"/>
    <n v="8"/>
    <n v="2"/>
    <n v="20"/>
    <n v="5"/>
    <n v="24"/>
    <n v="6"/>
    <n v="1"/>
    <n v="3"/>
    <n v="3"/>
    <n v="485"/>
    <n v="0"/>
    <n v="1"/>
    <n v="486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22">
  <r>
    <n v="1"/>
    <s v="Uchcha Vighalay Jamhor Purwi Bhag."/>
    <x v="0"/>
    <x v="0"/>
    <n v="0.7194630872483222"/>
    <n v="0.14496644295302014"/>
    <n v="2.0134228187919462E-2"/>
    <n v="0.11543624161073826"/>
    <n v="0.7194630872483222"/>
    <s v="BJP"/>
    <n v="0.14496644295302014"/>
    <s v="HAMS"/>
    <n v="0.57449664429530212"/>
    <x v="0"/>
    <n v="15"/>
    <n v="536"/>
    <n v="8"/>
    <n v="108"/>
    <n v="14"/>
    <n v="8"/>
    <n v="14"/>
    <n v="8"/>
    <n v="14"/>
    <n v="725"/>
    <n v="0"/>
    <n v="20"/>
    <n v="745"/>
    <n v="0"/>
  </r>
  <r>
    <n v="2"/>
    <s v="Uchcha Vighalay Jamhor Purwi Madhya Bhag"/>
    <x v="0"/>
    <x v="0"/>
    <n v="0.63636363636363635"/>
    <n v="0.16279069767441862"/>
    <n v="5.7082452431289642E-2"/>
    <n v="0.14376321353065538"/>
    <n v="0.63636363636363635"/>
    <s v="BJP"/>
    <n v="0.16279069767441862"/>
    <s v="HAMS"/>
    <n v="0.47357293868921774"/>
    <x v="0"/>
    <n v="27"/>
    <n v="301"/>
    <n v="3"/>
    <n v="77"/>
    <n v="20"/>
    <n v="6"/>
    <n v="13"/>
    <n v="7"/>
    <n v="9"/>
    <n v="463"/>
    <n v="0"/>
    <n v="10"/>
    <n v="473"/>
    <n v="0"/>
  </r>
  <r>
    <n v="3"/>
    <s v="Uchcha Vighalay Jamhor Pashchimi Madhya Bhag"/>
    <x v="0"/>
    <x v="0"/>
    <n v="0.63414634146341464"/>
    <n v="0.25203252032520324"/>
    <n v="1.2195121951219513E-2"/>
    <n v="0.1016260162601626"/>
    <n v="0.63414634146341464"/>
    <s v="BJP"/>
    <n v="0.25203252032520324"/>
    <s v="HAMS"/>
    <n v="0.38211382113821141"/>
    <x v="0"/>
    <n v="9"/>
    <n v="468"/>
    <n v="15"/>
    <n v="186"/>
    <n v="12"/>
    <n v="9"/>
    <n v="5"/>
    <n v="7"/>
    <n v="10"/>
    <n v="721"/>
    <n v="0"/>
    <n v="17"/>
    <n v="738"/>
    <n v="0"/>
  </r>
  <r>
    <n v="4"/>
    <s v="Uchcha Vighalay Jamhor Pashchimi Madhya Bhag"/>
    <x v="0"/>
    <x v="0"/>
    <n v="0.62652705061082026"/>
    <n v="0.26178010471204188"/>
    <n v="5.235602094240838E-3"/>
    <n v="0.10645724258289703"/>
    <n v="0.62652705061082026"/>
    <s v="BJP"/>
    <n v="0.26178010471204188"/>
    <s v="HAMS"/>
    <n v="0.36474694589877837"/>
    <x v="0"/>
    <n v="3"/>
    <n v="359"/>
    <n v="9"/>
    <n v="150"/>
    <n v="8"/>
    <n v="3"/>
    <n v="10"/>
    <n v="4"/>
    <n v="8"/>
    <n v="554"/>
    <n v="0"/>
    <n v="19"/>
    <n v="573"/>
    <n v="0"/>
  </r>
  <r>
    <n v="5"/>
    <s v="Madhya Vighalay Jamhor Purwi Bhag"/>
    <x v="0"/>
    <x v="0"/>
    <n v="0.84782608695652173"/>
    <n v="5.1630434782608696E-2"/>
    <n v="3.2608695652173912E-2"/>
    <n v="6.7934782608695649E-2"/>
    <n v="0.84782608695652173"/>
    <s v="BJP"/>
    <n v="6.7934782608695649E-2"/>
    <s v="Others"/>
    <n v="0.77989130434782605"/>
    <x v="0"/>
    <n v="12"/>
    <n v="312"/>
    <n v="3"/>
    <n v="19"/>
    <n v="7"/>
    <n v="2"/>
    <n v="3"/>
    <n v="1"/>
    <n v="3"/>
    <n v="362"/>
    <n v="0"/>
    <n v="6"/>
    <n v="368"/>
    <n v="0"/>
  </r>
  <r>
    <n v="6"/>
    <s v="MADHYA VIDHAYAL jamhor MADHYA BHAG"/>
    <x v="0"/>
    <x v="0"/>
    <n v="0.81940700808625333"/>
    <n v="7.5471698113207544E-2"/>
    <n v="2.4258760107816711E-2"/>
    <n v="8.0862533692722366E-2"/>
    <n v="0.81940700808625333"/>
    <s v="BJP"/>
    <n v="8.0862533692722366E-2"/>
    <s v="Others"/>
    <n v="0.73854447439353099"/>
    <x v="0"/>
    <n v="9"/>
    <n v="304"/>
    <n v="7"/>
    <n v="28"/>
    <n v="7"/>
    <n v="3"/>
    <n v="2"/>
    <n v="6"/>
    <n v="2"/>
    <n v="368"/>
    <n v="0"/>
    <n v="3"/>
    <n v="371"/>
    <n v="0"/>
  </r>
  <r>
    <n v="7"/>
    <s v="Madhya Vighalay Jamhor Pashchimi Bhag"/>
    <x v="0"/>
    <x v="0"/>
    <n v="0.60690789473684215"/>
    <n v="0.23355263157894737"/>
    <n v="1.8092105263157895E-2"/>
    <n v="0.14144736842105263"/>
    <n v="0.60690789473684215"/>
    <s v="BJP"/>
    <n v="0.23355263157894737"/>
    <s v="HAMS"/>
    <n v="0.3733552631578948"/>
    <x v="0"/>
    <n v="11"/>
    <n v="369"/>
    <n v="19"/>
    <n v="142"/>
    <n v="15"/>
    <n v="6"/>
    <n v="9"/>
    <n v="5"/>
    <n v="15"/>
    <n v="591"/>
    <n v="0"/>
    <n v="17"/>
    <n v="608"/>
    <n v="0"/>
  </r>
  <r>
    <n v="8"/>
    <s v="Prathamik Vighalay Jokahari"/>
    <x v="1"/>
    <x v="0"/>
    <n v="0.74271844660194175"/>
    <n v="0.16019417475728157"/>
    <n v="2.6699029126213591E-2"/>
    <n v="7.0388349514563103E-2"/>
    <n v="0.74271844660194175"/>
    <s v="BJP"/>
    <n v="0.16019417475728157"/>
    <s v="HAMS"/>
    <n v="0.58252427184466016"/>
    <x v="0"/>
    <n v="11"/>
    <n v="306"/>
    <n v="4"/>
    <n v="66"/>
    <n v="3"/>
    <n v="3"/>
    <n v="4"/>
    <n v="2"/>
    <n v="2"/>
    <n v="401"/>
    <n v="0"/>
    <n v="11"/>
    <n v="412"/>
    <n v="0"/>
  </r>
  <r>
    <n v="9"/>
    <s v="Prathamik Vidyalay Raja Bigaha"/>
    <x v="2"/>
    <x v="0"/>
    <n v="0.28716216216216217"/>
    <n v="0.60641891891891897"/>
    <n v="6.7567567567567571E-3"/>
    <n v="9.9662162162162157E-2"/>
    <n v="0.60641891891891897"/>
    <s v="HAMS"/>
    <n v="0.28716216216216217"/>
    <s v="BJP"/>
    <n v="0.3192567567567568"/>
    <x v="1"/>
    <n v="4"/>
    <n v="170"/>
    <n v="8"/>
    <n v="359"/>
    <n v="18"/>
    <n v="3"/>
    <n v="11"/>
    <n v="7"/>
    <n v="8"/>
    <n v="588"/>
    <n v="0"/>
    <n v="4"/>
    <n v="592"/>
    <n v="0"/>
  </r>
  <r>
    <n v="10"/>
    <s v="UTKRAMIT MADHYA VIDYALAY MOR DIHRI (PURVI BHAG"/>
    <x v="3"/>
    <x v="0"/>
    <n v="0.30373831775700932"/>
    <n v="0.46728971962616822"/>
    <n v="7.0093457943925233E-3"/>
    <n v="0.2219626168224299"/>
    <n v="0.46728971962616822"/>
    <s v="HAMS"/>
    <n v="0.30373831775700932"/>
    <s v="BJP"/>
    <n v="0.1635514018691589"/>
    <x v="1"/>
    <n v="3"/>
    <n v="130"/>
    <n v="3"/>
    <n v="200"/>
    <n v="42"/>
    <n v="13"/>
    <n v="16"/>
    <n v="4"/>
    <n v="4"/>
    <n v="415"/>
    <n v="0"/>
    <n v="13"/>
    <n v="428"/>
    <n v="0"/>
  </r>
  <r>
    <n v="11"/>
    <s v="UTKRAMIT MADHYA VIDHYALAY mor dihriPASHCHIMI BHAG"/>
    <x v="3"/>
    <x v="0"/>
    <n v="0.39634146341463417"/>
    <n v="0.44105691056910568"/>
    <n v="1.4227642276422764E-2"/>
    <n v="0.1483739837398374"/>
    <n v="0.44105691056910568"/>
    <s v="HAMS"/>
    <n v="0.39634146341463417"/>
    <s v="BJP"/>
    <n v="4.471544715447151E-2"/>
    <x v="2"/>
    <n v="7"/>
    <n v="195"/>
    <n v="5"/>
    <n v="217"/>
    <n v="26"/>
    <n v="8"/>
    <n v="14"/>
    <n v="2"/>
    <n v="8"/>
    <n v="482"/>
    <n v="0"/>
    <n v="10"/>
    <n v="492"/>
    <n v="0"/>
  </r>
  <r>
    <n v="12"/>
    <s v="Samudayik Bhawan Padrawan"/>
    <x v="4"/>
    <x v="0"/>
    <n v="0.66166666666666663"/>
    <n v="0.17333333333333334"/>
    <n v="0.02"/>
    <n v="0.14499999999999999"/>
    <n v="0.66166666666666663"/>
    <s v="BJP"/>
    <n v="0.17333333333333334"/>
    <s v="HAMS"/>
    <n v="0.48833333333333329"/>
    <x v="0"/>
    <n v="12"/>
    <n v="397"/>
    <n v="7"/>
    <n v="104"/>
    <n v="8"/>
    <n v="3"/>
    <n v="19"/>
    <n v="13"/>
    <n v="8"/>
    <n v="571"/>
    <n v="0"/>
    <n v="29"/>
    <n v="600"/>
    <n v="0"/>
  </r>
  <r>
    <n v="13"/>
    <s v="Utkramit Madhya Vidyalay Devariya"/>
    <x v="5"/>
    <x v="0"/>
    <n v="0.38947368421052631"/>
    <n v="0.48245614035087719"/>
    <n v="8.771929824561403E-3"/>
    <n v="0.11929824561403508"/>
    <n v="0.48245614035087719"/>
    <s v="HAMS"/>
    <n v="0.38947368421052631"/>
    <s v="BJP"/>
    <n v="9.2982456140350889E-2"/>
    <x v="2"/>
    <n v="5"/>
    <n v="222"/>
    <n v="8"/>
    <n v="275"/>
    <n v="16"/>
    <n v="3"/>
    <n v="10"/>
    <n v="9"/>
    <n v="11"/>
    <n v="559"/>
    <n v="0"/>
    <n v="11"/>
    <n v="570"/>
    <n v="0"/>
  </r>
  <r>
    <n v="14"/>
    <s v="Utkramit Madhya Vidyalay Chitragopi"/>
    <x v="6"/>
    <x v="0"/>
    <n v="0.58027522935779818"/>
    <n v="0.26834862385321101"/>
    <n v="1.6055045871559634E-2"/>
    <n v="0.13532110091743119"/>
    <n v="0.58027522935779818"/>
    <s v="BJP"/>
    <n v="0.26834862385321101"/>
    <s v="HAMS"/>
    <n v="0.31192660550458717"/>
    <x v="0"/>
    <n v="7"/>
    <n v="253"/>
    <n v="3"/>
    <n v="117"/>
    <n v="3"/>
    <n v="8"/>
    <n v="11"/>
    <n v="9"/>
    <n v="7"/>
    <n v="418"/>
    <n v="0"/>
    <n v="18"/>
    <n v="436"/>
    <n v="0"/>
  </r>
  <r>
    <n v="15"/>
    <s v="Samudayik Bhavan Patanava"/>
    <x v="7"/>
    <x v="0"/>
    <n v="0.53564899451553927"/>
    <n v="0.37294332723948814"/>
    <n v="3.6563071297989031E-3"/>
    <n v="8.7751371115173671E-2"/>
    <n v="0.53564899451553927"/>
    <s v="BJP"/>
    <n v="0.37294332723948814"/>
    <s v="HAMS"/>
    <n v="0.16270566727605112"/>
    <x v="0"/>
    <n v="2"/>
    <n v="293"/>
    <n v="4"/>
    <n v="204"/>
    <n v="6"/>
    <n v="9"/>
    <n v="10"/>
    <n v="4"/>
    <n v="6"/>
    <n v="538"/>
    <n v="0"/>
    <n v="9"/>
    <n v="547"/>
    <n v="0"/>
  </r>
  <r>
    <n v="16"/>
    <s v="Prathamik Vidyalay Devahara"/>
    <x v="8"/>
    <x v="0"/>
    <n v="0.31213872832369943"/>
    <n v="0.56936416184971095"/>
    <n v="5.7803468208092483E-3"/>
    <n v="0.11271676300578035"/>
    <n v="0.56936416184971095"/>
    <s v="HAMS"/>
    <n v="0.31213872832369943"/>
    <s v="BJP"/>
    <n v="0.25722543352601152"/>
    <x v="1"/>
    <n v="2"/>
    <n v="108"/>
    <n v="6"/>
    <n v="197"/>
    <n v="2"/>
    <n v="3"/>
    <n v="16"/>
    <n v="2"/>
    <n v="5"/>
    <n v="341"/>
    <n v="0"/>
    <n v="5"/>
    <n v="346"/>
    <n v="0"/>
  </r>
  <r>
    <n v="17"/>
    <s v="Prathmik Vidyalay Jagadishapur"/>
    <x v="9"/>
    <x v="0"/>
    <n v="0.64414414414414412"/>
    <n v="0.1996996996996997"/>
    <n v="3.003003003003003E-2"/>
    <n v="0.12612612612612611"/>
    <n v="0.64414414414414412"/>
    <s v="BJP"/>
    <n v="0.1996996996996997"/>
    <s v="HAMS"/>
    <n v="0.44444444444444442"/>
    <x v="0"/>
    <n v="20"/>
    <n v="429"/>
    <n v="6"/>
    <n v="133"/>
    <n v="8"/>
    <n v="18"/>
    <n v="19"/>
    <n v="6"/>
    <n v="14"/>
    <n v="653"/>
    <n v="0"/>
    <n v="13"/>
    <n v="666"/>
    <n v="0"/>
  </r>
  <r>
    <n v="18"/>
    <s v="Urdu Madhya Vidyalay Bharathauli PURVI BHAG"/>
    <x v="10"/>
    <x v="0"/>
    <n v="0.12445414847161572"/>
    <n v="0.71615720524017468"/>
    <n v="4.148471615720524E-2"/>
    <n v="0.11790393013100436"/>
    <n v="0.71615720524017468"/>
    <s v="HAMS"/>
    <n v="0.12445414847161572"/>
    <s v="BJP"/>
    <n v="0.59170305676855894"/>
    <x v="1"/>
    <n v="19"/>
    <n v="57"/>
    <n v="4"/>
    <n v="328"/>
    <n v="4"/>
    <n v="4"/>
    <n v="15"/>
    <n v="7"/>
    <n v="3"/>
    <n v="441"/>
    <n v="0"/>
    <n v="17"/>
    <n v="458"/>
    <n v="0"/>
  </r>
  <r>
    <n v="19"/>
    <s v="URDU MADHYA VIDHYALAY bharthauli PASHCHIMI BHAG"/>
    <x v="10"/>
    <x v="0"/>
    <n v="8.6350974930362118E-2"/>
    <n v="0.79665738161559885"/>
    <n v="6.4066852367688026E-2"/>
    <n v="5.2924791086350974E-2"/>
    <n v="0.79665738161559885"/>
    <s v="HAMS"/>
    <n v="8.6350974930362118E-2"/>
    <s v="BJP"/>
    <n v="0.7103064066852367"/>
    <x v="1"/>
    <n v="23"/>
    <n v="31"/>
    <n v="1"/>
    <n v="286"/>
    <n v="0"/>
    <n v="1"/>
    <n v="3"/>
    <n v="2"/>
    <n v="4"/>
    <n v="351"/>
    <n v="0"/>
    <n v="8"/>
    <n v="359"/>
    <n v="0"/>
  </r>
  <r>
    <n v="20"/>
    <s v="Utkramit madhya Vidyalay Susanar"/>
    <x v="11"/>
    <x v="0"/>
    <n v="0.71881606765327699"/>
    <n v="0.17336152219873149"/>
    <n v="1.2684989429175475E-2"/>
    <n v="9.5137420718816063E-2"/>
    <n v="0.71881606765327699"/>
    <s v="BJP"/>
    <n v="0.17336152219873149"/>
    <s v="HAMS"/>
    <n v="0.54545454545454553"/>
    <x v="0"/>
    <n v="6"/>
    <n v="340"/>
    <n v="7"/>
    <n v="82"/>
    <n v="3"/>
    <n v="4"/>
    <n v="9"/>
    <n v="4"/>
    <n v="8"/>
    <n v="463"/>
    <n v="0"/>
    <n v="10"/>
    <n v="473"/>
    <n v="0"/>
  </r>
  <r>
    <n v="21"/>
    <s v="Utkramit Madhya Vidyalay Khairabinda"/>
    <x v="12"/>
    <x v="0"/>
    <n v="0.41666666666666669"/>
    <n v="0.45045045045045046"/>
    <n v="2.4774774774774775E-2"/>
    <n v="0.10810810810810811"/>
    <n v="0.45045045045045046"/>
    <s v="HAMS"/>
    <n v="0.41666666666666669"/>
    <s v="BJP"/>
    <n v="3.3783783783783772E-2"/>
    <x v="2"/>
    <n v="11"/>
    <n v="185"/>
    <n v="7"/>
    <n v="200"/>
    <n v="11"/>
    <n v="4"/>
    <n v="14"/>
    <n v="6"/>
    <n v="4"/>
    <n v="442"/>
    <n v="0"/>
    <n v="2"/>
    <n v="444"/>
    <n v="0"/>
  </r>
  <r>
    <n v="22"/>
    <s v="Utkramit Madhya Vidyalay Saheya"/>
    <x v="13"/>
    <x v="0"/>
    <n v="0.11851851851851852"/>
    <n v="0.62777777777777777"/>
    <n v="0.13148148148148148"/>
    <n v="0.12222222222222222"/>
    <n v="0.62777777777777777"/>
    <s v="HAMS"/>
    <n v="0.13148148148148148"/>
    <s v="BSP"/>
    <n v="0.49629629629629629"/>
    <x v="1"/>
    <n v="71"/>
    <n v="64"/>
    <n v="7"/>
    <n v="339"/>
    <n v="11"/>
    <n v="9"/>
    <n v="19"/>
    <n v="8"/>
    <n v="3"/>
    <n v="531"/>
    <n v="0"/>
    <n v="9"/>
    <n v="540"/>
    <n v="0"/>
  </r>
  <r>
    <n v="23"/>
    <s v="Madhya Vidyalay Manjurahi"/>
    <x v="14"/>
    <x v="0"/>
    <n v="0.77906976744186052"/>
    <n v="7.7034883720930231E-2"/>
    <n v="9.7383720930232565E-2"/>
    <n v="4.6511627906976744E-2"/>
    <n v="0.77906976744186052"/>
    <s v="BJP"/>
    <n v="9.7383720930232565E-2"/>
    <s v="BSP"/>
    <n v="0.6816860465116279"/>
    <x v="0"/>
    <n v="67"/>
    <n v="536"/>
    <n v="9"/>
    <n v="53"/>
    <n v="4"/>
    <n v="3"/>
    <n v="4"/>
    <n v="2"/>
    <n v="4"/>
    <n v="682"/>
    <n v="0"/>
    <n v="6"/>
    <n v="688"/>
    <n v="0"/>
  </r>
  <r>
    <n v="24"/>
    <s v="Madhya Vidyalay Babhanadi"/>
    <x v="15"/>
    <x v="0"/>
    <n v="0.83950617283950613"/>
    <n v="4.1152263374485597E-2"/>
    <n v="2.0576131687242798E-2"/>
    <n v="9.8765432098765427E-2"/>
    <n v="0.83950617283950613"/>
    <s v="BJP"/>
    <n v="9.8765432098765427E-2"/>
    <s v="Others"/>
    <n v="0.7407407407407407"/>
    <x v="0"/>
    <n v="10"/>
    <n v="408"/>
    <n v="11"/>
    <n v="20"/>
    <n v="3"/>
    <n v="1"/>
    <n v="3"/>
    <n v="7"/>
    <n v="11"/>
    <n v="474"/>
    <n v="0"/>
    <n v="12"/>
    <n v="486"/>
    <n v="0"/>
  </r>
  <r>
    <n v="25"/>
    <s v="Prathamik Vidyalay Rayapura"/>
    <x v="16"/>
    <x v="0"/>
    <n v="0.86673346693386777"/>
    <n v="9.6192384769539077E-2"/>
    <n v="9.0180360721442889E-3"/>
    <n v="2.8056112224448898E-2"/>
    <n v="0.86673346693386777"/>
    <s v="BJP"/>
    <n v="9.6192384769539077E-2"/>
    <s v="HAMS"/>
    <n v="0.77054108216432871"/>
    <x v="0"/>
    <n v="9"/>
    <n v="865"/>
    <n v="7"/>
    <n v="96"/>
    <n v="5"/>
    <n v="3"/>
    <n v="4"/>
    <n v="2"/>
    <n v="4"/>
    <n v="995"/>
    <n v="0"/>
    <n v="3"/>
    <n v="998"/>
    <n v="0"/>
  </r>
  <r>
    <n v="26"/>
    <s v="Utkramit Madhya Vidyalay Bharathauli"/>
    <x v="10"/>
    <x v="0"/>
    <n v="0.64342313787638672"/>
    <n v="0.17591125198098256"/>
    <n v="6.3391442155309036E-2"/>
    <n v="0.11727416798732171"/>
    <n v="0.64342313787638672"/>
    <s v="BJP"/>
    <n v="0.17591125198098256"/>
    <s v="HAMS"/>
    <n v="0.46751188589540416"/>
    <x v="0"/>
    <n v="40"/>
    <n v="406"/>
    <n v="4"/>
    <n v="111"/>
    <n v="6"/>
    <n v="11"/>
    <n v="15"/>
    <n v="4"/>
    <n v="7"/>
    <n v="604"/>
    <n v="0"/>
    <n v="27"/>
    <n v="631"/>
    <n v="0"/>
  </r>
  <r>
    <n v="27"/>
    <s v="Urdu Makhatab Kosadihara ,Purwi Bhag"/>
    <x v="17"/>
    <x v="0"/>
    <n v="0.19272727272727272"/>
    <n v="0.7"/>
    <n v="7.2727272727272727E-3"/>
    <n v="0.1"/>
    <n v="0.7"/>
    <s v="HAMS"/>
    <n v="0.19272727272727272"/>
    <s v="BJP"/>
    <n v="0.50727272727272721"/>
    <x v="1"/>
    <n v="4"/>
    <n v="106"/>
    <n v="3"/>
    <n v="385"/>
    <n v="7"/>
    <n v="8"/>
    <n v="16"/>
    <n v="6"/>
    <n v="10"/>
    <n v="545"/>
    <n v="0"/>
    <n v="5"/>
    <n v="550"/>
    <n v="0"/>
  </r>
  <r>
    <n v="28"/>
    <s v="Urdu Makhatab Kosadihara, Pashchimi Bhag"/>
    <x v="17"/>
    <x v="0"/>
    <n v="0.43705035971223022"/>
    <n v="0.4226618705035971"/>
    <n v="1.4388489208633094E-2"/>
    <n v="0.12589928057553956"/>
    <n v="0.43705035971223022"/>
    <s v="BJP"/>
    <n v="0.4226618705035971"/>
    <s v="HAMS"/>
    <n v="1.4388489208633115E-2"/>
    <x v="3"/>
    <n v="8"/>
    <n v="243"/>
    <n v="5"/>
    <n v="235"/>
    <n v="8"/>
    <n v="8"/>
    <n v="19"/>
    <n v="8"/>
    <n v="5"/>
    <n v="539"/>
    <n v="0"/>
    <n v="17"/>
    <n v="556"/>
    <n v="0"/>
  </r>
  <r>
    <n v="29"/>
    <s v="Utkramit Madya Vidyalay Batava"/>
    <x v="18"/>
    <x v="0"/>
    <n v="0.37890625"/>
    <n v="0.48828125"/>
    <n v="5.859375E-3"/>
    <n v="0.126953125"/>
    <n v="0.48828125"/>
    <s v="HAMS"/>
    <n v="0.37890625"/>
    <s v="BJP"/>
    <n v="0.109375"/>
    <x v="2"/>
    <n v="3"/>
    <n v="194"/>
    <n v="12"/>
    <n v="250"/>
    <n v="14"/>
    <n v="8"/>
    <n v="12"/>
    <n v="6"/>
    <n v="7"/>
    <n v="506"/>
    <n v="0"/>
    <n v="6"/>
    <n v="512"/>
    <n v="0"/>
  </r>
  <r>
    <n v="30"/>
    <s v="Utkramit Madhya vidyalay Rampur PURVI BHAG"/>
    <x v="19"/>
    <x v="0"/>
    <n v="0.6795580110497238"/>
    <n v="0.29005524861878451"/>
    <n v="2.7624309392265192E-3"/>
    <n v="2.7624309392265192E-2"/>
    <n v="0.6795580110497238"/>
    <s v="BJP"/>
    <n v="0.29005524861878451"/>
    <s v="HAMS"/>
    <n v="0.38950276243093929"/>
    <x v="0"/>
    <n v="1"/>
    <n v="246"/>
    <n v="0"/>
    <n v="105"/>
    <n v="1"/>
    <n v="3"/>
    <n v="3"/>
    <n v="0"/>
    <n v="1"/>
    <n v="360"/>
    <n v="0"/>
    <n v="2"/>
    <n v="362"/>
    <n v="0"/>
  </r>
  <r>
    <n v="31"/>
    <s v="Utkramit Madhya Vidyalay Rampur Pashchimi Bhag"/>
    <x v="19"/>
    <x v="0"/>
    <n v="0.34108527131782945"/>
    <n v="0.5736434108527132"/>
    <n v="7.7519379844961239E-3"/>
    <n v="7.7519379844961239E-2"/>
    <n v="0.5736434108527132"/>
    <s v="HAMS"/>
    <n v="0.34108527131782945"/>
    <s v="BJP"/>
    <n v="0.23255813953488375"/>
    <x v="1"/>
    <n v="4"/>
    <n v="176"/>
    <n v="3"/>
    <n v="296"/>
    <n v="6"/>
    <n v="2"/>
    <n v="17"/>
    <n v="0"/>
    <n v="7"/>
    <n v="511"/>
    <n v="0"/>
    <n v="5"/>
    <n v="516"/>
    <n v="0"/>
  </r>
  <r>
    <n v="32"/>
    <s v="Utkramit Madhya Vidyalay,Simariya"/>
    <x v="20"/>
    <x v="0"/>
    <n v="0.70058139534883723"/>
    <n v="0.26744186046511625"/>
    <n v="0"/>
    <n v="3.1976744186046513E-2"/>
    <n v="0.70058139534883723"/>
    <s v="BJP"/>
    <n v="0.26744186046511625"/>
    <s v="HAMS"/>
    <n v="0.43313953488372098"/>
    <x v="0"/>
    <n v="0"/>
    <n v="241"/>
    <n v="3"/>
    <n v="92"/>
    <n v="2"/>
    <n v="0"/>
    <n v="5"/>
    <n v="0"/>
    <n v="0"/>
    <n v="343"/>
    <n v="0"/>
    <n v="1"/>
    <n v="344"/>
    <n v="0"/>
  </r>
  <r>
    <n v="33"/>
    <s v="Utkramit Madhya Vidyalay Kathautirya"/>
    <x v="21"/>
    <x v="0"/>
    <n v="0.29677419354838708"/>
    <n v="0.55053763440860215"/>
    <n v="2.7956989247311829E-2"/>
    <n v="0.12473118279569892"/>
    <n v="0.55053763440860215"/>
    <s v="HAMS"/>
    <n v="0.29677419354838708"/>
    <s v="BJP"/>
    <n v="0.25376344086021507"/>
    <x v="1"/>
    <n v="13"/>
    <n v="138"/>
    <n v="5"/>
    <n v="256"/>
    <n v="9"/>
    <n v="3"/>
    <n v="16"/>
    <n v="7"/>
    <n v="11"/>
    <n v="458"/>
    <n v="0"/>
    <n v="7"/>
    <n v="465"/>
    <n v="0"/>
  </r>
  <r>
    <n v="34"/>
    <s v="Madhy vidyalay karma bhagawan Bayan Bhag"/>
    <x v="22"/>
    <x v="0"/>
    <n v="0.49837133550488599"/>
    <n v="0.32736156351791529"/>
    <n v="5.8631921824104233E-2"/>
    <n v="0.11563517915309446"/>
    <n v="0.49837133550488599"/>
    <s v="BJP"/>
    <n v="0.32736156351791529"/>
    <s v="HAMS"/>
    <n v="0.1710097719869707"/>
    <x v="0"/>
    <n v="36"/>
    <n v="306"/>
    <n v="6"/>
    <n v="201"/>
    <n v="8"/>
    <n v="7"/>
    <n v="11"/>
    <n v="7"/>
    <n v="12"/>
    <n v="594"/>
    <n v="0"/>
    <n v="20"/>
    <n v="614"/>
    <n v="0"/>
  </r>
  <r>
    <n v="35"/>
    <s v="Madhya Vidyalay Karma Bhagwan Daya Bhag"/>
    <x v="23"/>
    <x v="0"/>
    <n v="0.48882265275707898"/>
    <n v="0.37257824143070045"/>
    <n v="2.533532041728763E-2"/>
    <n v="0.11326378539493294"/>
    <n v="0.48882265275707898"/>
    <s v="BJP"/>
    <n v="0.37257824143070045"/>
    <s v="HAMS"/>
    <n v="0.11624441132637853"/>
    <x v="3"/>
    <n v="17"/>
    <n v="328"/>
    <n v="9"/>
    <n v="250"/>
    <n v="10"/>
    <n v="10"/>
    <n v="12"/>
    <n v="9"/>
    <n v="9"/>
    <n v="654"/>
    <n v="0"/>
    <n v="17"/>
    <n v="671"/>
    <n v="0"/>
  </r>
  <r>
    <n v="36"/>
    <s v="Madhya Vidyalay Karma Bhagwan Pashchim Bhag"/>
    <x v="22"/>
    <x v="0"/>
    <n v="0.54920212765957444"/>
    <n v="0.35904255319148937"/>
    <n v="1.9946808510638299E-2"/>
    <n v="7.1808510638297879E-2"/>
    <n v="0.54920212765957444"/>
    <s v="BJP"/>
    <n v="0.35904255319148937"/>
    <s v="HAMS"/>
    <n v="0.19015957446808507"/>
    <x v="0"/>
    <n v="15"/>
    <n v="413"/>
    <n v="4"/>
    <n v="270"/>
    <n v="8"/>
    <n v="2"/>
    <n v="21"/>
    <n v="6"/>
    <n v="7"/>
    <n v="746"/>
    <n v="0"/>
    <n v="6"/>
    <n v="752"/>
    <n v="0"/>
  </r>
  <r>
    <n v="37"/>
    <s v="Utkramit Madhya Vidyalay Kuramha Purwi Bhag"/>
    <x v="24"/>
    <x v="0"/>
    <n v="0.32656249999999998"/>
    <n v="0.52187499999999998"/>
    <n v="5.46875E-2"/>
    <n v="9.6875000000000003E-2"/>
    <n v="0.52187499999999998"/>
    <s v="HAMS"/>
    <n v="0.32656249999999998"/>
    <s v="BJP"/>
    <n v="0.1953125"/>
    <x v="1"/>
    <n v="35"/>
    <n v="209"/>
    <n v="6"/>
    <n v="334"/>
    <n v="10"/>
    <n v="7"/>
    <n v="10"/>
    <n v="10"/>
    <n v="12"/>
    <n v="633"/>
    <n v="0"/>
    <n v="7"/>
    <n v="640"/>
    <n v="0"/>
  </r>
  <r>
    <n v="38"/>
    <s v="Utkramit Madhya Vidyalay, Kuramha Pashchimi Bhag"/>
    <x v="24"/>
    <x v="0"/>
    <n v="0.27731092436974791"/>
    <n v="0.65756302521008403"/>
    <n v="0"/>
    <n v="6.5126050420168072E-2"/>
    <n v="0.65756302521008403"/>
    <s v="HAMS"/>
    <n v="0.27731092436974791"/>
    <s v="BJP"/>
    <n v="0.38025210084033612"/>
    <x v="1"/>
    <n v="0"/>
    <n v="132"/>
    <n v="2"/>
    <n v="313"/>
    <n v="6"/>
    <n v="4"/>
    <n v="12"/>
    <n v="2"/>
    <n v="1"/>
    <n v="472"/>
    <n v="0"/>
    <n v="4"/>
    <n v="476"/>
    <n v="0"/>
  </r>
  <r>
    <n v="39"/>
    <s v="Madhya Vidyalay Badava Purwi Bhag"/>
    <x v="25"/>
    <x v="0"/>
    <n v="0.53528399311531838"/>
    <n v="0.32013769363166955"/>
    <n v="1.8932874354561102E-2"/>
    <n v="0.12564543889845095"/>
    <n v="0.53528399311531838"/>
    <s v="BJP"/>
    <n v="0.32013769363166955"/>
    <s v="HAMS"/>
    <n v="0.21514629948364883"/>
    <x v="0"/>
    <n v="11"/>
    <n v="311"/>
    <n v="8"/>
    <n v="186"/>
    <n v="4"/>
    <n v="6"/>
    <n v="18"/>
    <n v="5"/>
    <n v="13"/>
    <n v="562"/>
    <n v="0"/>
    <n v="19"/>
    <n v="581"/>
    <n v="0"/>
  </r>
  <r>
    <n v="40"/>
    <s v="Madhya Vidyalay Badwa Paschimi Bhag"/>
    <x v="25"/>
    <x v="0"/>
    <n v="0.4925575101488498"/>
    <n v="0.2976995940460081"/>
    <n v="7.307171853856563E-2"/>
    <n v="0.13667117726657646"/>
    <n v="0.4925575101488498"/>
    <s v="BJP"/>
    <n v="0.2976995940460081"/>
    <s v="HAMS"/>
    <n v="0.1948579161028417"/>
    <x v="0"/>
    <n v="54"/>
    <n v="364"/>
    <n v="11"/>
    <n v="220"/>
    <n v="5"/>
    <n v="15"/>
    <n v="23"/>
    <n v="8"/>
    <n v="17"/>
    <n v="717"/>
    <n v="0"/>
    <n v="22"/>
    <n v="739"/>
    <n v="0"/>
  </r>
  <r>
    <n v="41"/>
    <s v="Prathmik Vidyalay Devariya"/>
    <x v="5"/>
    <x v="0"/>
    <n v="0.4193154034229829"/>
    <n v="0.36552567237163813"/>
    <n v="8.8019559902200492E-2"/>
    <n v="0.12713936430317849"/>
    <n v="0.4193154034229829"/>
    <s v="BJP"/>
    <n v="0.36552567237163813"/>
    <s v="HAMS"/>
    <n v="5.3789731051344769E-2"/>
    <x v="3"/>
    <n v="72"/>
    <n v="343"/>
    <n v="60"/>
    <n v="299"/>
    <n v="12"/>
    <n v="4"/>
    <n v="8"/>
    <n v="5"/>
    <n v="8"/>
    <n v="811"/>
    <n v="0"/>
    <n v="7"/>
    <n v="818"/>
    <n v="0"/>
  </r>
  <r>
    <n v="42"/>
    <s v="Prathamik Vidyalay Khairi"/>
    <x v="26"/>
    <x v="0"/>
    <n v="0.60088691796008864"/>
    <n v="0.27494456762749447"/>
    <n v="8.869179600886918E-3"/>
    <n v="0.11529933481152993"/>
    <n v="0.60088691796008864"/>
    <s v="BJP"/>
    <n v="0.27494456762749447"/>
    <s v="HAMS"/>
    <n v="0.32594235033259417"/>
    <x v="0"/>
    <n v="4"/>
    <n v="271"/>
    <n v="10"/>
    <n v="124"/>
    <n v="6"/>
    <n v="5"/>
    <n v="5"/>
    <n v="6"/>
    <n v="9"/>
    <n v="440"/>
    <n v="0"/>
    <n v="11"/>
    <n v="451"/>
    <n v="0"/>
  </r>
  <r>
    <n v="43"/>
    <s v="Utkramit Madhya Vidyalay Pirauta"/>
    <x v="27"/>
    <x v="0"/>
    <n v="0.4820359281437126"/>
    <n v="0.3967065868263473"/>
    <n v="7.1856287425149698E-2"/>
    <n v="4.940119760479042E-2"/>
    <n v="0.4820359281437126"/>
    <s v="BJP"/>
    <n v="0.3967065868263473"/>
    <s v="HAMS"/>
    <n v="8.5329341317365304E-2"/>
    <x v="3"/>
    <n v="48"/>
    <n v="322"/>
    <n v="4"/>
    <n v="265"/>
    <n v="4"/>
    <n v="1"/>
    <n v="10"/>
    <n v="1"/>
    <n v="7"/>
    <n v="662"/>
    <n v="0"/>
    <n v="6"/>
    <n v="668"/>
    <n v="0"/>
  </r>
  <r>
    <n v="44"/>
    <s v="Samudayik Bhavan Banahi"/>
    <x v="28"/>
    <x v="0"/>
    <n v="0.40206185567010311"/>
    <n v="0.52920962199312716"/>
    <n v="6.8728522336769758E-3"/>
    <n v="6.1855670103092786E-2"/>
    <n v="0.52920962199312716"/>
    <s v="HAMS"/>
    <n v="0.40206185567010311"/>
    <s v="BJP"/>
    <n v="0.12714776632302405"/>
    <x v="2"/>
    <n v="2"/>
    <n v="117"/>
    <n v="1"/>
    <n v="154"/>
    <n v="4"/>
    <n v="3"/>
    <n v="2"/>
    <n v="2"/>
    <n v="3"/>
    <n v="288"/>
    <n v="0"/>
    <n v="3"/>
    <n v="291"/>
    <n v="0"/>
  </r>
  <r>
    <n v="45"/>
    <s v="Utkramit Madhya Vidyalay Tendua"/>
    <x v="29"/>
    <x v="0"/>
    <n v="0.45412844036697247"/>
    <n v="0.49541284403669728"/>
    <n v="0"/>
    <n v="5.0458715596330278E-2"/>
    <n v="0.49541284403669728"/>
    <s v="HAMS"/>
    <n v="0.45412844036697247"/>
    <s v="BJP"/>
    <n v="4.1284403669724801E-2"/>
    <x v="2"/>
    <n v="0"/>
    <n v="99"/>
    <n v="2"/>
    <n v="108"/>
    <n v="3"/>
    <n v="1"/>
    <n v="4"/>
    <n v="1"/>
    <n v="0"/>
    <n v="218"/>
    <n v="0"/>
    <n v="0"/>
    <n v="218"/>
    <n v="0"/>
  </r>
  <r>
    <n v="46"/>
    <s v="Utkramit Madhya Vidyalay Haranahi"/>
    <x v="30"/>
    <x v="0"/>
    <n v="0.33686067019400351"/>
    <n v="0.57495590828924159"/>
    <n v="1.2345679012345678E-2"/>
    <n v="7.5837742504409167E-2"/>
    <n v="0.57495590828924159"/>
    <s v="HAMS"/>
    <n v="0.33686067019400351"/>
    <s v="BJP"/>
    <n v="0.23809523809523808"/>
    <x v="1"/>
    <n v="7"/>
    <n v="191"/>
    <n v="3"/>
    <n v="326"/>
    <n v="5"/>
    <n v="4"/>
    <n v="9"/>
    <n v="9"/>
    <n v="7"/>
    <n v="561"/>
    <n v="0"/>
    <n v="6"/>
    <n v="567"/>
    <n v="0"/>
  </r>
  <r>
    <n v="47"/>
    <s v="Samudayik Bhavan Parasi"/>
    <x v="31"/>
    <x v="0"/>
    <n v="0.10565110565110565"/>
    <n v="0.79852579852579852"/>
    <n v="3.4398034398034398E-2"/>
    <n v="6.1425061425061427E-2"/>
    <n v="0.79852579852579852"/>
    <s v="HAMS"/>
    <n v="0.10565110565110565"/>
    <s v="BJP"/>
    <n v="0.69287469287469283"/>
    <x v="1"/>
    <n v="14"/>
    <n v="43"/>
    <n v="4"/>
    <n v="325"/>
    <n v="2"/>
    <n v="4"/>
    <n v="12"/>
    <n v="1"/>
    <n v="1"/>
    <n v="406"/>
    <n v="0"/>
    <n v="1"/>
    <n v="407"/>
    <n v="0"/>
  </r>
  <r>
    <n v="48"/>
    <s v="Utkramit Madhya Vidyalay Unthu"/>
    <x v="32"/>
    <x v="0"/>
    <n v="0.35190217391304346"/>
    <n v="0.40760869565217389"/>
    <n v="5.5706521739130432E-2"/>
    <n v="0.18478260869565216"/>
    <n v="0.40760869565217389"/>
    <s v="HAMS"/>
    <n v="0.35190217391304346"/>
    <s v="BJP"/>
    <n v="5.5706521739130432E-2"/>
    <x v="2"/>
    <n v="41"/>
    <n v="259"/>
    <n v="11"/>
    <n v="300"/>
    <n v="10"/>
    <n v="11"/>
    <n v="38"/>
    <n v="15"/>
    <n v="20"/>
    <n v="705"/>
    <n v="0"/>
    <n v="31"/>
    <n v="736"/>
    <n v="0"/>
  </r>
  <r>
    <n v="49"/>
    <s v="Utkramit Madhya Vidyalay Maulanagar"/>
    <x v="33"/>
    <x v="0"/>
    <n v="0.30381944444444442"/>
    <n v="0.49131944444444442"/>
    <n v="2.0833333333333332E-2"/>
    <n v="0.18402777777777779"/>
    <n v="0.49131944444444442"/>
    <s v="HAMS"/>
    <n v="0.30381944444444442"/>
    <s v="BJP"/>
    <n v="0.1875"/>
    <x v="1"/>
    <n v="12"/>
    <n v="175"/>
    <n v="8"/>
    <n v="283"/>
    <n v="17"/>
    <n v="8"/>
    <n v="28"/>
    <n v="12"/>
    <n v="13"/>
    <n v="556"/>
    <n v="0"/>
    <n v="20"/>
    <n v="576"/>
    <n v="0"/>
  </r>
  <r>
    <n v="50"/>
    <s v="Utkramit Madhya Vidyalay Chauriya"/>
    <x v="34"/>
    <x v="0"/>
    <n v="0.43559718969555034"/>
    <n v="0.44028103044496486"/>
    <n v="1.6393442622950821E-2"/>
    <n v="0.10772833723653395"/>
    <n v="0.44028103044496486"/>
    <s v="HAMS"/>
    <n v="0.43559718969555034"/>
    <s v="BJP"/>
    <n v="4.6838407494145251E-3"/>
    <x v="2"/>
    <n v="7"/>
    <n v="186"/>
    <n v="6"/>
    <n v="188"/>
    <n v="4"/>
    <n v="5"/>
    <n v="10"/>
    <n v="7"/>
    <n v="8"/>
    <n v="421"/>
    <n v="0"/>
    <n v="6"/>
    <n v="427"/>
    <n v="0"/>
  </r>
  <r>
    <n v="51"/>
    <s v="Utkramit Madhya Vidyalay Radhauliya Purvi Bhag"/>
    <x v="35"/>
    <x v="0"/>
    <n v="0.24352331606217617"/>
    <n v="0.41450777202072536"/>
    <n v="0.18134715025906736"/>
    <n v="0.16062176165803108"/>
    <n v="0.41450777202072536"/>
    <s v="HAMS"/>
    <n v="0.24352331606217617"/>
    <s v="BJP"/>
    <n v="0.17098445595854919"/>
    <x v="1"/>
    <n v="105"/>
    <n v="141"/>
    <n v="6"/>
    <n v="240"/>
    <n v="17"/>
    <n v="13"/>
    <n v="21"/>
    <n v="12"/>
    <n v="7"/>
    <n v="562"/>
    <n v="0"/>
    <n v="17"/>
    <n v="579"/>
    <n v="0"/>
  </r>
  <r>
    <n v="52"/>
    <s v="UTKRAMIT MADHYA VIDHYALAY Radhauliya PASHCHIMI BHAG"/>
    <x v="35"/>
    <x v="0"/>
    <n v="0.3370473537604457"/>
    <n v="0.50417827298050144"/>
    <n v="6.4066852367688026E-2"/>
    <n v="9.4707520891364902E-2"/>
    <n v="0.50417827298050144"/>
    <s v="HAMS"/>
    <n v="0.3370473537604457"/>
    <s v="BJP"/>
    <n v="0.16713091922005574"/>
    <x v="1"/>
    <n v="23"/>
    <n v="121"/>
    <n v="2"/>
    <n v="181"/>
    <n v="5"/>
    <n v="4"/>
    <n v="9"/>
    <n v="4"/>
    <n v="3"/>
    <n v="352"/>
    <n v="0"/>
    <n v="7"/>
    <n v="359"/>
    <n v="0"/>
  </r>
  <r>
    <n v="53"/>
    <s v="Utkramit Madhya Vidyalay Ibrahimapur"/>
    <x v="36"/>
    <x v="0"/>
    <n v="0.52161383285302598"/>
    <n v="0.37031700288184438"/>
    <n v="1.5850144092219021E-2"/>
    <n v="9.2219020172910657E-2"/>
    <n v="0.52161383285302598"/>
    <s v="BJP"/>
    <n v="0.37031700288184438"/>
    <s v="HAMS"/>
    <n v="0.1512968299711816"/>
    <x v="0"/>
    <n v="11"/>
    <n v="362"/>
    <n v="9"/>
    <n v="257"/>
    <n v="9"/>
    <n v="7"/>
    <n v="20"/>
    <n v="3"/>
    <n v="7"/>
    <n v="685"/>
    <n v="0"/>
    <n v="9"/>
    <n v="694"/>
    <n v="0"/>
  </r>
  <r>
    <n v="54"/>
    <s v="Utkramit Madhya Vidyalay Chatara"/>
    <x v="37"/>
    <x v="0"/>
    <n v="6.0253699788583512E-2"/>
    <n v="0.84672304439746304"/>
    <n v="6.3424947145877377E-3"/>
    <n v="8.6680761099365747E-2"/>
    <n v="0.84672304439746304"/>
    <s v="HAMS"/>
    <n v="8.6680761099365747E-2"/>
    <s v="Others"/>
    <n v="0.76004228329809731"/>
    <x v="1"/>
    <n v="6"/>
    <n v="57"/>
    <n v="4"/>
    <n v="801"/>
    <n v="15"/>
    <n v="6"/>
    <n v="28"/>
    <n v="11"/>
    <n v="5"/>
    <n v="933"/>
    <n v="0"/>
    <n v="13"/>
    <n v="946"/>
    <n v="0"/>
  </r>
  <r>
    <n v="55"/>
    <s v="Utkramit Madhya Vidyalay Sohrareya"/>
    <x v="38"/>
    <x v="0"/>
    <n v="0.75278396436525608"/>
    <n v="0.1447661469933185"/>
    <n v="2.6726057906458798E-2"/>
    <n v="7.5723830734966593E-2"/>
    <n v="0.75278396436525608"/>
    <s v="BJP"/>
    <n v="0.1447661469933185"/>
    <s v="HAMS"/>
    <n v="0.60801781737193761"/>
    <x v="0"/>
    <n v="12"/>
    <n v="338"/>
    <n v="2"/>
    <n v="65"/>
    <n v="2"/>
    <n v="2"/>
    <n v="5"/>
    <n v="0"/>
    <n v="6"/>
    <n v="432"/>
    <n v="0"/>
    <n v="17"/>
    <n v="449"/>
    <n v="0"/>
  </r>
  <r>
    <n v="56"/>
    <s v="Utkramit Madhya Vidyalay Gamhari"/>
    <x v="39"/>
    <x v="0"/>
    <n v="0.35826086956521741"/>
    <n v="0.47826086956521741"/>
    <n v="1.0434782608695653E-2"/>
    <n v="0.15304347826086956"/>
    <n v="0.47826086956521741"/>
    <s v="HAMS"/>
    <n v="0.35826086956521741"/>
    <s v="BJP"/>
    <n v="0.12"/>
    <x v="2"/>
    <n v="6"/>
    <n v="206"/>
    <n v="8"/>
    <n v="275"/>
    <n v="11"/>
    <n v="10"/>
    <n v="20"/>
    <n v="9"/>
    <n v="17"/>
    <n v="562"/>
    <n v="0"/>
    <n v="13"/>
    <n v="575"/>
    <n v="0"/>
  </r>
  <r>
    <n v="57"/>
    <s v="Utkramit Madhya Vidyalay, Alampur"/>
    <x v="40"/>
    <x v="0"/>
    <n v="0.22572815533980584"/>
    <n v="0.54854368932038833"/>
    <n v="4.3689320388349516E-2"/>
    <n v="0.18203883495145631"/>
    <n v="0.54854368932038833"/>
    <s v="HAMS"/>
    <n v="0.22572815533980584"/>
    <s v="BJP"/>
    <n v="0.32281553398058249"/>
    <x v="1"/>
    <n v="18"/>
    <n v="93"/>
    <n v="6"/>
    <n v="226"/>
    <n v="18"/>
    <n v="9"/>
    <n v="12"/>
    <n v="8"/>
    <n v="6"/>
    <n v="396"/>
    <n v="0"/>
    <n v="16"/>
    <n v="412"/>
    <n v="0"/>
  </r>
  <r>
    <n v="58"/>
    <s v="Prathamik Vidyalay Fesar Pashchimi Bhag"/>
    <x v="41"/>
    <x v="0"/>
    <n v="0.58866544789762343"/>
    <n v="0.28519195612431442"/>
    <n v="2.5594149908592323E-2"/>
    <n v="0.10054844606946983"/>
    <n v="0.58866544789762343"/>
    <s v="BJP"/>
    <n v="0.28519195612431442"/>
    <s v="HAMS"/>
    <n v="0.30347349177330901"/>
    <x v="0"/>
    <n v="14"/>
    <n v="322"/>
    <n v="8"/>
    <n v="156"/>
    <n v="9"/>
    <n v="5"/>
    <n v="13"/>
    <n v="2"/>
    <n v="7"/>
    <n v="536"/>
    <n v="0"/>
    <n v="11"/>
    <n v="547"/>
    <n v="0"/>
  </r>
  <r>
    <n v="59"/>
    <s v="Prathmik Vidyalay Fesar Purvi Bhag"/>
    <x v="41"/>
    <x v="0"/>
    <n v="0.37659963436928701"/>
    <n v="0.43692870201096889"/>
    <n v="4.5703839122486288E-2"/>
    <n v="0.14076782449725778"/>
    <n v="0.43692870201096889"/>
    <s v="HAMS"/>
    <n v="0.37659963436928701"/>
    <s v="BJP"/>
    <n v="6.0329067641681888E-2"/>
    <x v="2"/>
    <n v="25"/>
    <n v="206"/>
    <n v="4"/>
    <n v="239"/>
    <n v="11"/>
    <n v="11"/>
    <n v="22"/>
    <n v="5"/>
    <n v="12"/>
    <n v="535"/>
    <n v="0"/>
    <n v="12"/>
    <n v="547"/>
    <n v="0"/>
  </r>
  <r>
    <n v="60"/>
    <s v="Prathmik Vidyalay Basadiha Kala Uttar Bhag"/>
    <x v="42"/>
    <x v="0"/>
    <n v="0.67653758542141229"/>
    <n v="0.20956719817767655"/>
    <n v="5.011389521640091E-2"/>
    <n v="6.3781321184510256E-2"/>
    <n v="0.67653758542141229"/>
    <s v="BJP"/>
    <n v="0.20956719817767655"/>
    <s v="HAMS"/>
    <n v="0.46697038724373574"/>
    <x v="0"/>
    <n v="22"/>
    <n v="297"/>
    <n v="7"/>
    <n v="92"/>
    <n v="4"/>
    <n v="4"/>
    <n v="3"/>
    <n v="3"/>
    <n v="2"/>
    <n v="434"/>
    <n v="0"/>
    <n v="5"/>
    <n v="439"/>
    <n v="0"/>
  </r>
  <r>
    <n v="61"/>
    <s v="Prathamik Vidyalay Basadiha Kala Dakshini Bhag"/>
    <x v="42"/>
    <x v="0"/>
    <n v="0.42857142857142855"/>
    <n v="0.28405315614617938"/>
    <n v="0.14784053156146179"/>
    <n v="0.13953488372093023"/>
    <n v="0.42857142857142855"/>
    <s v="BJP"/>
    <n v="0.28405315614617938"/>
    <s v="HAMS"/>
    <n v="0.14451827242524917"/>
    <x v="3"/>
    <n v="89"/>
    <n v="258"/>
    <n v="8"/>
    <n v="171"/>
    <n v="7"/>
    <n v="11"/>
    <n v="14"/>
    <n v="6"/>
    <n v="10"/>
    <n v="574"/>
    <n v="0"/>
    <n v="28"/>
    <n v="602"/>
    <n v="0"/>
  </r>
  <r>
    <n v="62"/>
    <s v="Prathmik Vidyalay Dariyapur"/>
    <x v="43"/>
    <x v="0"/>
    <n v="0.34864300626304801"/>
    <n v="0.54279749478079331"/>
    <n v="2.2964509394572025E-2"/>
    <n v="8.5594989561586635E-2"/>
    <n v="0.54279749478079331"/>
    <s v="HAMS"/>
    <n v="0.34864300626304801"/>
    <s v="BJP"/>
    <n v="0.19415448851774531"/>
    <x v="1"/>
    <n v="11"/>
    <n v="167"/>
    <n v="6"/>
    <n v="260"/>
    <n v="13"/>
    <n v="2"/>
    <n v="9"/>
    <n v="2"/>
    <n v="0"/>
    <n v="470"/>
    <n v="0"/>
    <n v="9"/>
    <n v="479"/>
    <n v="0"/>
  </r>
  <r>
    <n v="63"/>
    <s v="Madhya Vidyalay Bakan"/>
    <x v="44"/>
    <x v="0"/>
    <n v="0.52949640287769784"/>
    <n v="0.3985611510791367"/>
    <n v="1.0071942446043165E-2"/>
    <n v="6.1870503597122303E-2"/>
    <n v="0.52949640287769784"/>
    <s v="BJP"/>
    <n v="0.3985611510791367"/>
    <s v="HAMS"/>
    <n v="0.13093525179856114"/>
    <x v="3"/>
    <n v="7"/>
    <n v="368"/>
    <n v="4"/>
    <n v="277"/>
    <n v="7"/>
    <n v="6"/>
    <n v="12"/>
    <n v="4"/>
    <n v="4"/>
    <n v="689"/>
    <n v="0"/>
    <n v="6"/>
    <n v="695"/>
    <n v="0"/>
  </r>
  <r>
    <n v="64"/>
    <s v="Utkramit Madhya Vidyalay Pokhrahan Purvi Bhag"/>
    <x v="45"/>
    <x v="0"/>
    <n v="0.15591397849462366"/>
    <n v="0.64247311827956988"/>
    <n v="2.1505376344086023E-2"/>
    <n v="0.18010752688172044"/>
    <n v="0.64247311827956988"/>
    <s v="HAMS"/>
    <n v="0.18010752688172044"/>
    <s v="Others"/>
    <n v="0.46236559139784944"/>
    <x v="1"/>
    <n v="8"/>
    <n v="58"/>
    <n v="7"/>
    <n v="239"/>
    <n v="11"/>
    <n v="4"/>
    <n v="24"/>
    <n v="7"/>
    <n v="8"/>
    <n v="366"/>
    <n v="0"/>
    <n v="6"/>
    <n v="372"/>
    <n v="0"/>
  </r>
  <r>
    <n v="65"/>
    <s v="Utkramit Madhya vidyalay pokhraha pakshchim bhag"/>
    <x v="45"/>
    <x v="0"/>
    <n v="0.48009950248756217"/>
    <n v="0.43781094527363185"/>
    <n v="7.462686567164179E-3"/>
    <n v="7.4626865671641784E-2"/>
    <n v="0.48009950248756217"/>
    <s v="BJP"/>
    <n v="0.43781094527363185"/>
    <s v="HAMS"/>
    <n v="4.2288557213930322E-2"/>
    <x v="3"/>
    <n v="3"/>
    <n v="193"/>
    <n v="5"/>
    <n v="176"/>
    <n v="9"/>
    <n v="2"/>
    <n v="4"/>
    <n v="1"/>
    <n v="5"/>
    <n v="398"/>
    <n v="0"/>
    <n v="4"/>
    <n v="402"/>
    <n v="0"/>
  </r>
  <r>
    <n v="66"/>
    <s v="Utkramit Madhya Vidyalay Fesara"/>
    <x v="46"/>
    <x v="0"/>
    <n v="0.28514851485148512"/>
    <n v="0.54059405940594063"/>
    <n v="1.1881188118811881E-2"/>
    <n v="0.16237623762376238"/>
    <n v="0.54059405940594063"/>
    <s v="HAMS"/>
    <n v="0.28514851485148512"/>
    <s v="BJP"/>
    <n v="0.25544554455445551"/>
    <x v="1"/>
    <n v="6"/>
    <n v="144"/>
    <n v="4"/>
    <n v="273"/>
    <n v="22"/>
    <n v="12"/>
    <n v="17"/>
    <n v="9"/>
    <n v="4"/>
    <n v="491"/>
    <n v="0"/>
    <n v="14"/>
    <n v="505"/>
    <n v="0"/>
  </r>
  <r>
    <n v="67"/>
    <s v="Urdu Madhya Vidhalay Simara"/>
    <x v="47"/>
    <x v="0"/>
    <n v="0.16371681415929204"/>
    <n v="0.67846607669616521"/>
    <n v="4.1297935103244837E-2"/>
    <n v="0.11651917404129794"/>
    <n v="0.67846607669616521"/>
    <s v="HAMS"/>
    <n v="0.16371681415929204"/>
    <s v="BJP"/>
    <n v="0.51474926253687314"/>
    <x v="1"/>
    <n v="28"/>
    <n v="111"/>
    <n v="8"/>
    <n v="460"/>
    <n v="17"/>
    <n v="4"/>
    <n v="20"/>
    <n v="10"/>
    <n v="8"/>
    <n v="666"/>
    <n v="0"/>
    <n v="12"/>
    <n v="678"/>
    <n v="0"/>
  </r>
  <r>
    <n v="68"/>
    <s v="Utkramit Madhya Vidyalay Rakhua"/>
    <x v="48"/>
    <x v="0"/>
    <n v="0.22016460905349794"/>
    <n v="0.5967078189300411"/>
    <n v="1.2345679012345678E-2"/>
    <n v="0.17078189300411523"/>
    <n v="0.5967078189300411"/>
    <s v="HAMS"/>
    <n v="0.22016460905349794"/>
    <s v="BJP"/>
    <n v="0.37654320987654316"/>
    <x v="1"/>
    <n v="6"/>
    <n v="107"/>
    <n v="8"/>
    <n v="290"/>
    <n v="11"/>
    <n v="9"/>
    <n v="21"/>
    <n v="6"/>
    <n v="7"/>
    <n v="465"/>
    <n v="0"/>
    <n v="21"/>
    <n v="486"/>
    <n v="0"/>
  </r>
  <r>
    <n v="69"/>
    <s v="Utkramit Madhya Vidyalay Bagaiya"/>
    <x v="49"/>
    <x v="0"/>
    <n v="0.45517241379310347"/>
    <n v="0.40517241379310343"/>
    <n v="3.9655172413793106E-2"/>
    <n v="0.1"/>
    <n v="0.45517241379310347"/>
    <s v="BJP"/>
    <n v="0.40517241379310343"/>
    <s v="HAMS"/>
    <n v="5.0000000000000044E-2"/>
    <x v="3"/>
    <n v="23"/>
    <n v="264"/>
    <n v="4"/>
    <n v="235"/>
    <n v="11"/>
    <n v="3"/>
    <n v="16"/>
    <n v="6"/>
    <n v="8"/>
    <n v="570"/>
    <n v="0"/>
    <n v="10"/>
    <n v="580"/>
    <n v="0"/>
  </r>
  <r>
    <n v="70"/>
    <s v="UCH VIDHYALAY JAGDISHPUR"/>
    <x v="50"/>
    <x v="0"/>
    <n v="0.14837712519319937"/>
    <n v="0.74961360123647602"/>
    <n v="4.945904173106646E-2"/>
    <n v="5.2550231839258117E-2"/>
    <n v="0.74961360123647602"/>
    <s v="HAMS"/>
    <n v="0.14837712519319937"/>
    <s v="BJP"/>
    <n v="0.60123647604327668"/>
    <x v="1"/>
    <n v="32"/>
    <n v="96"/>
    <n v="2"/>
    <n v="485"/>
    <n v="8"/>
    <n v="5"/>
    <n v="13"/>
    <n v="3"/>
    <n v="0"/>
    <n v="644"/>
    <n v="0"/>
    <n v="3"/>
    <n v="647"/>
    <n v="0"/>
  </r>
  <r>
    <n v="71"/>
    <s v="Samudayik Bhavan Fateha ,Khata Sa0-63 Pashchim Disha"/>
    <x v="51"/>
    <x v="0"/>
    <n v="0.27777777777777779"/>
    <n v="0.64102564102564108"/>
    <n v="8.5470085470085479E-3"/>
    <n v="7.2649572649572655E-2"/>
    <n v="0.64102564102564108"/>
    <s v="HAMS"/>
    <n v="0.27777777777777779"/>
    <s v="BJP"/>
    <n v="0.36324786324786329"/>
    <x v="1"/>
    <n v="2"/>
    <n v="65"/>
    <n v="1"/>
    <n v="150"/>
    <n v="5"/>
    <n v="1"/>
    <n v="6"/>
    <n v="1"/>
    <n v="0"/>
    <n v="231"/>
    <n v="0"/>
    <n v="3"/>
    <n v="234"/>
    <n v="0"/>
  </r>
  <r>
    <n v="72"/>
    <s v="Utkramit Madhya Vidyalay Baghoikala"/>
    <x v="52"/>
    <x v="0"/>
    <n v="0.41772151898734178"/>
    <n v="0.47848101265822784"/>
    <n v="1.5189873417721518E-2"/>
    <n v="8.8607594936708861E-2"/>
    <n v="0.47848101265822784"/>
    <s v="HAMS"/>
    <n v="0.41772151898734178"/>
    <s v="BJP"/>
    <n v="6.0759493670886067E-2"/>
    <x v="2"/>
    <n v="6"/>
    <n v="165"/>
    <n v="4"/>
    <n v="189"/>
    <n v="3"/>
    <n v="3"/>
    <n v="15"/>
    <n v="3"/>
    <n v="1"/>
    <n v="389"/>
    <n v="0"/>
    <n v="6"/>
    <n v="395"/>
    <n v="0"/>
  </r>
  <r>
    <n v="73"/>
    <s v="Utkramit Madhya Vidyalay Baghoi Khurd"/>
    <x v="52"/>
    <x v="0"/>
    <n v="0.4538310412573674"/>
    <n v="0.43811394891944988"/>
    <n v="1.768172888015717E-2"/>
    <n v="9.0373280943025547E-2"/>
    <n v="0.4538310412573674"/>
    <s v="BJP"/>
    <n v="0.43811394891944988"/>
    <s v="HAMS"/>
    <n v="1.5717092337917515E-2"/>
    <x v="3"/>
    <n v="9"/>
    <n v="231"/>
    <n v="2"/>
    <n v="223"/>
    <n v="2"/>
    <n v="4"/>
    <n v="12"/>
    <n v="7"/>
    <n v="9"/>
    <n v="499"/>
    <n v="0"/>
    <n v="10"/>
    <n v="509"/>
    <n v="0"/>
  </r>
  <r>
    <n v="74"/>
    <s v="Madhya Vidyalay Dosama"/>
    <x v="53"/>
    <x v="0"/>
    <n v="0.6701754385964912"/>
    <n v="0.16140350877192983"/>
    <n v="2.6315789473684209E-2"/>
    <n v="0.14210526315789473"/>
    <n v="0.6701754385964912"/>
    <s v="BJP"/>
    <n v="0.16140350877192983"/>
    <s v="HAMS"/>
    <n v="0.50877192982456143"/>
    <x v="0"/>
    <n v="15"/>
    <n v="382"/>
    <n v="14"/>
    <n v="92"/>
    <n v="7"/>
    <n v="7"/>
    <n v="6"/>
    <n v="7"/>
    <n v="19"/>
    <n v="549"/>
    <n v="0"/>
    <n v="21"/>
    <n v="570"/>
    <n v="0"/>
  </r>
  <r>
    <n v="75"/>
    <s v="Utkramit Madhya Vidyalay Mandarapura"/>
    <x v="54"/>
    <x v="0"/>
    <n v="0.52790346907993968"/>
    <n v="0.35595776772247362"/>
    <n v="1.5082956259426848E-2"/>
    <n v="0.10105580693815988"/>
    <n v="0.52790346907993968"/>
    <s v="BJP"/>
    <n v="0.35595776772247362"/>
    <s v="HAMS"/>
    <n v="0.17194570135746606"/>
    <x v="0"/>
    <n v="10"/>
    <n v="350"/>
    <n v="7"/>
    <n v="236"/>
    <n v="15"/>
    <n v="9"/>
    <n v="18"/>
    <n v="7"/>
    <n v="5"/>
    <n v="657"/>
    <n v="0"/>
    <n v="6"/>
    <n v="663"/>
    <n v="0"/>
  </r>
  <r>
    <n v="76"/>
    <s v="Madhya Vidyalay Khera Salem"/>
    <x v="55"/>
    <x v="0"/>
    <n v="0.43877551020408162"/>
    <n v="0.39591836734693875"/>
    <n v="2.0408163265306121E-2"/>
    <n v="0.14489795918367346"/>
    <n v="0.43877551020408162"/>
    <s v="BJP"/>
    <n v="0.39591836734693875"/>
    <s v="HAMS"/>
    <n v="4.2857142857142871E-2"/>
    <x v="3"/>
    <n v="10"/>
    <n v="215"/>
    <n v="3"/>
    <n v="194"/>
    <n v="2"/>
    <n v="5"/>
    <n v="27"/>
    <n v="11"/>
    <n v="11"/>
    <n v="478"/>
    <n v="0"/>
    <n v="12"/>
    <n v="490"/>
    <n v="0"/>
  </r>
  <r>
    <n v="77"/>
    <s v="Madhya vidyalaya madarpura"/>
    <x v="54"/>
    <x v="0"/>
    <n v="0.34615384615384615"/>
    <n v="0.57100591715976334"/>
    <n v="1.1834319526627219E-2"/>
    <n v="7.1005917159763315E-2"/>
    <n v="0.57100591715976334"/>
    <s v="HAMS"/>
    <n v="0.34615384615384615"/>
    <s v="BJP"/>
    <n v="0.2248520710059172"/>
    <x v="1"/>
    <n v="4"/>
    <n v="117"/>
    <n v="2"/>
    <n v="193"/>
    <n v="2"/>
    <n v="1"/>
    <n v="6"/>
    <n v="4"/>
    <n v="4"/>
    <n v="333"/>
    <n v="0"/>
    <n v="5"/>
    <n v="338"/>
    <n v="0"/>
  </r>
  <r>
    <n v="78"/>
    <s v="Prathamik Vidyalay Mohidinapur"/>
    <x v="56"/>
    <x v="0"/>
    <n v="0.45161290322580644"/>
    <n v="0.40524193548387094"/>
    <n v="3.2258064516129031E-2"/>
    <n v="0.11088709677419355"/>
    <n v="0.45161290322580644"/>
    <s v="BJP"/>
    <n v="0.40524193548387094"/>
    <s v="HAMS"/>
    <n v="4.6370967741935498E-2"/>
    <x v="3"/>
    <n v="16"/>
    <n v="224"/>
    <n v="7"/>
    <n v="201"/>
    <n v="13"/>
    <n v="5"/>
    <n v="13"/>
    <n v="3"/>
    <n v="7"/>
    <n v="489"/>
    <n v="0"/>
    <n v="7"/>
    <n v="496"/>
    <n v="0"/>
  </r>
  <r>
    <n v="79"/>
    <s v="Samudayik Bhavan Parasadih"/>
    <x v="57"/>
    <x v="0"/>
    <n v="0.47575057736720555"/>
    <n v="0.42494226327944573"/>
    <n v="4.6189376443418015E-2"/>
    <n v="5.3117782909930716E-2"/>
    <n v="0.47575057736720555"/>
    <s v="BJP"/>
    <n v="0.42494226327944573"/>
    <s v="HAMS"/>
    <n v="5.080831408775982E-2"/>
    <x v="3"/>
    <n v="20"/>
    <n v="206"/>
    <n v="1"/>
    <n v="184"/>
    <n v="4"/>
    <n v="4"/>
    <n v="5"/>
    <n v="2"/>
    <n v="3"/>
    <n v="429"/>
    <n v="0"/>
    <n v="4"/>
    <n v="433"/>
    <n v="0"/>
  </r>
  <r>
    <n v="80"/>
    <s v="Utkramit Madhya Vidyalay Karanja"/>
    <x v="58"/>
    <x v="0"/>
    <n v="0.62912621359223297"/>
    <n v="0.25048543689320391"/>
    <n v="3.3009708737864081E-2"/>
    <n v="8.7378640776699032E-2"/>
    <n v="0.62912621359223297"/>
    <s v="BJP"/>
    <n v="0.25048543689320391"/>
    <s v="HAMS"/>
    <n v="0.37864077669902907"/>
    <x v="0"/>
    <n v="17"/>
    <n v="324"/>
    <n v="9"/>
    <n v="129"/>
    <n v="4"/>
    <n v="3"/>
    <n v="5"/>
    <n v="1"/>
    <n v="10"/>
    <n v="502"/>
    <n v="0"/>
    <n v="13"/>
    <n v="515"/>
    <n v="0"/>
  </r>
  <r>
    <n v="81"/>
    <s v="Utkramit Madhya Vidyalay Mamaka"/>
    <x v="59"/>
    <x v="0"/>
    <n v="0.63307984790874527"/>
    <n v="0.27376425855513309"/>
    <n v="7.6045627376425855E-3"/>
    <n v="8.5551330798479083E-2"/>
    <n v="0.63307984790874527"/>
    <s v="BJP"/>
    <n v="0.27376425855513309"/>
    <s v="HAMS"/>
    <n v="0.35931558935361219"/>
    <x v="0"/>
    <n v="4"/>
    <n v="333"/>
    <n v="14"/>
    <n v="144"/>
    <n v="5"/>
    <n v="1"/>
    <n v="11"/>
    <n v="0"/>
    <n v="5"/>
    <n v="517"/>
    <n v="0"/>
    <n v="9"/>
    <n v="526"/>
    <n v="0"/>
  </r>
  <r>
    <n v="82"/>
    <s v="Utkramit Madhya Vidyalay Beli"/>
    <x v="60"/>
    <x v="0"/>
    <n v="0.93617021276595747"/>
    <n v="4.2553191489361701E-2"/>
    <n v="0"/>
    <n v="2.1276595744680851E-2"/>
    <n v="0.93617021276595747"/>
    <s v="BJP"/>
    <n v="4.2553191489361701E-2"/>
    <s v="HAMS"/>
    <n v="0.89361702127659581"/>
    <x v="0"/>
    <n v="0"/>
    <n v="44"/>
    <n v="0"/>
    <n v="2"/>
    <n v="0"/>
    <n v="1"/>
    <n v="0"/>
    <n v="0"/>
    <n v="0"/>
    <n v="47"/>
    <n v="0"/>
    <n v="0"/>
    <n v="47"/>
    <n v="0"/>
  </r>
  <r>
    <n v="83"/>
    <s v="Prathamik Vidyalay Manjhar"/>
    <x v="61"/>
    <x v="0"/>
    <n v="0.26878612716763006"/>
    <n v="0.61705202312138729"/>
    <n v="2.4566473988439308E-2"/>
    <n v="8.9595375722543349E-2"/>
    <n v="0.61705202312138729"/>
    <s v="HAMS"/>
    <n v="0.26878612716763006"/>
    <s v="BJP"/>
    <n v="0.34826589595375723"/>
    <x v="1"/>
    <n v="17"/>
    <n v="186"/>
    <n v="7"/>
    <n v="427"/>
    <n v="6"/>
    <n v="11"/>
    <n v="12"/>
    <n v="9"/>
    <n v="11"/>
    <n v="686"/>
    <n v="0"/>
    <n v="6"/>
    <n v="692"/>
    <n v="0"/>
  </r>
  <r>
    <n v="84"/>
    <s v="Utkramit Urdu Madhya Vidyalay Dhandhava purvi bhag"/>
    <x v="62"/>
    <x v="0"/>
    <n v="8.2278481012658222E-2"/>
    <n v="0.68776371308016881"/>
    <n v="0.11181434599156118"/>
    <n v="0.11814345991561181"/>
    <n v="0.68776371308016881"/>
    <s v="HAMS"/>
    <n v="0.11814345991561181"/>
    <s v="Others"/>
    <n v="0.569620253164557"/>
    <x v="1"/>
    <n v="53"/>
    <n v="39"/>
    <n v="6"/>
    <n v="326"/>
    <n v="9"/>
    <n v="3"/>
    <n v="18"/>
    <n v="2"/>
    <n v="3"/>
    <n v="459"/>
    <n v="0"/>
    <n v="15"/>
    <n v="474"/>
    <n v="0"/>
  </r>
  <r>
    <n v="85"/>
    <s v="Utkramit Madhya Vidyalay Dhandhava Pakshchim Bhag"/>
    <x v="62"/>
    <x v="0"/>
    <n v="0.25944584382871538"/>
    <n v="0.5743073047858942"/>
    <n v="4.534005037783375E-2"/>
    <n v="0.12090680100755667"/>
    <n v="0.5743073047858942"/>
    <s v="HAMS"/>
    <n v="0.25944584382871538"/>
    <s v="BJP"/>
    <n v="0.31486146095717882"/>
    <x v="1"/>
    <n v="18"/>
    <n v="103"/>
    <n v="4"/>
    <n v="228"/>
    <n v="9"/>
    <n v="3"/>
    <n v="9"/>
    <n v="3"/>
    <n v="7"/>
    <n v="384"/>
    <n v="0"/>
    <n v="13"/>
    <n v="397"/>
    <n v="0"/>
  </r>
  <r>
    <n v="86"/>
    <s v="Prathamik Vidyalay Khaira Sarim"/>
    <x v="63"/>
    <x v="0"/>
    <n v="0.32421875"/>
    <n v="0.560546875"/>
    <n v="9.765625E-3"/>
    <n v="0.10546875"/>
    <n v="0.560546875"/>
    <s v="HAMS"/>
    <n v="0.32421875"/>
    <s v="BJP"/>
    <n v="0.236328125"/>
    <x v="1"/>
    <n v="5"/>
    <n v="166"/>
    <n v="9"/>
    <n v="287"/>
    <n v="10"/>
    <n v="9"/>
    <n v="10"/>
    <n v="3"/>
    <n v="8"/>
    <n v="507"/>
    <n v="0"/>
    <n v="5"/>
    <n v="512"/>
    <n v="0"/>
  </r>
  <r>
    <n v="87"/>
    <s v="Utkramit Madhya Vidyalay Zhikatiya"/>
    <x v="64"/>
    <x v="0"/>
    <n v="9.5982142857142863E-2"/>
    <n v="0.7544642857142857"/>
    <n v="1.7857142857142856E-2"/>
    <n v="0.13169642857142858"/>
    <n v="0.7544642857142857"/>
    <s v="HAMS"/>
    <n v="0.13169642857142858"/>
    <s v="Others"/>
    <n v="0.6227678571428571"/>
    <x v="1"/>
    <n v="8"/>
    <n v="43"/>
    <n v="2"/>
    <n v="338"/>
    <n v="15"/>
    <n v="0"/>
    <n v="18"/>
    <n v="8"/>
    <n v="5"/>
    <n v="437"/>
    <n v="0"/>
    <n v="11"/>
    <n v="448"/>
    <n v="0"/>
  </r>
  <r>
    <n v="88"/>
    <s v="Madhya Vidyalay Rajoi purvi bhag"/>
    <x v="65"/>
    <x v="0"/>
    <n v="0.57114624505928857"/>
    <n v="0.24505928853754941"/>
    <n v="4.1501976284584984E-2"/>
    <n v="0.14229249011857709"/>
    <n v="0.57114624505928857"/>
    <s v="BJP"/>
    <n v="0.24505928853754941"/>
    <s v="HAMS"/>
    <n v="0.32608695652173914"/>
    <x v="0"/>
    <n v="21"/>
    <n v="289"/>
    <n v="13"/>
    <n v="124"/>
    <n v="7"/>
    <n v="8"/>
    <n v="8"/>
    <n v="10"/>
    <n v="10"/>
    <n v="490"/>
    <n v="0"/>
    <n v="16"/>
    <n v="506"/>
    <n v="0"/>
  </r>
  <r>
    <n v="89"/>
    <s v="madhy vidyalay rajoi pakshchim bhag"/>
    <x v="65"/>
    <x v="0"/>
    <n v="0.45915492957746479"/>
    <n v="0.46197183098591549"/>
    <n v="1.4084507042253521E-2"/>
    <n v="6.4788732394366194E-2"/>
    <n v="0.46197183098591549"/>
    <s v="HAMS"/>
    <n v="0.45915492957746479"/>
    <s v="BJP"/>
    <n v="2.8169014084507005E-3"/>
    <x v="2"/>
    <n v="5"/>
    <n v="163"/>
    <n v="3"/>
    <n v="164"/>
    <n v="2"/>
    <n v="0"/>
    <n v="7"/>
    <n v="4"/>
    <n v="7"/>
    <n v="355"/>
    <n v="0"/>
    <n v="0"/>
    <n v="355"/>
    <n v="0"/>
  </r>
  <r>
    <n v="90"/>
    <s v="Utkramit Madhya Vidyalay Bijoi"/>
    <x v="66"/>
    <x v="0"/>
    <n v="0.63418803418803416"/>
    <n v="0.27521367521367524"/>
    <n v="6.8376068376068376E-3"/>
    <n v="8.3760683760683755E-2"/>
    <n v="0.63418803418803416"/>
    <s v="BJP"/>
    <n v="0.27521367521367524"/>
    <s v="HAMS"/>
    <n v="0.35897435897435892"/>
    <x v="0"/>
    <n v="4"/>
    <n v="371"/>
    <n v="8"/>
    <n v="161"/>
    <n v="9"/>
    <n v="7"/>
    <n v="9"/>
    <n v="5"/>
    <n v="4"/>
    <n v="578"/>
    <n v="0"/>
    <n v="7"/>
    <n v="585"/>
    <n v="0"/>
  </r>
  <r>
    <n v="91"/>
    <s v="Madhya Vidyalay Nehuti Lepura"/>
    <x v="67"/>
    <x v="0"/>
    <n v="0.29219858156028367"/>
    <n v="0.57730496453900704"/>
    <n v="2.6950354609929079E-2"/>
    <n v="0.10354609929078014"/>
    <n v="0.57730496453900704"/>
    <s v="HAMS"/>
    <n v="0.29219858156028367"/>
    <s v="BJP"/>
    <n v="0.28510638297872337"/>
    <x v="1"/>
    <n v="19"/>
    <n v="206"/>
    <n v="8"/>
    <n v="407"/>
    <n v="14"/>
    <n v="5"/>
    <n v="21"/>
    <n v="10"/>
    <n v="2"/>
    <n v="692"/>
    <n v="0"/>
    <n v="13"/>
    <n v="705"/>
    <n v="0"/>
  </r>
  <r>
    <n v="92"/>
    <s v="prathamik vidayalay paharama"/>
    <x v="68"/>
    <x v="0"/>
    <n v="0.20963172804532579"/>
    <n v="0.67705382436260619"/>
    <n v="1.4164305949008499E-2"/>
    <n v="9.9150141643059492E-2"/>
    <n v="0.67705382436260619"/>
    <s v="HAMS"/>
    <n v="0.20963172804532579"/>
    <s v="BJP"/>
    <n v="0.46742209631728038"/>
    <x v="1"/>
    <n v="5"/>
    <n v="74"/>
    <n v="6"/>
    <n v="239"/>
    <n v="5"/>
    <n v="4"/>
    <n v="10"/>
    <n v="3"/>
    <n v="2"/>
    <n v="348"/>
    <n v="0"/>
    <n v="5"/>
    <n v="353"/>
    <n v="0"/>
  </r>
  <r>
    <n v="93"/>
    <s v="Madhya Vidyalay Naugad purvi bhag"/>
    <x v="69"/>
    <x v="0"/>
    <n v="0.48039215686274511"/>
    <n v="0.36666666666666664"/>
    <n v="2.5490196078431372E-2"/>
    <n v="0.12745098039215685"/>
    <n v="0.48039215686274511"/>
    <s v="BJP"/>
    <n v="0.36666666666666664"/>
    <s v="HAMS"/>
    <n v="0.11372549019607847"/>
    <x v="3"/>
    <n v="13"/>
    <n v="245"/>
    <n v="6"/>
    <n v="187"/>
    <n v="11"/>
    <n v="5"/>
    <n v="24"/>
    <n v="4"/>
    <n v="5"/>
    <n v="500"/>
    <n v="0"/>
    <n v="10"/>
    <n v="510"/>
    <n v="0"/>
  </r>
  <r>
    <n v="94"/>
    <s v="madhy vidyalay naugadh pakshchim bhag"/>
    <x v="69"/>
    <x v="0"/>
    <n v="0.4"/>
    <n v="0.38130841121495329"/>
    <n v="9.5327102803738323E-2"/>
    <n v="0.12336448598130841"/>
    <n v="0.4"/>
    <s v="BJP"/>
    <n v="0.38130841121495329"/>
    <s v="HAMS"/>
    <n v="1.8691588785046731E-2"/>
    <x v="3"/>
    <n v="51"/>
    <n v="214"/>
    <n v="3"/>
    <n v="204"/>
    <n v="7"/>
    <n v="7"/>
    <n v="18"/>
    <n v="4"/>
    <n v="9"/>
    <n v="517"/>
    <n v="0"/>
    <n v="18"/>
    <n v="535"/>
    <n v="0"/>
  </r>
  <r>
    <n v="95"/>
    <s v="Prathmik Vidyalay Nehuta"/>
    <x v="70"/>
    <x v="0"/>
    <n v="0.49901768172888017"/>
    <n v="0.38113948919449903"/>
    <n v="2.75049115913556E-2"/>
    <n v="9.2337917485265222E-2"/>
    <n v="0.49901768172888017"/>
    <s v="BJP"/>
    <n v="0.38113948919449903"/>
    <s v="HAMS"/>
    <n v="0.11787819253438114"/>
    <x v="3"/>
    <n v="14"/>
    <n v="254"/>
    <n v="6"/>
    <n v="194"/>
    <n v="13"/>
    <n v="1"/>
    <n v="8"/>
    <n v="9"/>
    <n v="6"/>
    <n v="505"/>
    <n v="0"/>
    <n v="4"/>
    <n v="509"/>
    <n v="0"/>
  </r>
  <r>
    <n v="96"/>
    <s v="Madhya Vidyalay Bisaini"/>
    <x v="71"/>
    <x v="0"/>
    <n v="0.34065934065934067"/>
    <n v="0.47802197802197804"/>
    <n v="6.3186813186813184E-2"/>
    <n v="0.11813186813186813"/>
    <n v="0.47802197802197804"/>
    <s v="HAMS"/>
    <n v="0.34065934065934067"/>
    <s v="BJP"/>
    <n v="0.13736263736263737"/>
    <x v="2"/>
    <n v="46"/>
    <n v="248"/>
    <n v="5"/>
    <n v="348"/>
    <n v="14"/>
    <n v="11"/>
    <n v="19"/>
    <n v="7"/>
    <n v="15"/>
    <n v="713"/>
    <n v="0"/>
    <n v="15"/>
    <n v="728"/>
    <n v="0"/>
  </r>
  <r>
    <n v="97"/>
    <s v="Madhya Vidyalay Kapasiya purvi bhag"/>
    <x v="72"/>
    <x v="0"/>
    <n v="0.43898305084745765"/>
    <n v="0.42542372881355933"/>
    <n v="3.7288135593220341E-2"/>
    <n v="9.8305084745762716E-2"/>
    <n v="0.43898305084745765"/>
    <s v="BJP"/>
    <n v="0.42542372881355933"/>
    <s v="HAMS"/>
    <n v="1.3559322033898313E-2"/>
    <x v="3"/>
    <n v="22"/>
    <n v="259"/>
    <n v="9"/>
    <n v="251"/>
    <n v="10"/>
    <n v="7"/>
    <n v="15"/>
    <n v="3"/>
    <n v="7"/>
    <n v="583"/>
    <n v="0"/>
    <n v="7"/>
    <n v="590"/>
    <n v="0"/>
  </r>
  <r>
    <n v="98"/>
    <s v="madhy vidyalay kapasiya pakshchim bhag"/>
    <x v="72"/>
    <x v="0"/>
    <n v="0.52439024390243905"/>
    <n v="0.3597560975609756"/>
    <n v="4.6747967479674794E-2"/>
    <n v="6.910569105691057E-2"/>
    <n v="0.52439024390243905"/>
    <s v="BJP"/>
    <n v="0.3597560975609756"/>
    <s v="HAMS"/>
    <n v="0.16463414634146345"/>
    <x v="0"/>
    <n v="23"/>
    <n v="258"/>
    <n v="7"/>
    <n v="177"/>
    <n v="3"/>
    <n v="8"/>
    <n v="4"/>
    <n v="3"/>
    <n v="6"/>
    <n v="489"/>
    <n v="0"/>
    <n v="3"/>
    <n v="492"/>
    <n v="0"/>
  </r>
  <r>
    <n v="99"/>
    <s v="utkramit madhy vidyalay parsa purvi bhag"/>
    <x v="73"/>
    <x v="0"/>
    <n v="0.5074626865671642"/>
    <n v="0.40111940298507465"/>
    <n v="2.0522388059701493E-2"/>
    <n v="7.0895522388059698E-2"/>
    <n v="0.5074626865671642"/>
    <s v="BJP"/>
    <n v="0.40111940298507465"/>
    <s v="HAMS"/>
    <n v="0.10634328358208955"/>
    <x v="3"/>
    <n v="11"/>
    <n v="272"/>
    <n v="4"/>
    <n v="215"/>
    <n v="5"/>
    <n v="2"/>
    <n v="12"/>
    <n v="6"/>
    <n v="1"/>
    <n v="528"/>
    <n v="0"/>
    <n v="8"/>
    <n v="536"/>
    <n v="0"/>
  </r>
  <r>
    <n v="100"/>
    <s v="Utkramit Madhya Vidyalay Parasa Pakshchim Bhag"/>
    <x v="73"/>
    <x v="0"/>
    <n v="0.66607142857142854"/>
    <n v="0.24642857142857144"/>
    <n v="2.3214285714285715E-2"/>
    <n v="6.4285714285714279E-2"/>
    <n v="0.66607142857142854"/>
    <s v="BJP"/>
    <n v="0.24642857142857144"/>
    <s v="HAMS"/>
    <n v="0.4196428571428571"/>
    <x v="0"/>
    <n v="13"/>
    <n v="373"/>
    <n v="6"/>
    <n v="138"/>
    <n v="4"/>
    <n v="3"/>
    <n v="8"/>
    <n v="2"/>
    <n v="5"/>
    <n v="552"/>
    <n v="0"/>
    <n v="8"/>
    <n v="560"/>
    <n v="0"/>
  </r>
  <r>
    <n v="101"/>
    <s v="Utkramit Madhya Vidyalay Tetariya"/>
    <x v="74"/>
    <x v="0"/>
    <n v="0.46996996996996998"/>
    <n v="0.43093093093093093"/>
    <n v="1.2012012012012012E-2"/>
    <n v="8.7087087087087081E-2"/>
    <n v="0.46996996996996998"/>
    <s v="BJP"/>
    <n v="0.43093093093093093"/>
    <s v="HAMS"/>
    <n v="3.9039039039039047E-2"/>
    <x v="3"/>
    <n v="8"/>
    <n v="313"/>
    <n v="7"/>
    <n v="287"/>
    <n v="11"/>
    <n v="6"/>
    <n v="10"/>
    <n v="4"/>
    <n v="9"/>
    <n v="655"/>
    <n v="0"/>
    <n v="11"/>
    <n v="666"/>
    <n v="0"/>
  </r>
  <r>
    <n v="102"/>
    <s v="Utkramit Madhya Vidyalay Kushi Purwi Bhag"/>
    <x v="75"/>
    <x v="0"/>
    <n v="0.12912087912087913"/>
    <n v="0.73351648351648346"/>
    <n v="4.3956043956043959E-2"/>
    <n v="9.3406593406593408E-2"/>
    <n v="0.73351648351648346"/>
    <s v="HAMS"/>
    <n v="0.12912087912087913"/>
    <s v="BJP"/>
    <n v="0.60439560439560436"/>
    <x v="1"/>
    <n v="32"/>
    <n v="94"/>
    <n v="6"/>
    <n v="534"/>
    <n v="18"/>
    <n v="8"/>
    <n v="16"/>
    <n v="4"/>
    <n v="4"/>
    <n v="716"/>
    <n v="0"/>
    <n v="12"/>
    <n v="728"/>
    <n v="0"/>
  </r>
  <r>
    <n v="103"/>
    <s v="Utkramit Madhya Vidyalay Kushi Pashchimi Bhag"/>
    <x v="75"/>
    <x v="0"/>
    <n v="0.43645484949832775"/>
    <n v="0.46488294314381273"/>
    <n v="3.5117056856187288E-2"/>
    <n v="6.354515050167224E-2"/>
    <n v="0.46488294314381273"/>
    <s v="HAMS"/>
    <n v="0.43645484949832775"/>
    <s v="BJP"/>
    <n v="2.8428093645484986E-2"/>
    <x v="2"/>
    <n v="21"/>
    <n v="261"/>
    <n v="6"/>
    <n v="278"/>
    <n v="7"/>
    <n v="0"/>
    <n v="11"/>
    <n v="3"/>
    <n v="5"/>
    <n v="592"/>
    <n v="0"/>
    <n v="6"/>
    <n v="598"/>
    <n v="0"/>
  </r>
  <r>
    <n v="104"/>
    <s v="utkramit madhy vidyalay kushi madhy bhag"/>
    <x v="75"/>
    <x v="0"/>
    <n v="0.31605351170568563"/>
    <n v="0.49832775919732442"/>
    <n v="7.0234113712374577E-2"/>
    <n v="0.11538461538461539"/>
    <n v="0.49832775919732442"/>
    <s v="HAMS"/>
    <n v="0.31605351170568563"/>
    <s v="BJP"/>
    <n v="0.18227424749163879"/>
    <x v="1"/>
    <n v="42"/>
    <n v="189"/>
    <n v="3"/>
    <n v="298"/>
    <n v="10"/>
    <n v="6"/>
    <n v="24"/>
    <n v="6"/>
    <n v="6"/>
    <n v="584"/>
    <n v="0"/>
    <n v="14"/>
    <n v="598"/>
    <n v="0"/>
  </r>
  <r>
    <n v="105"/>
    <s v="Samudayik Bhawan Bela"/>
    <x v="76"/>
    <x v="0"/>
    <n v="0.26602176541717049"/>
    <n v="0.56590084643288996"/>
    <n v="3.2648125755743655E-2"/>
    <n v="0.13542926239419589"/>
    <n v="0.56590084643288996"/>
    <s v="HAMS"/>
    <n v="0.26602176541717049"/>
    <s v="BJP"/>
    <n v="0.29987908101571947"/>
    <x v="1"/>
    <n v="27"/>
    <n v="220"/>
    <n v="12"/>
    <n v="468"/>
    <n v="14"/>
    <n v="13"/>
    <n v="15"/>
    <n v="18"/>
    <n v="13"/>
    <n v="800"/>
    <n v="0"/>
    <n v="27"/>
    <n v="827"/>
    <n v="0"/>
  </r>
  <r>
    <n v="106"/>
    <s v="Utkramit Madhya Vidyalay, Bela"/>
    <x v="76"/>
    <x v="0"/>
    <n v="6.7357512953367879E-2"/>
    <n v="0.87564766839378239"/>
    <n v="7.7720207253886009E-3"/>
    <n v="4.9222797927461141E-2"/>
    <n v="0.87564766839378239"/>
    <s v="HAMS"/>
    <n v="6.7357512953367879E-2"/>
    <s v="BJP"/>
    <n v="0.80829015544041449"/>
    <x v="1"/>
    <n v="3"/>
    <n v="26"/>
    <n v="1"/>
    <n v="338"/>
    <n v="4"/>
    <n v="0"/>
    <n v="9"/>
    <n v="2"/>
    <n v="0"/>
    <n v="383"/>
    <n v="0"/>
    <n v="3"/>
    <n v="386"/>
    <n v="0"/>
  </r>
  <r>
    <n v="107"/>
    <s v="Utkramit Madhya Vidyalay Jaramakhap"/>
    <x v="77"/>
    <x v="0"/>
    <n v="0.35788262370540852"/>
    <n v="0.52819332566168009"/>
    <n v="3.4522439585730723E-2"/>
    <n v="7.9401611047180673E-2"/>
    <n v="0.52819332566168009"/>
    <s v="HAMS"/>
    <n v="0.35788262370540852"/>
    <s v="BJP"/>
    <n v="0.17031070195627157"/>
    <x v="1"/>
    <n v="30"/>
    <n v="311"/>
    <n v="9"/>
    <n v="459"/>
    <n v="15"/>
    <n v="8"/>
    <n v="18"/>
    <n v="4"/>
    <n v="6"/>
    <n v="860"/>
    <n v="0"/>
    <n v="9"/>
    <n v="869"/>
    <n v="0"/>
  </r>
  <r>
    <n v="108"/>
    <s v="Utkramit Madhya Vidyalay, Dabura Khurd"/>
    <x v="78"/>
    <x v="0"/>
    <n v="0.6022187004754358"/>
    <n v="0.26624405705229792"/>
    <n v="3.0110935023771792E-2"/>
    <n v="0.10142630744849446"/>
    <n v="0.6022187004754358"/>
    <s v="BJP"/>
    <n v="0.26624405705229792"/>
    <s v="HAMS"/>
    <n v="0.33597464342313788"/>
    <x v="0"/>
    <n v="19"/>
    <n v="380"/>
    <n v="7"/>
    <n v="168"/>
    <n v="7"/>
    <n v="5"/>
    <n v="17"/>
    <n v="6"/>
    <n v="10"/>
    <n v="619"/>
    <n v="0"/>
    <n v="12"/>
    <n v="631"/>
    <n v="0"/>
  </r>
  <r>
    <n v="109"/>
    <s v="Samudayik Bhawan Akauna purvi bhag"/>
    <x v="79"/>
    <x v="0"/>
    <n v="0.5284210526315789"/>
    <n v="0.37894736842105264"/>
    <n v="1.2631578947368421E-2"/>
    <n v="0.08"/>
    <n v="0.5284210526315789"/>
    <s v="BJP"/>
    <n v="0.37894736842105264"/>
    <s v="HAMS"/>
    <n v="0.14947368421052626"/>
    <x v="3"/>
    <n v="6"/>
    <n v="251"/>
    <n v="2"/>
    <n v="180"/>
    <n v="4"/>
    <n v="4"/>
    <n v="5"/>
    <n v="5"/>
    <n v="6"/>
    <n v="463"/>
    <n v="0"/>
    <n v="12"/>
    <n v="475"/>
    <n v="0"/>
  </r>
  <r>
    <n v="110"/>
    <s v="samudayik bhawan akauna pakshchim bhag"/>
    <x v="79"/>
    <x v="0"/>
    <n v="0.43632075471698112"/>
    <n v="0.44575471698113206"/>
    <n v="2.1226415094339621E-2"/>
    <n v="9.6698113207547176E-2"/>
    <n v="0.44575471698113206"/>
    <s v="HAMS"/>
    <n v="0.43632075471698112"/>
    <s v="BJP"/>
    <n v="9.4339622641509413E-3"/>
    <x v="2"/>
    <n v="9"/>
    <n v="185"/>
    <n v="2"/>
    <n v="189"/>
    <n v="7"/>
    <n v="5"/>
    <n v="15"/>
    <n v="4"/>
    <n v="4"/>
    <n v="420"/>
    <n v="0"/>
    <n v="4"/>
    <n v="424"/>
    <n v="0"/>
  </r>
  <r>
    <n v="111"/>
    <s v="Utkramit Madhy Vidyalay Ibanapur"/>
    <x v="80"/>
    <x v="0"/>
    <n v="0.53719008264462809"/>
    <n v="0.27933884297520661"/>
    <n v="2.3140495867768594E-2"/>
    <n v="0.16033057851239668"/>
    <n v="0.53719008264462809"/>
    <s v="BJP"/>
    <n v="0.27933884297520661"/>
    <s v="HAMS"/>
    <n v="0.25785123966942147"/>
    <x v="0"/>
    <n v="14"/>
    <n v="325"/>
    <n v="8"/>
    <n v="169"/>
    <n v="15"/>
    <n v="9"/>
    <n v="21"/>
    <n v="6"/>
    <n v="15"/>
    <n v="582"/>
    <n v="0"/>
    <n v="23"/>
    <n v="605"/>
    <n v="0"/>
  </r>
  <r>
    <n v="112"/>
    <s v="Prathamik Vidyalay Tendua Pokhar"/>
    <x v="81"/>
    <x v="0"/>
    <n v="0.15471167369901548"/>
    <n v="0.69901547116736995"/>
    <n v="1.4064697609001406E-2"/>
    <n v="0.13220815752461323"/>
    <n v="0.69901547116736995"/>
    <s v="HAMS"/>
    <n v="0.15471167369901548"/>
    <s v="BJP"/>
    <n v="0.54430379746835444"/>
    <x v="1"/>
    <n v="10"/>
    <n v="110"/>
    <n v="6"/>
    <n v="497"/>
    <n v="27"/>
    <n v="9"/>
    <n v="28"/>
    <n v="9"/>
    <n v="4"/>
    <n v="700"/>
    <n v="0"/>
    <n v="11"/>
    <n v="711"/>
    <n v="0"/>
  </r>
  <r>
    <n v="113"/>
    <s v="Madhya Vidyalay Poivwan purvi bhag"/>
    <x v="82"/>
    <x v="0"/>
    <n v="0.50097465886939574"/>
    <n v="0.28460038986354774"/>
    <n v="6.042884990253411E-2"/>
    <n v="0.15399610136452241"/>
    <n v="0.50097465886939574"/>
    <s v="BJP"/>
    <n v="0.28460038986354774"/>
    <s v="HAMS"/>
    <n v="0.216374269005848"/>
    <x v="0"/>
    <n v="31"/>
    <n v="257"/>
    <n v="2"/>
    <n v="146"/>
    <n v="6"/>
    <n v="7"/>
    <n v="20"/>
    <n v="12"/>
    <n v="14"/>
    <n v="495"/>
    <n v="0"/>
    <n v="18"/>
    <n v="513"/>
    <n v="0"/>
  </r>
  <r>
    <n v="114"/>
    <s v="madhy vidyalay poiva pakshchim bhag"/>
    <x v="82"/>
    <x v="0"/>
    <n v="0.58125000000000004"/>
    <n v="0.28125"/>
    <n v="3.7499999999999999E-2"/>
    <n v="0.1"/>
    <n v="0.58125000000000004"/>
    <s v="BJP"/>
    <n v="0.28125"/>
    <s v="HAMS"/>
    <n v="0.30000000000000004"/>
    <x v="0"/>
    <n v="18"/>
    <n v="279"/>
    <n v="8"/>
    <n v="135"/>
    <n v="4"/>
    <n v="5"/>
    <n v="9"/>
    <n v="6"/>
    <n v="5"/>
    <n v="469"/>
    <n v="0"/>
    <n v="11"/>
    <n v="480"/>
    <n v="0"/>
  </r>
  <r>
    <n v="115"/>
    <s v="Utkramit Madhya Vidyalay Bajitapur"/>
    <x v="83"/>
    <x v="0"/>
    <n v="0.3020304568527919"/>
    <n v="0.54060913705583757"/>
    <n v="5.3299492385786802E-2"/>
    <n v="0.10406091370558376"/>
    <n v="0.54060913705583757"/>
    <s v="HAMS"/>
    <n v="0.3020304568527919"/>
    <s v="BJP"/>
    <n v="0.23857868020304568"/>
    <x v="1"/>
    <n v="42"/>
    <n v="238"/>
    <n v="5"/>
    <n v="426"/>
    <n v="8"/>
    <n v="15"/>
    <n v="25"/>
    <n v="10"/>
    <n v="4"/>
    <n v="773"/>
    <n v="0"/>
    <n v="15"/>
    <n v="788"/>
    <n v="0"/>
  </r>
  <r>
    <n v="116"/>
    <s v="Utkramit Madhya Vidyalay Ora Pashchimi Bhag"/>
    <x v="84"/>
    <x v="0"/>
    <n v="0.46666666666666667"/>
    <n v="0.35964912280701755"/>
    <n v="1.9298245614035089E-2"/>
    <n v="0.15438596491228071"/>
    <n v="0.46666666666666667"/>
    <s v="BJP"/>
    <n v="0.35964912280701755"/>
    <s v="HAMS"/>
    <n v="0.10701754385964912"/>
    <x v="3"/>
    <n v="11"/>
    <n v="266"/>
    <n v="3"/>
    <n v="205"/>
    <n v="13"/>
    <n v="4"/>
    <n v="18"/>
    <n v="6"/>
    <n v="21"/>
    <n v="547"/>
    <n v="0"/>
    <n v="23"/>
    <n v="570"/>
    <n v="0"/>
  </r>
  <r>
    <n v="117"/>
    <s v="Utkramit Madhya Vidyalay Ora Purabi Bhag"/>
    <x v="84"/>
    <x v="0"/>
    <n v="0.39739884393063585"/>
    <n v="0.45953757225433528"/>
    <n v="1.4450867052023121E-2"/>
    <n v="0.12861271676300579"/>
    <n v="0.45953757225433528"/>
    <s v="HAMS"/>
    <n v="0.39739884393063585"/>
    <s v="BJP"/>
    <n v="6.2138728323699433E-2"/>
    <x v="2"/>
    <n v="10"/>
    <n v="275"/>
    <n v="10"/>
    <n v="318"/>
    <n v="7"/>
    <n v="12"/>
    <n v="12"/>
    <n v="11"/>
    <n v="13"/>
    <n v="668"/>
    <n v="0"/>
    <n v="24"/>
    <n v="692"/>
    <n v="0"/>
  </r>
  <r>
    <n v="118"/>
    <s v="Prathamik Vidyalay Shekhapura"/>
    <x v="85"/>
    <x v="0"/>
    <n v="0.14613180515759314"/>
    <n v="0.34383954154727792"/>
    <n v="0.42406876790830944"/>
    <n v="8.5959885386819479E-2"/>
    <n v="0.42406876790830944"/>
    <s v="BSP"/>
    <n v="0.34383954154727792"/>
    <s v="HAMS"/>
    <n v="8.0229226361031525E-2"/>
    <x v="4"/>
    <n v="148"/>
    <n v="51"/>
    <n v="6"/>
    <n v="120"/>
    <n v="4"/>
    <n v="1"/>
    <n v="4"/>
    <n v="5"/>
    <n v="3"/>
    <n v="342"/>
    <n v="0"/>
    <n v="7"/>
    <n v="349"/>
    <n v="0"/>
  </r>
  <r>
    <n v="119"/>
    <s v="Samudayik Bhavan Rajpur"/>
    <x v="86"/>
    <x v="0"/>
    <n v="3.0245746691871456E-2"/>
    <n v="2.0793950850661626E-2"/>
    <n v="0.93383742911153123"/>
    <n v="1.5122873345935728E-2"/>
    <n v="0.93383742911153123"/>
    <s v="BSP"/>
    <n v="3.0245746691871456E-2"/>
    <s v="BJP"/>
    <n v="0.90359168241965981"/>
    <x v="5"/>
    <n v="494"/>
    <n v="16"/>
    <n v="0"/>
    <n v="11"/>
    <n v="0"/>
    <n v="1"/>
    <n v="0"/>
    <n v="0"/>
    <n v="2"/>
    <n v="524"/>
    <n v="0"/>
    <n v="5"/>
    <n v="529"/>
    <n v="0"/>
  </r>
  <r>
    <n v="120"/>
    <s v="Madhya Vidhalay Kanabehari"/>
    <x v="87"/>
    <x v="0"/>
    <n v="0.56549520766773165"/>
    <n v="0.19488817891373802"/>
    <n v="0.1182108626198083"/>
    <n v="0.12140575079872204"/>
    <n v="0.56549520766773165"/>
    <s v="BJP"/>
    <n v="0.19488817891373802"/>
    <s v="HAMS"/>
    <n v="0.37060702875399365"/>
    <x v="0"/>
    <n v="37"/>
    <n v="177"/>
    <n v="5"/>
    <n v="61"/>
    <n v="2"/>
    <n v="3"/>
    <n v="6"/>
    <n v="3"/>
    <n v="4"/>
    <n v="298"/>
    <n v="0"/>
    <n v="15"/>
    <n v="313"/>
    <n v="0"/>
  </r>
  <r>
    <n v="121"/>
    <s v="Utkramit Madhy Vidyalay Karahara"/>
    <x v="88"/>
    <x v="0"/>
    <n v="0.48809523809523808"/>
    <n v="0.30357142857142855"/>
    <n v="0.15079365079365079"/>
    <n v="5.7539682539682536E-2"/>
    <n v="0.48809523809523808"/>
    <s v="BJP"/>
    <n v="0.30357142857142855"/>
    <s v="HAMS"/>
    <n v="0.18452380952380953"/>
    <x v="0"/>
    <n v="76"/>
    <n v="246"/>
    <n v="4"/>
    <n v="153"/>
    <n v="5"/>
    <n v="2"/>
    <n v="10"/>
    <n v="3"/>
    <n v="2"/>
    <n v="501"/>
    <n v="0"/>
    <n v="3"/>
    <n v="504"/>
    <n v="0"/>
  </r>
  <r>
    <n v="122"/>
    <s v="Madhya Vidyalay Yari purvi bhag"/>
    <x v="89"/>
    <x v="0"/>
    <n v="0.46706586826347307"/>
    <n v="0.34530938123752497"/>
    <n v="0.1217564870259481"/>
    <n v="6.5868263473053898E-2"/>
    <n v="0.46706586826347307"/>
    <s v="BJP"/>
    <n v="0.34530938123752497"/>
    <s v="HAMS"/>
    <n v="0.1217564870259481"/>
    <x v="3"/>
    <n v="61"/>
    <n v="234"/>
    <n v="3"/>
    <n v="173"/>
    <n v="10"/>
    <n v="1"/>
    <n v="9"/>
    <n v="4"/>
    <n v="5"/>
    <n v="500"/>
    <n v="0"/>
    <n v="1"/>
    <n v="501"/>
    <n v="0"/>
  </r>
  <r>
    <n v="123"/>
    <s v="madhy vidyalay yari pakshchim bhag"/>
    <x v="89"/>
    <x v="0"/>
    <n v="0.50873786407766985"/>
    <n v="0.36893203883495146"/>
    <n v="6.0194174757281553E-2"/>
    <n v="6.2135922330097085E-2"/>
    <n v="0.50873786407766985"/>
    <s v="BJP"/>
    <n v="0.36893203883495146"/>
    <s v="HAMS"/>
    <n v="0.1398058252427184"/>
    <x v="3"/>
    <n v="31"/>
    <n v="262"/>
    <n v="7"/>
    <n v="190"/>
    <n v="3"/>
    <n v="3"/>
    <n v="7"/>
    <n v="5"/>
    <n v="4"/>
    <n v="512"/>
    <n v="0"/>
    <n v="3"/>
    <n v="515"/>
    <n v="0"/>
  </r>
  <r>
    <n v="124"/>
    <s v="Prathamik Vidyalay Sonavarsha"/>
    <x v="90"/>
    <x v="0"/>
    <n v="0.37575757575757573"/>
    <n v="0.45757575757575758"/>
    <n v="5.1515151515151514E-2"/>
    <n v="0.11515151515151516"/>
    <n v="0.45757575757575758"/>
    <s v="HAMS"/>
    <n v="0.37575757575757573"/>
    <s v="BJP"/>
    <n v="8.1818181818181845E-2"/>
    <x v="2"/>
    <n v="17"/>
    <n v="124"/>
    <n v="1"/>
    <n v="151"/>
    <n v="4"/>
    <n v="6"/>
    <n v="10"/>
    <n v="6"/>
    <n v="3"/>
    <n v="322"/>
    <n v="0"/>
    <n v="8"/>
    <n v="330"/>
    <n v="0"/>
  </r>
  <r>
    <n v="125"/>
    <s v="Utkramit Madhya Vidyalay Bharavar"/>
    <x v="91"/>
    <x v="0"/>
    <n v="0.64050235478806905"/>
    <n v="0.22135007849293564"/>
    <n v="2.8257456828885402E-2"/>
    <n v="0.10989010989010989"/>
    <n v="0.64050235478806905"/>
    <s v="BJP"/>
    <n v="0.22135007849293564"/>
    <s v="HAMS"/>
    <n v="0.41915227629513341"/>
    <x v="0"/>
    <n v="18"/>
    <n v="408"/>
    <n v="3"/>
    <n v="141"/>
    <n v="7"/>
    <n v="9"/>
    <n v="15"/>
    <n v="4"/>
    <n v="11"/>
    <n v="616"/>
    <n v="0"/>
    <n v="21"/>
    <n v="637"/>
    <n v="0"/>
  </r>
  <r>
    <n v="126"/>
    <s v="Utkramit Madhya Vidyalay Khaira mirza"/>
    <x v="92"/>
    <x v="0"/>
    <n v="0.375"/>
    <n v="0.4222560975609756"/>
    <n v="4.878048780487805E-2"/>
    <n v="0.15396341463414634"/>
    <n v="0.4222560975609756"/>
    <s v="HAMS"/>
    <n v="0.375"/>
    <s v="BJP"/>
    <n v="4.7256097560975596E-2"/>
    <x v="2"/>
    <n v="32"/>
    <n v="246"/>
    <n v="6"/>
    <n v="277"/>
    <n v="5"/>
    <n v="18"/>
    <n v="33"/>
    <n v="6"/>
    <n v="16"/>
    <n v="639"/>
    <n v="0"/>
    <n v="17"/>
    <n v="656"/>
    <n v="0"/>
  </r>
  <r>
    <n v="127"/>
    <s v="Utkramit Madhya Vidyalay Bahuara purvi bhag"/>
    <x v="93"/>
    <x v="0"/>
    <n v="0.33434650455927051"/>
    <n v="0.52583586626139822"/>
    <n v="2.1276595744680851E-2"/>
    <n v="0.11854103343465046"/>
    <n v="0.52583586626139822"/>
    <s v="HAMS"/>
    <n v="0.33434650455927051"/>
    <s v="BJP"/>
    <n v="0.19148936170212771"/>
    <x v="1"/>
    <n v="7"/>
    <n v="110"/>
    <n v="1"/>
    <n v="173"/>
    <n v="4"/>
    <n v="6"/>
    <n v="21"/>
    <n v="3"/>
    <n v="1"/>
    <n v="326"/>
    <n v="0"/>
    <n v="3"/>
    <n v="329"/>
    <n v="0"/>
  </r>
  <r>
    <n v="128"/>
    <s v="utkramit madhy vidyalay bahuaara pakshchim bhag"/>
    <x v="94"/>
    <x v="0"/>
    <n v="0.20717131474103587"/>
    <n v="0.61752988047808766"/>
    <n v="5.1792828685258967E-2"/>
    <n v="0.12350597609561753"/>
    <n v="0.61752988047808766"/>
    <s v="HAMS"/>
    <n v="0.20717131474103587"/>
    <s v="BJP"/>
    <n v="0.41035856573705176"/>
    <x v="1"/>
    <n v="13"/>
    <n v="52"/>
    <n v="2"/>
    <n v="155"/>
    <n v="0"/>
    <n v="2"/>
    <n v="15"/>
    <n v="2"/>
    <n v="3"/>
    <n v="244"/>
    <n v="0"/>
    <n v="7"/>
    <n v="251"/>
    <n v="0"/>
  </r>
  <r>
    <n v="129"/>
    <s v="Utkramit Madhya Vidyalay Kariyava"/>
    <x v="95"/>
    <x v="0"/>
    <n v="0.33514246947082765"/>
    <n v="0.46811397557666212"/>
    <n v="6.9199457259158756E-2"/>
    <n v="0.12754409769335143"/>
    <n v="0.46811397557666212"/>
    <s v="HAMS"/>
    <n v="0.33514246947082765"/>
    <s v="BJP"/>
    <n v="0.13297150610583447"/>
    <x v="2"/>
    <n v="51"/>
    <n v="247"/>
    <n v="14"/>
    <n v="345"/>
    <n v="16"/>
    <n v="13"/>
    <n v="28"/>
    <n v="5"/>
    <n v="9"/>
    <n v="728"/>
    <n v="0"/>
    <n v="9"/>
    <n v="737"/>
    <n v="0"/>
  </r>
  <r>
    <n v="130"/>
    <s v="Utkramit Madhya Vidyalay Chaukhada"/>
    <x v="96"/>
    <x v="0"/>
    <n v="0.45573770491803278"/>
    <n v="0.34426229508196721"/>
    <n v="6.0655737704918035E-2"/>
    <n v="0.13934426229508196"/>
    <n v="0.45573770491803278"/>
    <s v="BJP"/>
    <n v="0.34426229508196721"/>
    <s v="HAMS"/>
    <n v="0.11147540983606558"/>
    <x v="3"/>
    <n v="37"/>
    <n v="278"/>
    <n v="4"/>
    <n v="210"/>
    <n v="9"/>
    <n v="6"/>
    <n v="25"/>
    <n v="9"/>
    <n v="9"/>
    <n v="587"/>
    <n v="0"/>
    <n v="23"/>
    <n v="610"/>
    <n v="0"/>
  </r>
  <r>
    <n v="131"/>
    <s v="Urdu Madhy Vidyalay Hetamapur"/>
    <x v="97"/>
    <x v="0"/>
    <n v="0.23553719008264462"/>
    <n v="0.64049586776859502"/>
    <n v="1.2396694214876033E-2"/>
    <n v="0.1115702479338843"/>
    <n v="0.64049586776859502"/>
    <s v="HAMS"/>
    <n v="0.23553719008264462"/>
    <s v="BJP"/>
    <n v="0.4049586776859504"/>
    <x v="1"/>
    <n v="3"/>
    <n v="57"/>
    <n v="6"/>
    <n v="155"/>
    <n v="3"/>
    <n v="2"/>
    <n v="9"/>
    <n v="2"/>
    <n v="4"/>
    <n v="241"/>
    <n v="0"/>
    <n v="1"/>
    <n v="242"/>
    <n v="0"/>
  </r>
  <r>
    <n v="132"/>
    <s v="Utkramit Madhya Vidyalay,Bhediya"/>
    <x v="98"/>
    <x v="0"/>
    <n v="0.57433489827856021"/>
    <n v="0.27230046948356806"/>
    <n v="2.3474178403755867E-2"/>
    <n v="0.12989045383411579"/>
    <n v="0.57433489827856021"/>
    <s v="BJP"/>
    <n v="0.27230046948356806"/>
    <s v="HAMS"/>
    <n v="0.30203442879499215"/>
    <x v="0"/>
    <n v="15"/>
    <n v="367"/>
    <n v="11"/>
    <n v="174"/>
    <n v="12"/>
    <n v="8"/>
    <n v="17"/>
    <n v="9"/>
    <n v="8"/>
    <n v="621"/>
    <n v="0"/>
    <n v="18"/>
    <n v="639"/>
    <n v="0"/>
  </r>
  <r>
    <n v="133"/>
    <s v="Utkramit Madhya Vidyalay Narasinha"/>
    <x v="99"/>
    <x v="0"/>
    <n v="0.47047970479704798"/>
    <n v="0.38007380073800739"/>
    <n v="3.136531365313653E-2"/>
    <n v="0.11808118081180811"/>
    <n v="0.47047970479704798"/>
    <s v="BJP"/>
    <n v="0.38007380073800739"/>
    <s v="HAMS"/>
    <n v="9.0405904059040587E-2"/>
    <x v="3"/>
    <n v="17"/>
    <n v="255"/>
    <n v="7"/>
    <n v="206"/>
    <n v="4"/>
    <n v="6"/>
    <n v="16"/>
    <n v="4"/>
    <n v="11"/>
    <n v="526"/>
    <n v="0"/>
    <n v="16"/>
    <n v="542"/>
    <n v="0"/>
  </r>
  <r>
    <n v="134"/>
    <s v="Utkramit Madhya Vidyalay,Jasoiya Utar Bhag"/>
    <x v="100"/>
    <x v="0"/>
    <n v="0.54115853658536583"/>
    <n v="0.36280487804878048"/>
    <n v="3.0487804878048782E-3"/>
    <n v="9.298780487804878E-2"/>
    <n v="0.54115853658536583"/>
    <s v="BJP"/>
    <n v="0.36280487804878048"/>
    <s v="HAMS"/>
    <n v="0.17835365853658536"/>
    <x v="0"/>
    <n v="2"/>
    <n v="355"/>
    <n v="6"/>
    <n v="238"/>
    <n v="6"/>
    <n v="6"/>
    <n v="24"/>
    <n v="7"/>
    <n v="6"/>
    <n v="650"/>
    <n v="0"/>
    <n v="6"/>
    <n v="656"/>
    <n v="0"/>
  </r>
  <r>
    <n v="135"/>
    <s v="Utkramit Madhya Vidyalay Jasoiya,Dakshini Bhag"/>
    <x v="100"/>
    <x v="0"/>
    <n v="0.53977272727272729"/>
    <n v="0.30965909090909088"/>
    <n v="1.1363636363636364E-2"/>
    <n v="0.13920454545454544"/>
    <n v="0.53977272727272729"/>
    <s v="BJP"/>
    <n v="0.30965909090909088"/>
    <s v="HAMS"/>
    <n v="0.23011363636363641"/>
    <x v="0"/>
    <n v="8"/>
    <n v="380"/>
    <n v="9"/>
    <n v="218"/>
    <n v="19"/>
    <n v="13"/>
    <n v="27"/>
    <n v="6"/>
    <n v="7"/>
    <n v="687"/>
    <n v="0"/>
    <n v="17"/>
    <n v="704"/>
    <n v="0"/>
  </r>
  <r>
    <n v="136"/>
    <s v="Saskrit Prathamik Vidyalay Baratapur"/>
    <x v="101"/>
    <x v="0"/>
    <n v="0.90109890109890112"/>
    <n v="7.4725274725274723E-2"/>
    <n v="4.3956043956043956E-3"/>
    <n v="1.9780219780219779E-2"/>
    <n v="0.90109890109890112"/>
    <s v="BJP"/>
    <n v="7.4725274725274723E-2"/>
    <s v="HAMS"/>
    <n v="0.82637362637362644"/>
    <x v="0"/>
    <n v="2"/>
    <n v="410"/>
    <n v="0"/>
    <n v="34"/>
    <n v="0"/>
    <n v="2"/>
    <n v="0"/>
    <n v="1"/>
    <n v="0"/>
    <n v="449"/>
    <n v="0"/>
    <n v="6"/>
    <n v="455"/>
    <n v="0"/>
  </r>
  <r>
    <n v="137"/>
    <s v="Utkramit Madhya Vidyalay Navadih Harijan Purvi Bhag"/>
    <x v="102"/>
    <x v="0"/>
    <n v="0.48094373865698731"/>
    <n v="0.41923774954627951"/>
    <n v="3.0852994555353903E-2"/>
    <n v="6.8965517241379309E-2"/>
    <n v="0.48094373865698731"/>
    <s v="BJP"/>
    <n v="0.41923774954627951"/>
    <s v="HAMS"/>
    <n v="6.1705989110707793E-2"/>
    <x v="3"/>
    <n v="17"/>
    <n v="265"/>
    <n v="5"/>
    <n v="231"/>
    <n v="2"/>
    <n v="2"/>
    <n v="6"/>
    <n v="1"/>
    <n v="6"/>
    <n v="535"/>
    <n v="0"/>
    <n v="16"/>
    <n v="551"/>
    <n v="0"/>
  </r>
  <r>
    <n v="138"/>
    <s v="Utkramit Madhy Vidyalay Navadih Harijan Pakshchim Bhag"/>
    <x v="102"/>
    <x v="0"/>
    <n v="0.55084745762711862"/>
    <n v="0.39194915254237289"/>
    <n v="2.1186440677966102E-3"/>
    <n v="5.5084745762711863E-2"/>
    <n v="0.55084745762711862"/>
    <s v="BJP"/>
    <n v="0.39194915254237289"/>
    <s v="HAMS"/>
    <n v="0.15889830508474573"/>
    <x v="0"/>
    <n v="1"/>
    <n v="260"/>
    <n v="9"/>
    <n v="185"/>
    <n v="3"/>
    <n v="2"/>
    <n v="2"/>
    <n v="1"/>
    <n v="6"/>
    <n v="469"/>
    <n v="0"/>
    <n v="3"/>
    <n v="472"/>
    <n v="0"/>
  </r>
  <r>
    <n v="139"/>
    <s v="Rajarshividya Mandir Aurangabad Utar Bhag"/>
    <x v="103"/>
    <x v="0"/>
    <n v="0.15098039215686274"/>
    <n v="0.77254901960784317"/>
    <n v="7.8431372549019607E-3"/>
    <n v="6.8627450980392163E-2"/>
    <n v="0.77254901960784317"/>
    <s v="HAMS"/>
    <n v="0.15098039215686274"/>
    <s v="BJP"/>
    <n v="0.6215686274509804"/>
    <x v="1"/>
    <n v="4"/>
    <n v="77"/>
    <n v="1"/>
    <n v="394"/>
    <n v="7"/>
    <n v="5"/>
    <n v="10"/>
    <n v="3"/>
    <n v="5"/>
    <n v="506"/>
    <n v="0"/>
    <n v="4"/>
    <n v="510"/>
    <n v="0"/>
  </r>
  <r>
    <n v="140"/>
    <s v="Rajarshi vidya Mandir Aurangabad Purabi Bhag Sabhagar"/>
    <x v="103"/>
    <x v="0"/>
    <n v="0.17672413793103448"/>
    <n v="0.75143678160919536"/>
    <n v="1.0057471264367816E-2"/>
    <n v="6.17816091954023E-2"/>
    <n v="0.75143678160919536"/>
    <s v="HAMS"/>
    <n v="0.17672413793103448"/>
    <s v="BJP"/>
    <n v="0.57471264367816088"/>
    <x v="1"/>
    <n v="7"/>
    <n v="123"/>
    <n v="0"/>
    <n v="523"/>
    <n v="10"/>
    <n v="4"/>
    <n v="12"/>
    <n v="4"/>
    <n v="5"/>
    <n v="688"/>
    <n v="0"/>
    <n v="8"/>
    <n v="696"/>
    <n v="0"/>
  </r>
  <r>
    <n v="141"/>
    <s v="Rajarshi Vidya Mandir Aurangabad Dakshin Bhag"/>
    <x v="103"/>
    <x v="0"/>
    <n v="0.3766025641025641"/>
    <n v="0.56891025641025639"/>
    <n v="8.0128205128205121E-3"/>
    <n v="4.6474358974358976E-2"/>
    <n v="0.56891025641025639"/>
    <s v="HAMS"/>
    <n v="0.3766025641025641"/>
    <s v="BJP"/>
    <n v="0.19230769230769229"/>
    <x v="1"/>
    <n v="5"/>
    <n v="235"/>
    <n v="4"/>
    <n v="355"/>
    <n v="3"/>
    <n v="2"/>
    <n v="9"/>
    <n v="2"/>
    <n v="2"/>
    <n v="617"/>
    <n v="0"/>
    <n v="7"/>
    <n v="624"/>
    <n v="0"/>
  </r>
  <r>
    <n v="142"/>
    <s v="Kanya Madhya Vidyalay P.H.I.D Colony Uttar Bhag"/>
    <x v="104"/>
    <x v="0"/>
    <n v="0.83921568627450982"/>
    <n v="0.11960784313725491"/>
    <n v="9.8039215686274508E-3"/>
    <n v="3.1372549019607843E-2"/>
    <n v="0.83921568627450982"/>
    <s v="BJP"/>
    <n v="0.11960784313725491"/>
    <s v="HAMS"/>
    <n v="0.7196078431372549"/>
    <x v="0"/>
    <n v="5"/>
    <n v="428"/>
    <n v="5"/>
    <n v="61"/>
    <n v="1"/>
    <n v="2"/>
    <n v="0"/>
    <n v="3"/>
    <n v="0"/>
    <n v="505"/>
    <n v="0"/>
    <n v="5"/>
    <n v="510"/>
    <n v="0"/>
  </r>
  <r>
    <n v="143"/>
    <s v="Kanya madhya Vidyalay P.H.I.D. Colony Dakshin Bhag"/>
    <x v="104"/>
    <x v="0"/>
    <n v="0.82217573221757323"/>
    <n v="0.14016736401673641"/>
    <n v="6.2761506276150627E-3"/>
    <n v="3.1380753138075312E-2"/>
    <n v="0.82217573221757323"/>
    <s v="BJP"/>
    <n v="0.14016736401673641"/>
    <s v="HAMS"/>
    <n v="0.68200836820083688"/>
    <x v="0"/>
    <n v="3"/>
    <n v="393"/>
    <n v="3"/>
    <n v="67"/>
    <n v="0"/>
    <n v="0"/>
    <n v="0"/>
    <n v="4"/>
    <n v="1"/>
    <n v="471"/>
    <n v="0"/>
    <n v="7"/>
    <n v="478"/>
    <n v="0"/>
  </r>
  <r>
    <n v="144"/>
    <s v="Lok Swasthya Pramandala karyalay Aurangabad Uttar Bhag"/>
    <x v="103"/>
    <x v="0"/>
    <n v="0.91437308868501532"/>
    <n v="7.3394495412844041E-2"/>
    <n v="3.0581039755351682E-3"/>
    <n v="9.1743119266055051E-3"/>
    <n v="0.91437308868501532"/>
    <s v="BJP"/>
    <n v="7.3394495412844041E-2"/>
    <s v="HAMS"/>
    <n v="0.84097859327217128"/>
    <x v="0"/>
    <n v="1"/>
    <n v="299"/>
    <n v="0"/>
    <n v="24"/>
    <n v="0"/>
    <n v="0"/>
    <n v="0"/>
    <n v="0"/>
    <n v="0"/>
    <n v="324"/>
    <n v="0"/>
    <n v="3"/>
    <n v="327"/>
    <n v="0"/>
  </r>
  <r>
    <n v="145"/>
    <s v="Lok Swasthya Pramandal Karyalay Aurangabad Dakshin Bhag"/>
    <x v="103"/>
    <x v="0"/>
    <n v="0.81386861313868608"/>
    <n v="0.145985401459854"/>
    <n v="7.2992700729927005E-3"/>
    <n v="3.2846715328467155E-2"/>
    <n v="0.81386861313868608"/>
    <s v="BJP"/>
    <n v="0.145985401459854"/>
    <s v="HAMS"/>
    <n v="0.66788321167883202"/>
    <x v="0"/>
    <n v="2"/>
    <n v="223"/>
    <n v="2"/>
    <n v="40"/>
    <n v="0"/>
    <n v="1"/>
    <n v="0"/>
    <n v="0"/>
    <n v="1"/>
    <n v="269"/>
    <n v="0"/>
    <n v="5"/>
    <n v="274"/>
    <n v="0"/>
  </r>
  <r>
    <n v="146"/>
    <s v="Lok Swasthya Pramandal Karyalay Aurangabad Purvi Bhag"/>
    <x v="103"/>
    <x v="0"/>
    <n v="0.92063492063492058"/>
    <n v="6.5255731922398585E-2"/>
    <n v="3.5273368606701938E-3"/>
    <n v="1.0582010582010581E-2"/>
    <n v="0.92063492063492058"/>
    <s v="BJP"/>
    <n v="6.5255731922398585E-2"/>
    <s v="HAMS"/>
    <n v="0.85537918871252194"/>
    <x v="0"/>
    <n v="2"/>
    <n v="522"/>
    <n v="1"/>
    <n v="37"/>
    <n v="0"/>
    <n v="0"/>
    <n v="0"/>
    <n v="0"/>
    <n v="3"/>
    <n v="565"/>
    <n v="0"/>
    <n v="2"/>
    <n v="567"/>
    <n v="0"/>
  </r>
  <r>
    <n v="147"/>
    <s v="Lok Swasthya Pramandal Karyalay Aurangabad Pakshchim Bhag"/>
    <x v="103"/>
    <x v="0"/>
    <n v="0.9135338345864662"/>
    <n v="7.1428571428571425E-2"/>
    <n v="0"/>
    <n v="1.5037593984962405E-2"/>
    <n v="0.9135338345864662"/>
    <s v="BJP"/>
    <n v="7.1428571428571425E-2"/>
    <s v="HAMS"/>
    <n v="0.8421052631578948"/>
    <x v="0"/>
    <n v="0"/>
    <n v="243"/>
    <n v="0"/>
    <n v="19"/>
    <n v="0"/>
    <n v="0"/>
    <n v="0"/>
    <n v="1"/>
    <n v="0"/>
    <n v="263"/>
    <n v="0"/>
    <n v="3"/>
    <n v="266"/>
    <n v="0"/>
  </r>
  <r>
    <n v="148"/>
    <s v="Urdu Prathamik Vidyalay Navadih Utar Bhag"/>
    <x v="102"/>
    <x v="0"/>
    <n v="0.44950495049504952"/>
    <n v="0.48316831683168315"/>
    <n v="3.9603960396039604E-3"/>
    <n v="6.3366336633663367E-2"/>
    <n v="0.48316831683168315"/>
    <s v="HAMS"/>
    <n v="0.44950495049504952"/>
    <s v="BJP"/>
    <n v="3.3663366336633638E-2"/>
    <x v="2"/>
    <n v="2"/>
    <n v="227"/>
    <n v="3"/>
    <n v="244"/>
    <n v="2"/>
    <n v="3"/>
    <n v="8"/>
    <n v="3"/>
    <n v="9"/>
    <n v="501"/>
    <n v="0"/>
    <n v="4"/>
    <n v="505"/>
    <n v="0"/>
  </r>
  <r>
    <n v="149"/>
    <s v="Urdu Prathamik Vidyalay Navadih Dakshin Bhag"/>
    <x v="102"/>
    <x v="0"/>
    <n v="3.1779661016949151E-2"/>
    <n v="0.91949152542372881"/>
    <n v="4.2372881355932203E-3"/>
    <n v="4.4491525423728813E-2"/>
    <n v="0.91949152542372881"/>
    <s v="HAMS"/>
    <n v="4.4491525423728813E-2"/>
    <s v="Others"/>
    <n v="0.875"/>
    <x v="1"/>
    <n v="2"/>
    <n v="15"/>
    <n v="2"/>
    <n v="434"/>
    <n v="5"/>
    <n v="2"/>
    <n v="7"/>
    <n v="0"/>
    <n v="2"/>
    <n v="469"/>
    <n v="0"/>
    <n v="3"/>
    <n v="472"/>
    <n v="0"/>
  </r>
  <r>
    <n v="150"/>
    <s v="Urdu Prathamik Vidyalay Navadih Madhya Bhag"/>
    <x v="102"/>
    <x v="0"/>
    <n v="5.9880239520958087E-3"/>
    <n v="0.93013972055888228"/>
    <n v="3.9920159680638719E-3"/>
    <n v="5.9880239520958084E-2"/>
    <n v="0.93013972055888228"/>
    <s v="HAMS"/>
    <n v="5.9880239520958084E-2"/>
    <s v="Others"/>
    <n v="0.87025948103792417"/>
    <x v="1"/>
    <n v="2"/>
    <n v="3"/>
    <n v="2"/>
    <n v="466"/>
    <n v="4"/>
    <n v="2"/>
    <n v="9"/>
    <n v="4"/>
    <n v="2"/>
    <n v="494"/>
    <n v="0"/>
    <n v="7"/>
    <n v="501"/>
    <n v="0"/>
  </r>
  <r>
    <n v="151"/>
    <s v="Urdu Madhya Vidyalay Navadih Purwi Bhag"/>
    <x v="102"/>
    <x v="0"/>
    <n v="2.4179620034542316E-2"/>
    <n v="0.92227979274611394"/>
    <n v="6.9084628670120895E-3"/>
    <n v="4.6632124352331605E-2"/>
    <n v="0.92227979274611394"/>
    <s v="HAMS"/>
    <n v="4.6632124352331605E-2"/>
    <s v="Others"/>
    <n v="0.87564766839378239"/>
    <x v="1"/>
    <n v="4"/>
    <n v="14"/>
    <n v="2"/>
    <n v="534"/>
    <n v="4"/>
    <n v="1"/>
    <n v="7"/>
    <n v="5"/>
    <n v="2"/>
    <n v="573"/>
    <n v="0"/>
    <n v="6"/>
    <n v="579"/>
    <n v="0"/>
  </r>
  <r>
    <n v="152"/>
    <s v="Urdu Madhya Vidyalay Navadih Dakshin Bhag"/>
    <x v="102"/>
    <x v="0"/>
    <n v="7.8260869565217397E-2"/>
    <n v="0.88"/>
    <n v="1.7391304347826088E-3"/>
    <n v="0.04"/>
    <n v="0.88"/>
    <s v="HAMS"/>
    <n v="7.8260869565217397E-2"/>
    <s v="BJP"/>
    <n v="0.80173913043478262"/>
    <x v="1"/>
    <n v="1"/>
    <n v="45"/>
    <n v="2"/>
    <n v="506"/>
    <n v="5"/>
    <n v="4"/>
    <n v="7"/>
    <n v="3"/>
    <n v="1"/>
    <n v="574"/>
    <n v="0"/>
    <n v="1"/>
    <n v="575"/>
    <n v="0"/>
  </r>
  <r>
    <n v="153"/>
    <s v="Sinha Shoshal Kalab Aurangabad Uttar Bhag"/>
    <x v="103"/>
    <x v="0"/>
    <n v="0.90019960079840322"/>
    <n v="7.3852295409181631E-2"/>
    <n v="5.9880239520958087E-3"/>
    <n v="1.9960079840319361E-2"/>
    <n v="0.90019960079840322"/>
    <s v="BJP"/>
    <n v="7.3852295409181631E-2"/>
    <s v="HAMS"/>
    <n v="0.82634730538922163"/>
    <x v="0"/>
    <n v="3"/>
    <n v="451"/>
    <n v="1"/>
    <n v="37"/>
    <n v="1"/>
    <n v="0"/>
    <n v="0"/>
    <n v="1"/>
    <n v="1"/>
    <n v="495"/>
    <n v="0"/>
    <n v="6"/>
    <n v="501"/>
    <n v="0"/>
  </r>
  <r>
    <n v="154"/>
    <s v="Sinha Shoshal Kalba Aurangabad Madhya Bhag"/>
    <x v="103"/>
    <x v="0"/>
    <n v="0.67524752475247529"/>
    <n v="0.27524752475247527"/>
    <n v="1.1881188118811881E-2"/>
    <n v="3.7623762376237622E-2"/>
    <n v="0.67524752475247529"/>
    <s v="BJP"/>
    <n v="0.27524752475247527"/>
    <s v="HAMS"/>
    <n v="0.4"/>
    <x v="0"/>
    <n v="6"/>
    <n v="341"/>
    <n v="3"/>
    <n v="139"/>
    <n v="4"/>
    <n v="1"/>
    <n v="1"/>
    <n v="2"/>
    <n v="3"/>
    <n v="500"/>
    <n v="0"/>
    <n v="5"/>
    <n v="505"/>
    <n v="0"/>
  </r>
  <r>
    <n v="155"/>
    <s v="Sinha Shoshal Kalab Aurangabad Dakshin Bhag"/>
    <x v="103"/>
    <x v="0"/>
    <n v="0.86514522821576767"/>
    <n v="0.1016597510373444"/>
    <n v="6.2240663900414933E-3"/>
    <n v="2.6970954356846474E-2"/>
    <n v="0.86514522821576767"/>
    <s v="BJP"/>
    <n v="0.1016597510373444"/>
    <s v="HAMS"/>
    <n v="0.7634854771784233"/>
    <x v="0"/>
    <n v="3"/>
    <n v="417"/>
    <n v="2"/>
    <n v="49"/>
    <n v="1"/>
    <n v="1"/>
    <n v="0"/>
    <n v="0"/>
    <n v="2"/>
    <n v="475"/>
    <n v="0"/>
    <n v="7"/>
    <n v="482"/>
    <n v="0"/>
  </r>
  <r>
    <n v="156"/>
    <s v="Anugrah Intar Koleja Aurangabad Purwi Bhag"/>
    <x v="103"/>
    <x v="0"/>
    <n v="0.7404063205417607"/>
    <n v="0.20316027088036118"/>
    <n v="9.0293453724604959E-3"/>
    <n v="4.740406320541761E-2"/>
    <n v="0.7404063205417607"/>
    <s v="BJP"/>
    <n v="0.20316027088036118"/>
    <s v="HAMS"/>
    <n v="0.53724604966139955"/>
    <x v="0"/>
    <n v="4"/>
    <n v="328"/>
    <n v="2"/>
    <n v="90"/>
    <n v="3"/>
    <n v="0"/>
    <n v="1"/>
    <n v="2"/>
    <n v="2"/>
    <n v="432"/>
    <n v="0"/>
    <n v="11"/>
    <n v="443"/>
    <n v="0"/>
  </r>
  <r>
    <n v="157"/>
    <s v="Anugrah Intar Koleja Aurangabad Madhya Bhag"/>
    <x v="103"/>
    <x v="0"/>
    <n v="0.85969387755102045"/>
    <n v="0.11224489795918367"/>
    <n v="5.1020408163265302E-3"/>
    <n v="2.2959183673469389E-2"/>
    <n v="0.85969387755102045"/>
    <s v="BJP"/>
    <n v="0.11224489795918367"/>
    <s v="HAMS"/>
    <n v="0.74744897959183676"/>
    <x v="0"/>
    <n v="2"/>
    <n v="337"/>
    <n v="1"/>
    <n v="44"/>
    <n v="0"/>
    <n v="0"/>
    <n v="1"/>
    <n v="2"/>
    <n v="1"/>
    <n v="388"/>
    <n v="0"/>
    <n v="4"/>
    <n v="392"/>
    <n v="0"/>
  </r>
  <r>
    <n v="158"/>
    <s v="Anugrah Intar Koleja Aurangabad Vigyan Bhavan"/>
    <x v="103"/>
    <x v="0"/>
    <n v="0.72956909361069833"/>
    <n v="0.21396731054977711"/>
    <n v="1.9316493313521546E-2"/>
    <n v="3.7147102526002972E-2"/>
    <n v="0.72956909361069833"/>
    <s v="BJP"/>
    <n v="0.21396731054977711"/>
    <s v="HAMS"/>
    <n v="0.51560178306092119"/>
    <x v="0"/>
    <n v="13"/>
    <n v="491"/>
    <n v="3"/>
    <n v="144"/>
    <n v="2"/>
    <n v="2"/>
    <n v="7"/>
    <n v="1"/>
    <n v="2"/>
    <n v="665"/>
    <n v="0"/>
    <n v="8"/>
    <n v="673"/>
    <n v="0"/>
  </r>
  <r>
    <n v="159"/>
    <s v="Anugrah Intar Koleja Aurangabad Pahala Kamara Purwi Bhag"/>
    <x v="103"/>
    <x v="0"/>
    <n v="0.44315992292870904"/>
    <n v="0.40462427745664742"/>
    <n v="3.2755298651252408E-2"/>
    <n v="0.11946050096339114"/>
    <n v="0.44315992292870904"/>
    <s v="BJP"/>
    <n v="0.40462427745664742"/>
    <s v="HAMS"/>
    <n v="3.8535645472061619E-2"/>
    <x v="3"/>
    <n v="17"/>
    <n v="230"/>
    <n v="3"/>
    <n v="210"/>
    <n v="6"/>
    <n v="6"/>
    <n v="23"/>
    <n v="3"/>
    <n v="7"/>
    <n v="505"/>
    <n v="0"/>
    <n v="14"/>
    <n v="519"/>
    <n v="0"/>
  </r>
  <r>
    <n v="160"/>
    <s v="Anugrah Madhya Vidyalay Aurangabad Purvi Bhag Kamra No -02 Bayan Bhag"/>
    <x v="103"/>
    <x v="0"/>
    <n v="0.86848072562358281"/>
    <n v="9.297052154195011E-2"/>
    <n v="6.8027210884353739E-3"/>
    <n v="3.1746031746031744E-2"/>
    <n v="0.86848072562358281"/>
    <s v="BJP"/>
    <n v="9.297052154195011E-2"/>
    <s v="HAMS"/>
    <n v="0.77551020408163274"/>
    <x v="0"/>
    <n v="3"/>
    <n v="383"/>
    <n v="1"/>
    <n v="41"/>
    <n v="1"/>
    <n v="2"/>
    <n v="1"/>
    <n v="0"/>
    <n v="2"/>
    <n v="434"/>
    <n v="0"/>
    <n v="7"/>
    <n v="441"/>
    <n v="0"/>
  </r>
  <r>
    <n v="161"/>
    <s v="Anugrah Madhya VidyalayAurangabad Purvi Bhag Kamara No-2 Dayan Bhag"/>
    <x v="103"/>
    <x v="0"/>
    <n v="0.88935281837160751"/>
    <n v="6.889352818371608E-2"/>
    <n v="8.350730688935281E-3"/>
    <n v="3.3402922755741124E-2"/>
    <n v="0.88935281837160751"/>
    <s v="BJP"/>
    <n v="6.889352818371608E-2"/>
    <s v="HAMS"/>
    <n v="0.82045929018789143"/>
    <x v="0"/>
    <n v="4"/>
    <n v="426"/>
    <n v="2"/>
    <n v="33"/>
    <n v="4"/>
    <n v="1"/>
    <n v="0"/>
    <n v="0"/>
    <n v="1"/>
    <n v="471"/>
    <n v="0"/>
    <n v="8"/>
    <n v="479"/>
    <n v="0"/>
  </r>
  <r>
    <n v="162"/>
    <s v="Anugrah Madhya VidyalayAurangabad Purvi Bhag Kamara No- 3"/>
    <x v="103"/>
    <x v="0"/>
    <n v="0.87434554973821987"/>
    <n v="8.3769633507853408E-2"/>
    <n v="5.235602094240838E-3"/>
    <n v="3.6649214659685861E-2"/>
    <n v="0.87434554973821987"/>
    <s v="BJP"/>
    <n v="8.3769633507853408E-2"/>
    <s v="HAMS"/>
    <n v="0.79057591623036649"/>
    <x v="0"/>
    <n v="2"/>
    <n v="334"/>
    <n v="1"/>
    <n v="32"/>
    <n v="2"/>
    <n v="0"/>
    <n v="4"/>
    <n v="0"/>
    <n v="2"/>
    <n v="377"/>
    <n v="0"/>
    <n v="5"/>
    <n v="382"/>
    <n v="0"/>
  </r>
  <r>
    <n v="163"/>
    <s v="Anugrah Madhya Vidyalay Aurangabad Pakshchim Kamara No- 4"/>
    <x v="103"/>
    <x v="0"/>
    <n v="0.67241379310344829"/>
    <n v="0.28078817733990147"/>
    <n v="2.4630541871921183E-3"/>
    <n v="4.4334975369458129E-2"/>
    <n v="0.67241379310344829"/>
    <s v="BJP"/>
    <n v="0.28078817733990147"/>
    <s v="HAMS"/>
    <n v="0.39162561576354682"/>
    <x v="0"/>
    <n v="1"/>
    <n v="273"/>
    <n v="2"/>
    <n v="114"/>
    <n v="2"/>
    <n v="2"/>
    <n v="6"/>
    <n v="0"/>
    <n v="1"/>
    <n v="401"/>
    <n v="0"/>
    <n v="5"/>
    <n v="406"/>
    <n v="0"/>
  </r>
  <r>
    <n v="164"/>
    <s v="Anugrah Madhya Vidyalay Aurangabad Pakshchim Bhag Kamara No-5"/>
    <x v="103"/>
    <x v="0"/>
    <n v="0.66516853932584274"/>
    <n v="0.29438202247191009"/>
    <n v="4.4943820224719105E-3"/>
    <n v="3.5955056179775284E-2"/>
    <n v="0.66516853932584274"/>
    <s v="BJP"/>
    <n v="0.29438202247191009"/>
    <s v="HAMS"/>
    <n v="0.37078651685393266"/>
    <x v="0"/>
    <n v="2"/>
    <n v="296"/>
    <n v="2"/>
    <n v="131"/>
    <n v="2"/>
    <n v="1"/>
    <n v="4"/>
    <n v="1"/>
    <n v="2"/>
    <n v="441"/>
    <n v="0"/>
    <n v="4"/>
    <n v="445"/>
    <n v="0"/>
  </r>
  <r>
    <n v="165"/>
    <s v="Saskrit Uchcha Vidyalay Aurangabad"/>
    <x v="103"/>
    <x v="0"/>
    <n v="0.26893939393939392"/>
    <n v="0.66856060606060608"/>
    <n v="1.893939393939394E-3"/>
    <n v="6.0606060606060608E-2"/>
    <n v="0.66856060606060608"/>
    <s v="HAMS"/>
    <n v="0.26893939393939392"/>
    <s v="BJP"/>
    <n v="0.39962121212121215"/>
    <x v="1"/>
    <n v="1"/>
    <n v="142"/>
    <n v="3"/>
    <n v="353"/>
    <n v="7"/>
    <n v="4"/>
    <n v="9"/>
    <n v="2"/>
    <n v="3"/>
    <n v="524"/>
    <n v="0"/>
    <n v="4"/>
    <n v="528"/>
    <n v="0"/>
  </r>
  <r>
    <n v="166"/>
    <s v="Jila Pashupalan Karyalay Aurangabad Uttar Bhavan"/>
    <x v="103"/>
    <x v="0"/>
    <n v="0.75492957746478873"/>
    <n v="0.22253521126760564"/>
    <n v="1.1267605633802818E-2"/>
    <n v="1.1267605633802818E-2"/>
    <n v="0.75492957746478873"/>
    <s v="BJP"/>
    <n v="0.22253521126760564"/>
    <s v="HAMS"/>
    <n v="0.53239436619718306"/>
    <x v="0"/>
    <n v="4"/>
    <n v="268"/>
    <n v="0"/>
    <n v="79"/>
    <n v="2"/>
    <n v="0"/>
    <n v="1"/>
    <n v="0"/>
    <n v="0"/>
    <n v="354"/>
    <n v="0"/>
    <n v="1"/>
    <n v="355"/>
    <n v="0"/>
  </r>
  <r>
    <n v="167"/>
    <s v="Jila Pashupalan Karyalay Aurangabad Pashchim Bhavan"/>
    <x v="103"/>
    <x v="0"/>
    <n v="0.90579710144927539"/>
    <n v="7.2463768115942032E-2"/>
    <n v="0"/>
    <n v="2.1739130434782608E-2"/>
    <n v="0.90579710144927539"/>
    <s v="BJP"/>
    <n v="7.2463768115942032E-2"/>
    <s v="HAMS"/>
    <n v="0.83333333333333337"/>
    <x v="0"/>
    <n v="0"/>
    <n v="375"/>
    <n v="2"/>
    <n v="30"/>
    <n v="0"/>
    <n v="0"/>
    <n v="2"/>
    <n v="0"/>
    <n v="0"/>
    <n v="409"/>
    <n v="0"/>
    <n v="5"/>
    <n v="414"/>
    <n v="0"/>
  </r>
  <r>
    <n v="168"/>
    <s v="Prathmik Vidyalay Ramabandh Uttar Bhag"/>
    <x v="105"/>
    <x v="0"/>
    <n v="0.80523255813953487"/>
    <n v="0.13226744186046513"/>
    <n v="1.0174418604651164E-2"/>
    <n v="5.232558139534884E-2"/>
    <n v="0.80523255813953487"/>
    <s v="BJP"/>
    <n v="0.13226744186046513"/>
    <s v="HAMS"/>
    <n v="0.67296511627906974"/>
    <x v="0"/>
    <n v="7"/>
    <n v="554"/>
    <n v="7"/>
    <n v="91"/>
    <n v="6"/>
    <n v="4"/>
    <n v="3"/>
    <n v="3"/>
    <n v="1"/>
    <n v="676"/>
    <n v="0"/>
    <n v="12"/>
    <n v="688"/>
    <n v="0"/>
  </r>
  <r>
    <n v="169"/>
    <s v="Prathamik Vidyalay Ramabandh Dakshin Bhag"/>
    <x v="105"/>
    <x v="0"/>
    <n v="0.4479695431472081"/>
    <n v="0.4137055837563452"/>
    <n v="2.7918781725888325E-2"/>
    <n v="0.11040609137055837"/>
    <n v="0.4479695431472081"/>
    <s v="BJP"/>
    <n v="0.4137055837563452"/>
    <s v="HAMS"/>
    <n v="3.4263959390862908E-2"/>
    <x v="3"/>
    <n v="22"/>
    <n v="353"/>
    <n v="9"/>
    <n v="326"/>
    <n v="8"/>
    <n v="5"/>
    <n v="22"/>
    <n v="16"/>
    <n v="8"/>
    <n v="769"/>
    <n v="0"/>
    <n v="19"/>
    <n v="788"/>
    <n v="0"/>
  </r>
  <r>
    <n v="170"/>
    <s v="Madarasa Islamiya Uttar Bhag"/>
    <x v="106"/>
    <x v="0"/>
    <n v="0.71670190274841439"/>
    <n v="0.21987315010570824"/>
    <n v="0"/>
    <n v="6.3424947145877375E-2"/>
    <n v="0.71670190274841439"/>
    <s v="BJP"/>
    <n v="0.21987315010570824"/>
    <s v="HAMS"/>
    <n v="0.49682875264270615"/>
    <x v="0"/>
    <n v="0"/>
    <n v="339"/>
    <n v="2"/>
    <n v="104"/>
    <n v="4"/>
    <n v="2"/>
    <n v="7"/>
    <n v="4"/>
    <n v="8"/>
    <n v="470"/>
    <n v="0"/>
    <n v="3"/>
    <n v="473"/>
    <n v="0"/>
  </r>
  <r>
    <n v="171"/>
    <s v="Madarasa Islamiya Aurangabad Madhya Bhag"/>
    <x v="103"/>
    <x v="0"/>
    <n v="0.55945419103313843"/>
    <n v="0.38986354775828458"/>
    <n v="9.7465886939571145E-3"/>
    <n v="4.0935672514619881E-2"/>
    <n v="0.55945419103313843"/>
    <s v="BJP"/>
    <n v="0.38986354775828458"/>
    <s v="HAMS"/>
    <n v="0.16959064327485385"/>
    <x v="0"/>
    <n v="5"/>
    <n v="287"/>
    <n v="5"/>
    <n v="200"/>
    <n v="2"/>
    <n v="0"/>
    <n v="4"/>
    <n v="5"/>
    <n v="2"/>
    <n v="510"/>
    <n v="0"/>
    <n v="3"/>
    <n v="513"/>
    <n v="0"/>
  </r>
  <r>
    <n v="172"/>
    <s v="Madarsha Islamiya Aurangabad Dakshin Bhag"/>
    <x v="103"/>
    <x v="0"/>
    <n v="0.27572016460905352"/>
    <n v="0.67489711934156382"/>
    <n v="2.05761316872428E-3"/>
    <n v="4.7325102880658436E-2"/>
    <n v="0.67489711934156382"/>
    <s v="HAMS"/>
    <n v="0.27572016460905352"/>
    <s v="BJP"/>
    <n v="0.3991769547325103"/>
    <x v="1"/>
    <n v="1"/>
    <n v="134"/>
    <n v="3"/>
    <n v="328"/>
    <n v="4"/>
    <n v="1"/>
    <n v="5"/>
    <n v="5"/>
    <n v="1"/>
    <n v="482"/>
    <n v="0"/>
    <n v="4"/>
    <n v="486"/>
    <n v="0"/>
  </r>
  <r>
    <n v="173"/>
    <s v="Jila Parishad Karyalay Aurangabad Purwi Bhag"/>
    <x v="103"/>
    <x v="0"/>
    <n v="0.888646288209607"/>
    <n v="8.7336244541484712E-2"/>
    <n v="2.1834061135371178E-3"/>
    <n v="2.1834061135371178E-2"/>
    <n v="0.888646288209607"/>
    <s v="BJP"/>
    <n v="8.7336244541484712E-2"/>
    <s v="HAMS"/>
    <n v="0.80131004366812231"/>
    <x v="0"/>
    <n v="1"/>
    <n v="407"/>
    <n v="1"/>
    <n v="40"/>
    <n v="2"/>
    <n v="2"/>
    <n v="0"/>
    <n v="0"/>
    <n v="0"/>
    <n v="453"/>
    <n v="0"/>
    <n v="5"/>
    <n v="458"/>
    <n v="0"/>
  </r>
  <r>
    <n v="174"/>
    <s v="Jila Parishad Karyalay Aurangabad Pashchim Bhag"/>
    <x v="103"/>
    <x v="0"/>
    <n v="0.8571428571428571"/>
    <n v="0.12531328320802004"/>
    <n v="2.5062656641604009E-3"/>
    <n v="1.5037593984962405E-2"/>
    <n v="0.8571428571428571"/>
    <s v="BJP"/>
    <n v="0.12531328320802004"/>
    <s v="HAMS"/>
    <n v="0.73182957393483705"/>
    <x v="0"/>
    <n v="1"/>
    <n v="342"/>
    <n v="1"/>
    <n v="50"/>
    <n v="1"/>
    <n v="1"/>
    <n v="1"/>
    <n v="0"/>
    <n v="0"/>
    <n v="397"/>
    <n v="0"/>
    <n v="2"/>
    <n v="399"/>
    <n v="0"/>
  </r>
  <r>
    <n v="175"/>
    <s v="Jila Parishad Karyalay Aurangabad Madhya Bhag"/>
    <x v="103"/>
    <x v="0"/>
    <n v="0.94664634146341464"/>
    <n v="3.6585365853658534E-2"/>
    <n v="3.0487804878048782E-3"/>
    <n v="1.3719512195121951E-2"/>
    <n v="0.94664634146341464"/>
    <s v="BJP"/>
    <n v="3.6585365853658534E-2"/>
    <s v="HAMS"/>
    <n v="0.91006097560975607"/>
    <x v="0"/>
    <n v="2"/>
    <n v="621"/>
    <n v="1"/>
    <n v="24"/>
    <n v="0"/>
    <n v="2"/>
    <n v="0"/>
    <n v="0"/>
    <n v="1"/>
    <n v="651"/>
    <n v="0"/>
    <n v="5"/>
    <n v="656"/>
    <n v="0"/>
  </r>
  <r>
    <n v="176"/>
    <s v="Kanya Madhya Vidyalay Dharanidhar Rod Purwi Bhag"/>
    <x v="107"/>
    <x v="0"/>
    <n v="0.64084507042253525"/>
    <n v="0.31924882629107981"/>
    <n v="4.6948356807511738E-3"/>
    <n v="3.5211267605633804E-2"/>
    <n v="0.64084507042253525"/>
    <s v="BJP"/>
    <n v="0.31924882629107981"/>
    <s v="HAMS"/>
    <n v="0.32159624413145543"/>
    <x v="0"/>
    <n v="2"/>
    <n v="273"/>
    <n v="5"/>
    <n v="136"/>
    <n v="0"/>
    <n v="1"/>
    <n v="2"/>
    <n v="2"/>
    <n v="2"/>
    <n v="423"/>
    <n v="0"/>
    <n v="3"/>
    <n v="426"/>
    <n v="0"/>
  </r>
  <r>
    <n v="177"/>
    <s v="kanya madhy vidyalay dharanidhar road madhy bhag"/>
    <x v="107"/>
    <x v="0"/>
    <n v="0.625"/>
    <n v="0.31359649122807015"/>
    <n v="8.771929824561403E-3"/>
    <n v="5.2631578947368418E-2"/>
    <n v="0.625"/>
    <s v="BJP"/>
    <n v="0.31359649122807015"/>
    <s v="HAMS"/>
    <n v="0.31140350877192985"/>
    <x v="0"/>
    <n v="4"/>
    <n v="285"/>
    <n v="5"/>
    <n v="143"/>
    <n v="1"/>
    <n v="1"/>
    <n v="6"/>
    <n v="3"/>
    <n v="3"/>
    <n v="451"/>
    <n v="0"/>
    <n v="5"/>
    <n v="456"/>
    <n v="0"/>
  </r>
  <r>
    <n v="178"/>
    <s v="Kanya Madhya Vidyalay Dharanidhar Rod Pashchim Bhag"/>
    <x v="107"/>
    <x v="0"/>
    <n v="0.51159618008185537"/>
    <n v="0.40381991814461121"/>
    <n v="5.4570259208731242E-3"/>
    <n v="7.9126875852660303E-2"/>
    <n v="0.51159618008185537"/>
    <s v="BJP"/>
    <n v="0.40381991814461121"/>
    <s v="HAMS"/>
    <n v="0.10777626193724416"/>
    <x v="3"/>
    <n v="4"/>
    <n v="375"/>
    <n v="5"/>
    <n v="296"/>
    <n v="8"/>
    <n v="8"/>
    <n v="6"/>
    <n v="8"/>
    <n v="15"/>
    <n v="725"/>
    <n v="0"/>
    <n v="8"/>
    <n v="733"/>
    <n v="0"/>
  </r>
  <r>
    <n v="179"/>
    <s v="Bapu Prathamik Vidyalay Bas Padav Aurangabad Purwi Bhag"/>
    <x v="103"/>
    <x v="0"/>
    <n v="0.54037267080745344"/>
    <n v="0.33850931677018631"/>
    <n v="3.4161490683229816E-2"/>
    <n v="8.6956521739130432E-2"/>
    <n v="0.54037267080745344"/>
    <s v="BJP"/>
    <n v="0.33850931677018631"/>
    <s v="HAMS"/>
    <n v="0.20186335403726713"/>
    <x v="0"/>
    <n v="22"/>
    <n v="348"/>
    <n v="9"/>
    <n v="218"/>
    <n v="4"/>
    <n v="5"/>
    <n v="12"/>
    <n v="7"/>
    <n v="4"/>
    <n v="629"/>
    <n v="0"/>
    <n v="15"/>
    <n v="644"/>
    <n v="0"/>
  </r>
  <r>
    <n v="180"/>
    <s v="Bapu Prathamik Vidyalay Bas Padav Aurangabad Pashchim Bhag"/>
    <x v="103"/>
    <x v="0"/>
    <n v="0.52043596730245234"/>
    <n v="0.34604904632152589"/>
    <n v="1.6348773841961851E-2"/>
    <n v="0.11716621253405994"/>
    <n v="0.52043596730245234"/>
    <s v="BJP"/>
    <n v="0.34604904632152589"/>
    <s v="HAMS"/>
    <n v="0.17438692098092645"/>
    <x v="0"/>
    <n v="6"/>
    <n v="191"/>
    <n v="6"/>
    <n v="127"/>
    <n v="3"/>
    <n v="4"/>
    <n v="17"/>
    <n v="6"/>
    <n v="4"/>
    <n v="364"/>
    <n v="0"/>
    <n v="3"/>
    <n v="367"/>
    <n v="0"/>
  </r>
  <r>
    <n v="181"/>
    <s v="Prathamik Vidyalay Gangati"/>
    <x v="108"/>
    <x v="0"/>
    <n v="0.29943502824858759"/>
    <n v="0.57485875706214684"/>
    <n v="1.1299435028248588E-2"/>
    <n v="0.11440677966101695"/>
    <n v="0.57485875706214684"/>
    <s v="HAMS"/>
    <n v="0.29943502824858759"/>
    <s v="BJP"/>
    <n v="0.27542372881355925"/>
    <x v="1"/>
    <n v="8"/>
    <n v="212"/>
    <n v="2"/>
    <n v="407"/>
    <n v="24"/>
    <n v="8"/>
    <n v="25"/>
    <n v="5"/>
    <n v="9"/>
    <n v="700"/>
    <n v="0"/>
    <n v="8"/>
    <n v="708"/>
    <n v="0"/>
  </r>
  <r>
    <n v="182"/>
    <s v="Sachchidananda Sinha Kolej Aurangabad Purwi Bhag"/>
    <x v="103"/>
    <x v="0"/>
    <n v="0.7126805778491172"/>
    <n v="0.2375601926163724"/>
    <n v="3.2102728731942215E-3"/>
    <n v="4.6548956661316213E-2"/>
    <n v="0.7126805778491172"/>
    <s v="BJP"/>
    <n v="0.2375601926163724"/>
    <s v="HAMS"/>
    <n v="0.4751203852327448"/>
    <x v="0"/>
    <n v="2"/>
    <n v="444"/>
    <n v="7"/>
    <n v="148"/>
    <n v="1"/>
    <n v="1"/>
    <n v="5"/>
    <n v="1"/>
    <n v="8"/>
    <n v="617"/>
    <n v="0"/>
    <n v="6"/>
    <n v="623"/>
    <n v="0"/>
  </r>
  <r>
    <n v="183"/>
    <s v="Sachchidananda Sinha Kolej Aurangabad Pashchim Bhag"/>
    <x v="103"/>
    <x v="0"/>
    <n v="0.62790697674418605"/>
    <n v="0.33615221987315008"/>
    <n v="0"/>
    <n v="3.5940803382663845E-2"/>
    <n v="0.62790697674418605"/>
    <s v="BJP"/>
    <n v="0.33615221987315008"/>
    <s v="HAMS"/>
    <n v="0.29175475687103597"/>
    <x v="0"/>
    <n v="0"/>
    <n v="297"/>
    <n v="0"/>
    <n v="159"/>
    <n v="2"/>
    <n v="1"/>
    <n v="5"/>
    <n v="2"/>
    <n v="1"/>
    <n v="467"/>
    <n v="0"/>
    <n v="6"/>
    <n v="473"/>
    <n v="0"/>
  </r>
  <r>
    <n v="184"/>
    <s v="ANUGRAH KANYA UCHCH VIDYALAY AURANGABAD(PURVI BHAG"/>
    <x v="103"/>
    <x v="0"/>
    <n v="0.53719008264462809"/>
    <n v="0.44008264462809915"/>
    <n v="2.0661157024793389E-3"/>
    <n v="2.0661157024793389E-2"/>
    <n v="0.53719008264462809"/>
    <s v="BJP"/>
    <n v="0.44008264462809915"/>
    <s v="HAMS"/>
    <n v="9.7107438016528935E-2"/>
    <x v="3"/>
    <n v="1"/>
    <n v="260"/>
    <n v="2"/>
    <n v="213"/>
    <n v="1"/>
    <n v="0"/>
    <n v="3"/>
    <n v="2"/>
    <n v="0"/>
    <n v="482"/>
    <n v="0"/>
    <n v="2"/>
    <n v="484"/>
    <n v="0"/>
  </r>
  <r>
    <n v="185"/>
    <s v="Anugrah Kanya Uchcha Vidyalay Aurangabad Pashchim Bhag"/>
    <x v="103"/>
    <x v="0"/>
    <n v="0.82453151618398635"/>
    <n v="0.13287904599659284"/>
    <n v="1.0221465076660987E-2"/>
    <n v="3.2367972742759793E-2"/>
    <n v="0.82453151618398635"/>
    <s v="BJP"/>
    <n v="0.13287904599659284"/>
    <s v="HAMS"/>
    <n v="0.69165247018739351"/>
    <x v="0"/>
    <n v="6"/>
    <n v="484"/>
    <n v="4"/>
    <n v="78"/>
    <n v="0"/>
    <n v="0"/>
    <n v="5"/>
    <n v="2"/>
    <n v="2"/>
    <n v="581"/>
    <n v="0"/>
    <n v="6"/>
    <n v="587"/>
    <n v="0"/>
  </r>
  <r>
    <n v="186"/>
    <s v="Anugrah Kanya Uchcha Vidyalay Aurangabad Purwi Bhag"/>
    <x v="103"/>
    <x v="0"/>
    <n v="0.68857142857142861"/>
    <n v="0.29142857142857143"/>
    <n v="2.8571428571428571E-3"/>
    <n v="1.7142857142857144E-2"/>
    <n v="0.68857142857142861"/>
    <s v="BJP"/>
    <n v="0.29142857142857143"/>
    <s v="HAMS"/>
    <n v="0.39714285714285719"/>
    <x v="0"/>
    <n v="1"/>
    <n v="241"/>
    <n v="0"/>
    <n v="102"/>
    <n v="0"/>
    <n v="2"/>
    <n v="1"/>
    <n v="1"/>
    <n v="0"/>
    <n v="348"/>
    <n v="0"/>
    <n v="2"/>
    <n v="350"/>
    <n v="0"/>
  </r>
  <r>
    <n v="187"/>
    <s v="Anugrah Kanya Uchcha Vidyalay Aurangabad Purwi Madhya Bhag"/>
    <x v="103"/>
    <x v="0"/>
    <n v="0.67597765363128492"/>
    <n v="0.25977653631284914"/>
    <n v="1.6759776536312849E-2"/>
    <n v="4.7486033519553071E-2"/>
    <n v="0.67597765363128492"/>
    <s v="BJP"/>
    <n v="0.25977653631284914"/>
    <s v="HAMS"/>
    <n v="0.41620111731843579"/>
    <x v="0"/>
    <n v="6"/>
    <n v="242"/>
    <n v="3"/>
    <n v="93"/>
    <n v="3"/>
    <n v="3"/>
    <n v="3"/>
    <n v="0"/>
    <n v="1"/>
    <n v="354"/>
    <n v="0"/>
    <n v="4"/>
    <n v="358"/>
    <n v="0"/>
  </r>
  <r>
    <n v="188"/>
    <s v="Anugrah Kanya Uchcha Vidyalay Aurangabad Madhya Bhag"/>
    <x v="103"/>
    <x v="0"/>
    <n v="0.69833729216152018"/>
    <n v="0.22327790973871733"/>
    <n v="4.2755344418052253E-2"/>
    <n v="3.5629453681710214E-2"/>
    <n v="0.69833729216152018"/>
    <s v="BJP"/>
    <n v="0.22327790973871733"/>
    <s v="HAMS"/>
    <n v="0.47505938242280288"/>
    <x v="0"/>
    <n v="18"/>
    <n v="294"/>
    <n v="2"/>
    <n v="94"/>
    <n v="2"/>
    <n v="2"/>
    <n v="4"/>
    <n v="1"/>
    <n v="3"/>
    <n v="420"/>
    <n v="0"/>
    <n v="1"/>
    <n v="421"/>
    <n v="0"/>
  </r>
  <r>
    <n v="189"/>
    <s v="prathamik vidyalay mini bigaha purvi bhag"/>
    <x v="106"/>
    <x v="0"/>
    <n v="0.28920570264765783"/>
    <n v="0.63543788187372707"/>
    <n v="2.0366598778004074E-2"/>
    <n v="5.4989816700610997E-2"/>
    <n v="0.63543788187372707"/>
    <s v="HAMS"/>
    <n v="0.28920570264765783"/>
    <s v="BJP"/>
    <n v="0.34623217922606925"/>
    <x v="1"/>
    <n v="10"/>
    <n v="142"/>
    <n v="1"/>
    <n v="312"/>
    <n v="8"/>
    <n v="1"/>
    <n v="9"/>
    <n v="3"/>
    <n v="1"/>
    <n v="487"/>
    <n v="0"/>
    <n v="4"/>
    <n v="491"/>
    <n v="0"/>
  </r>
  <r>
    <n v="190"/>
    <s v="Prathamik Vidyalay Mini Bigaha pakshchim bhag"/>
    <x v="106"/>
    <x v="0"/>
    <n v="0.10912698412698413"/>
    <n v="0.8035714285714286"/>
    <n v="2.1825396825396824E-2"/>
    <n v="6.5476190476190479E-2"/>
    <n v="0.8035714285714286"/>
    <s v="HAMS"/>
    <n v="0.10912698412698413"/>
    <s v="BJP"/>
    <n v="0.69444444444444442"/>
    <x v="1"/>
    <n v="11"/>
    <n v="55"/>
    <n v="0"/>
    <n v="405"/>
    <n v="6"/>
    <n v="2"/>
    <n v="15"/>
    <n v="0"/>
    <n v="7"/>
    <n v="501"/>
    <n v="0"/>
    <n v="3"/>
    <n v="504"/>
    <n v="0"/>
  </r>
  <r>
    <n v="191"/>
    <s v="Urdu Prathamik Vidyalay Islam Toli Purwi Bhag"/>
    <x v="109"/>
    <x v="0"/>
    <n v="9.4660194174757281E-2"/>
    <n v="0.82766990291262132"/>
    <n v="2.4271844660194173E-3"/>
    <n v="7.5242718446601936E-2"/>
    <n v="0.82766990291262132"/>
    <s v="HAMS"/>
    <n v="9.4660194174757281E-2"/>
    <s v="BJP"/>
    <n v="0.73300970873786409"/>
    <x v="1"/>
    <n v="1"/>
    <n v="39"/>
    <n v="3"/>
    <n v="341"/>
    <n v="0"/>
    <n v="4"/>
    <n v="9"/>
    <n v="7"/>
    <n v="4"/>
    <n v="408"/>
    <n v="0"/>
    <n v="4"/>
    <n v="412"/>
    <n v="0"/>
  </r>
  <r>
    <n v="192"/>
    <s v="Urdu Prathamik Vidyalay Islam Toli Pashchim Bhag"/>
    <x v="109"/>
    <x v="0"/>
    <n v="0.57507082152974509"/>
    <n v="0.37677053824362605"/>
    <n v="2.8328611898016999E-3"/>
    <n v="4.5325779036827198E-2"/>
    <n v="0.57507082152974509"/>
    <s v="BJP"/>
    <n v="0.37677053824362605"/>
    <s v="HAMS"/>
    <n v="0.19830028328611904"/>
    <x v="0"/>
    <n v="1"/>
    <n v="203"/>
    <n v="3"/>
    <n v="133"/>
    <n v="3"/>
    <n v="0"/>
    <n v="5"/>
    <n v="0"/>
    <n v="1"/>
    <n v="349"/>
    <n v="0"/>
    <n v="4"/>
    <n v="353"/>
    <n v="0"/>
  </r>
  <r>
    <n v="193"/>
    <s v="Samudayik Bhavan Pathan Toli Purwi Bhag"/>
    <x v="109"/>
    <x v="0"/>
    <n v="0.10972222222222222"/>
    <n v="0.84305555555555556"/>
    <n v="1.3888888888888889E-3"/>
    <n v="4.583333333333333E-2"/>
    <n v="0.84305555555555556"/>
    <s v="HAMS"/>
    <n v="0.10972222222222222"/>
    <s v="BJP"/>
    <n v="0.73333333333333339"/>
    <x v="1"/>
    <n v="1"/>
    <n v="79"/>
    <n v="3"/>
    <n v="607"/>
    <n v="9"/>
    <n v="3"/>
    <n v="10"/>
    <n v="3"/>
    <n v="3"/>
    <n v="718"/>
    <n v="0"/>
    <n v="2"/>
    <n v="720"/>
    <n v="0"/>
  </r>
  <r>
    <n v="194"/>
    <s v="Samudayik Bhavan Pathan Toli Pashchim Bhag"/>
    <x v="109"/>
    <x v="0"/>
    <n v="9.1603053435114504E-2"/>
    <n v="0.86641221374045807"/>
    <n v="3.8167938931297708E-3"/>
    <n v="3.8167938931297711E-2"/>
    <n v="0.86641221374045807"/>
    <s v="HAMS"/>
    <n v="9.1603053435114504E-2"/>
    <s v="BJP"/>
    <n v="0.77480916030534353"/>
    <x v="1"/>
    <n v="1"/>
    <n v="24"/>
    <n v="0"/>
    <n v="227"/>
    <n v="3"/>
    <n v="2"/>
    <n v="1"/>
    <n v="1"/>
    <n v="0"/>
    <n v="259"/>
    <n v="0"/>
    <n v="3"/>
    <n v="262"/>
    <n v="0"/>
  </r>
  <r>
    <n v="195"/>
    <s v="samudayik bhawan pathan toli madhy bhag"/>
    <x v="109"/>
    <x v="0"/>
    <n v="0.14426229508196722"/>
    <n v="0.83934426229508197"/>
    <n v="0"/>
    <n v="1.6393442622950821E-2"/>
    <n v="0.83934426229508197"/>
    <s v="HAMS"/>
    <n v="0.14426229508196722"/>
    <s v="BJP"/>
    <n v="0.69508196721311477"/>
    <x v="1"/>
    <n v="0"/>
    <n v="44"/>
    <n v="1"/>
    <n v="256"/>
    <n v="2"/>
    <n v="0"/>
    <n v="2"/>
    <n v="0"/>
    <n v="0"/>
    <n v="305"/>
    <n v="0"/>
    <n v="0"/>
    <n v="305"/>
    <n v="0"/>
  </r>
  <r>
    <n v="196"/>
    <s v="Urdu Prathamik Vidyalay Kasav Mahalla Utar Bhag"/>
    <x v="110"/>
    <x v="0"/>
    <n v="0.16956521739130434"/>
    <n v="0.79347826086956519"/>
    <n v="2.1739130434782609E-3"/>
    <n v="3.4782608695652174E-2"/>
    <n v="0.79347826086956519"/>
    <s v="HAMS"/>
    <n v="0.16956521739130434"/>
    <s v="BJP"/>
    <n v="0.62391304347826082"/>
    <x v="1"/>
    <n v="1"/>
    <n v="78"/>
    <n v="1"/>
    <n v="365"/>
    <n v="0"/>
    <n v="1"/>
    <n v="8"/>
    <n v="3"/>
    <n v="1"/>
    <n v="458"/>
    <n v="0"/>
    <n v="2"/>
    <n v="460"/>
    <n v="0"/>
  </r>
  <r>
    <n v="197"/>
    <s v="Urdu Prathamik Vidyalay Kasav Mahalla Dakshin Bhag"/>
    <x v="110"/>
    <x v="0"/>
    <n v="4.5454545454545456E-2"/>
    <n v="0.87587412587412583"/>
    <n v="3.4965034965034965E-3"/>
    <n v="7.5174825174825169E-2"/>
    <n v="0.87587412587412583"/>
    <s v="HAMS"/>
    <n v="7.5174825174825169E-2"/>
    <s v="Others"/>
    <n v="0.80069930069930062"/>
    <x v="1"/>
    <n v="2"/>
    <n v="26"/>
    <n v="2"/>
    <n v="501"/>
    <n v="4"/>
    <n v="3"/>
    <n v="22"/>
    <n v="1"/>
    <n v="3"/>
    <n v="564"/>
    <n v="0"/>
    <n v="8"/>
    <n v="572"/>
    <n v="0"/>
  </r>
  <r>
    <n v="198"/>
    <s v="Taun Intar Kolej Aurangabad Purwi Bhag"/>
    <x v="103"/>
    <x v="0"/>
    <n v="0.14016736401673641"/>
    <n v="0.73012552301255229"/>
    <n v="1.0460251046025104E-2"/>
    <n v="0.1192468619246862"/>
    <n v="0.73012552301255229"/>
    <s v="HAMS"/>
    <n v="0.14016736401673641"/>
    <s v="BJP"/>
    <n v="0.58995815899581583"/>
    <x v="1"/>
    <n v="5"/>
    <n v="67"/>
    <n v="2"/>
    <n v="349"/>
    <n v="11"/>
    <n v="8"/>
    <n v="23"/>
    <n v="3"/>
    <n v="3"/>
    <n v="471"/>
    <n v="0"/>
    <n v="7"/>
    <n v="478"/>
    <n v="0"/>
  </r>
  <r>
    <n v="199"/>
    <s v="Taun Intar Kolej Aurangabad Madhy Bhag"/>
    <x v="103"/>
    <x v="0"/>
    <n v="0.25630252100840334"/>
    <n v="0.62394957983193278"/>
    <n v="8.4033613445378148E-3"/>
    <n v="0.11134453781512606"/>
    <n v="0.62394957983193278"/>
    <s v="HAMS"/>
    <n v="0.25630252100840334"/>
    <s v="BJP"/>
    <n v="0.36764705882352944"/>
    <x v="1"/>
    <n v="4"/>
    <n v="122"/>
    <n v="3"/>
    <n v="297"/>
    <n v="6"/>
    <n v="8"/>
    <n v="16"/>
    <n v="5"/>
    <n v="7"/>
    <n v="468"/>
    <n v="0"/>
    <n v="8"/>
    <n v="476"/>
    <n v="0"/>
  </r>
  <r>
    <n v="200"/>
    <s v="Taun Intar Kolej Aurangabad Purwi Madhya Bhag"/>
    <x v="103"/>
    <x v="0"/>
    <n v="0.26037735849056604"/>
    <n v="0.62641509433962261"/>
    <n v="3.7735849056603774E-3"/>
    <n v="0.10943396226415095"/>
    <n v="0.62641509433962261"/>
    <s v="HAMS"/>
    <n v="0.26037735849056604"/>
    <s v="BJP"/>
    <n v="0.36603773584905658"/>
    <x v="1"/>
    <n v="2"/>
    <n v="138"/>
    <n v="2"/>
    <n v="332"/>
    <n v="6"/>
    <n v="8"/>
    <n v="20"/>
    <n v="6"/>
    <n v="6"/>
    <n v="520"/>
    <n v="0"/>
    <n v="10"/>
    <n v="530"/>
    <n v="0"/>
  </r>
  <r>
    <n v="201"/>
    <s v="Taun Intar Kolej Aurangabad Pashchim Bhag"/>
    <x v="103"/>
    <x v="0"/>
    <n v="0.69786096256684493"/>
    <n v="0.28342245989304815"/>
    <n v="0"/>
    <n v="1.871657754010695E-2"/>
    <n v="0.69786096256684493"/>
    <s v="BJP"/>
    <n v="0.28342245989304815"/>
    <s v="HAMS"/>
    <n v="0.41443850267379678"/>
    <x v="0"/>
    <n v="0"/>
    <n v="261"/>
    <n v="1"/>
    <n v="106"/>
    <n v="1"/>
    <n v="0"/>
    <n v="3"/>
    <n v="0"/>
    <n v="0"/>
    <n v="372"/>
    <n v="0"/>
    <n v="2"/>
    <n v="374"/>
    <n v="0"/>
  </r>
  <r>
    <n v="202"/>
    <s v="Lok Swasthya Abhiyantran Vibhag Ka Kavartar Aurangabad Purwi Bhag"/>
    <x v="103"/>
    <x v="0"/>
    <n v="0.37581699346405228"/>
    <n v="0.57843137254901966"/>
    <n v="0"/>
    <n v="4.5751633986928102E-2"/>
    <n v="0.57843137254901966"/>
    <s v="HAMS"/>
    <n v="0.37581699346405228"/>
    <s v="BJP"/>
    <n v="0.20261437908496738"/>
    <x v="1"/>
    <n v="0"/>
    <n v="115"/>
    <n v="1"/>
    <n v="177"/>
    <n v="2"/>
    <n v="2"/>
    <n v="3"/>
    <n v="3"/>
    <n v="2"/>
    <n v="305"/>
    <n v="0"/>
    <n v="1"/>
    <n v="306"/>
    <n v="0"/>
  </r>
  <r>
    <n v="203"/>
    <s v="Lok Swasthya Abhiyantran Vibhag Ka Kavartar Aurangabad Pashchim Bhag"/>
    <x v="103"/>
    <x v="0"/>
    <n v="0.58048780487804874"/>
    <n v="0.37560975609756098"/>
    <n v="4.8780487804878049E-3"/>
    <n v="3.9024390243902439E-2"/>
    <n v="0.58048780487804874"/>
    <s v="BJP"/>
    <n v="0.37560975609756098"/>
    <s v="HAMS"/>
    <n v="0.20487804878048776"/>
    <x v="0"/>
    <n v="1"/>
    <n v="119"/>
    <n v="1"/>
    <n v="77"/>
    <n v="1"/>
    <n v="0"/>
    <n v="1"/>
    <n v="1"/>
    <n v="0"/>
    <n v="201"/>
    <n v="0"/>
    <n v="4"/>
    <n v="205"/>
    <n v="0"/>
  </r>
  <r>
    <n v="204"/>
    <s v="Urdu Prathamik Vidyalay Nu Kaji Mahalla Utar Bhag"/>
    <x v="111"/>
    <x v="0"/>
    <n v="0.29523809523809524"/>
    <n v="0.67047619047619045"/>
    <n v="9.5238095238095247E-3"/>
    <n v="2.4761904761904763E-2"/>
    <n v="0.67047619047619045"/>
    <s v="HAMS"/>
    <n v="0.29523809523809524"/>
    <s v="BJP"/>
    <n v="0.3752380952380952"/>
    <x v="1"/>
    <n v="5"/>
    <n v="155"/>
    <n v="2"/>
    <n v="352"/>
    <n v="2"/>
    <n v="2"/>
    <n v="2"/>
    <n v="3"/>
    <n v="2"/>
    <n v="525"/>
    <n v="0"/>
    <n v="0"/>
    <n v="525"/>
    <n v="0"/>
  </r>
  <r>
    <n v="205"/>
    <s v="Urdu Prathamik Vidyalay Nu Kaji Mahalla Dakshin Bhag"/>
    <x v="111"/>
    <x v="0"/>
    <n v="0.64649681528662417"/>
    <n v="0.31847133757961782"/>
    <n v="3.1847133757961785E-3"/>
    <n v="3.1847133757961783E-2"/>
    <n v="0.64649681528662417"/>
    <s v="BJP"/>
    <n v="0.31847133757961782"/>
    <s v="HAMS"/>
    <n v="0.32802547770700635"/>
    <x v="0"/>
    <n v="1"/>
    <n v="203"/>
    <n v="2"/>
    <n v="100"/>
    <n v="2"/>
    <n v="1"/>
    <n v="0"/>
    <n v="0"/>
    <n v="1"/>
    <n v="310"/>
    <n v="0"/>
    <n v="4"/>
    <n v="314"/>
    <n v="0"/>
  </r>
  <r>
    <n v="206"/>
    <s v="Bindul Ara Mashin Shahapur Nala Ke Pas Chalanta Matadan Kendra Aurangabad Purwi Bhag"/>
    <x v="103"/>
    <x v="0"/>
    <n v="0.26948775055679286"/>
    <n v="0.68151447661469933"/>
    <n v="6.6815144766146995E-3"/>
    <n v="4.2316258351893093E-2"/>
    <n v="0.68151447661469933"/>
    <s v="HAMS"/>
    <n v="0.26948775055679286"/>
    <s v="BJP"/>
    <n v="0.41202672605790647"/>
    <x v="1"/>
    <n v="3"/>
    <n v="121"/>
    <n v="1"/>
    <n v="306"/>
    <n v="7"/>
    <n v="2"/>
    <n v="4"/>
    <n v="2"/>
    <n v="0"/>
    <n v="446"/>
    <n v="0"/>
    <n v="3"/>
    <n v="449"/>
    <n v="0"/>
  </r>
  <r>
    <n v="207"/>
    <s v="Bindul Ara Mashin Shahapur Nala Ke Pas Chalanta Matadan Kendra Aurangabad Madhy Bhag"/>
    <x v="103"/>
    <x v="0"/>
    <n v="0.4121475054229935"/>
    <n v="0.53579175704989157"/>
    <n v="2.1691973969631237E-3"/>
    <n v="4.9891540130151846E-2"/>
    <n v="0.53579175704989157"/>
    <s v="HAMS"/>
    <n v="0.4121475054229935"/>
    <s v="BJP"/>
    <n v="0.12364425162689807"/>
    <x v="2"/>
    <n v="1"/>
    <n v="190"/>
    <n v="1"/>
    <n v="247"/>
    <n v="3"/>
    <n v="7"/>
    <n v="6"/>
    <n v="3"/>
    <n v="3"/>
    <n v="461"/>
    <n v="0"/>
    <n v="0"/>
    <n v="461"/>
    <n v="0"/>
  </r>
  <r>
    <n v="208"/>
    <s v="Bindul Ara Mashin Shahapur Nala Ke Pas Chalanta Matadan Kendra Aurangabad Pashchim Bhag"/>
    <x v="103"/>
    <x v="0"/>
    <n v="6.2394603709949412E-2"/>
    <n v="0.8600337268128162"/>
    <n v="1.6863406408094434E-3"/>
    <n v="7.5885328836424959E-2"/>
    <n v="0.8600337268128162"/>
    <s v="HAMS"/>
    <n v="7.5885328836424959E-2"/>
    <s v="Others"/>
    <n v="0.78414839797639124"/>
    <x v="1"/>
    <n v="1"/>
    <n v="37"/>
    <n v="2"/>
    <n v="510"/>
    <n v="10"/>
    <n v="4"/>
    <n v="11"/>
    <n v="6"/>
    <n v="3"/>
    <n v="584"/>
    <n v="0"/>
    <n v="9"/>
    <n v="593"/>
    <n v="0"/>
  </r>
  <r>
    <n v="209"/>
    <s v="Tichar Traaining School Aurangabad RumaNo-1"/>
    <x v="103"/>
    <x v="0"/>
    <n v="0.79740680713128043"/>
    <n v="0.17828200972447325"/>
    <n v="4.8622366288492711E-3"/>
    <n v="1.9448946515397084E-2"/>
    <n v="0.79740680713128043"/>
    <s v="BJP"/>
    <n v="0.17828200972447325"/>
    <s v="HAMS"/>
    <n v="0.61912479740680715"/>
    <x v="0"/>
    <n v="3"/>
    <n v="492"/>
    <n v="3"/>
    <n v="110"/>
    <n v="1"/>
    <n v="0"/>
    <n v="5"/>
    <n v="1"/>
    <n v="0"/>
    <n v="615"/>
    <n v="0"/>
    <n v="2"/>
    <n v="617"/>
    <n v="0"/>
  </r>
  <r>
    <n v="210"/>
    <s v="Tichar Traaining School Aurangabad RumaNo-2"/>
    <x v="103"/>
    <x v="0"/>
    <n v="0.7485265225933202"/>
    <n v="0.18664047151277013"/>
    <n v="1.1787819253438114E-2"/>
    <n v="5.304518664047151E-2"/>
    <n v="0.7485265225933202"/>
    <s v="BJP"/>
    <n v="0.18664047151277013"/>
    <s v="HAMS"/>
    <n v="0.56188605108055012"/>
    <x v="0"/>
    <n v="6"/>
    <n v="381"/>
    <n v="3"/>
    <n v="95"/>
    <n v="1"/>
    <n v="3"/>
    <n v="3"/>
    <n v="4"/>
    <n v="5"/>
    <n v="501"/>
    <n v="0"/>
    <n v="8"/>
    <n v="509"/>
    <n v="0"/>
  </r>
  <r>
    <n v="211"/>
    <s v="Tichar Traaining School Aurangabad RumaNo-3"/>
    <x v="103"/>
    <x v="0"/>
    <n v="0.45454545454545453"/>
    <n v="0.49197860962566847"/>
    <n v="1.2477718360071301E-2"/>
    <n v="4.0998217468805706E-2"/>
    <n v="0.49197860962566847"/>
    <s v="HAMS"/>
    <n v="0.45454545454545453"/>
    <s v="BJP"/>
    <n v="3.7433155080213942E-2"/>
    <x v="2"/>
    <n v="7"/>
    <n v="255"/>
    <n v="1"/>
    <n v="276"/>
    <n v="3"/>
    <n v="2"/>
    <n v="12"/>
    <n v="3"/>
    <n v="1"/>
    <n v="560"/>
    <n v="0"/>
    <n v="1"/>
    <n v="561"/>
    <n v="0"/>
  </r>
  <r>
    <n v="212"/>
    <s v="Tichar Traaining School Aurangabad RumaNo-4"/>
    <x v="103"/>
    <x v="0"/>
    <n v="0.52886836027713624"/>
    <n v="0.40415704387990764"/>
    <n v="3.0023094688221709E-2"/>
    <n v="3.695150115473441E-2"/>
    <n v="0.52886836027713624"/>
    <s v="BJP"/>
    <n v="0.40415704387990764"/>
    <s v="HAMS"/>
    <n v="0.1247113163972286"/>
    <x v="3"/>
    <n v="13"/>
    <n v="229"/>
    <n v="2"/>
    <n v="175"/>
    <n v="0"/>
    <n v="2"/>
    <n v="6"/>
    <n v="1"/>
    <n v="4"/>
    <n v="432"/>
    <n v="0"/>
    <n v="1"/>
    <n v="433"/>
    <n v="0"/>
  </r>
  <r>
    <n v="213"/>
    <s v="Tichar Traaining School Aurangabad RumaNo-5"/>
    <x v="103"/>
    <x v="0"/>
    <n v="0.33266533066132264"/>
    <n v="0.56713426853707416"/>
    <n v="1.8036072144288578E-2"/>
    <n v="8.2164328657314628E-2"/>
    <n v="0.56713426853707416"/>
    <s v="HAMS"/>
    <n v="0.33266533066132264"/>
    <s v="BJP"/>
    <n v="0.23446893787575152"/>
    <x v="1"/>
    <n v="9"/>
    <n v="166"/>
    <n v="4"/>
    <n v="283"/>
    <n v="7"/>
    <n v="8"/>
    <n v="13"/>
    <n v="3"/>
    <n v="4"/>
    <n v="497"/>
    <n v="0"/>
    <n v="2"/>
    <n v="499"/>
    <n v="0"/>
  </r>
  <r>
    <n v="214"/>
    <s v="Prathamik Vidyalay Mallah Toli purvi bhag"/>
    <x v="109"/>
    <x v="0"/>
    <n v="0.53715498938428874"/>
    <n v="0.38853503184713378"/>
    <n v="8.4925690021231421E-3"/>
    <n v="6.5817409766454352E-2"/>
    <n v="0.53715498938428874"/>
    <s v="BJP"/>
    <n v="0.38853503184713378"/>
    <s v="HAMS"/>
    <n v="0.14861995753715496"/>
    <x v="3"/>
    <n v="4"/>
    <n v="253"/>
    <n v="1"/>
    <n v="183"/>
    <n v="5"/>
    <n v="4"/>
    <n v="8"/>
    <n v="3"/>
    <n v="2"/>
    <n v="463"/>
    <n v="0"/>
    <n v="8"/>
    <n v="471"/>
    <n v="0"/>
  </r>
  <r>
    <n v="215"/>
    <s v="prathamik vidyalay mallah toli pakshchim bhag"/>
    <x v="109"/>
    <x v="0"/>
    <n v="0.32801822323462415"/>
    <n v="0.58997722095671978"/>
    <n v="0"/>
    <n v="8.2004555808656038E-2"/>
    <n v="0.58997722095671978"/>
    <s v="HAMS"/>
    <n v="0.32801822323462415"/>
    <s v="BJP"/>
    <n v="0.26195899772209563"/>
    <x v="1"/>
    <n v="0"/>
    <n v="144"/>
    <n v="3"/>
    <n v="259"/>
    <n v="5"/>
    <n v="5"/>
    <n v="12"/>
    <n v="4"/>
    <n v="5"/>
    <n v="437"/>
    <n v="0"/>
    <n v="2"/>
    <n v="439"/>
    <n v="0"/>
  </r>
  <r>
    <n v="216"/>
    <s v="Ramalakhan Sinh Yadav Kolej Aurangabad Purwi Bhag"/>
    <x v="103"/>
    <x v="0"/>
    <n v="0.72993827160493829"/>
    <n v="0.23456790123456789"/>
    <n v="4.6296296296296294E-3"/>
    <n v="3.0864197530864196E-2"/>
    <n v="0.72993827160493829"/>
    <s v="BJP"/>
    <n v="0.23456790123456789"/>
    <s v="HAMS"/>
    <n v="0.49537037037037041"/>
    <x v="0"/>
    <n v="3"/>
    <n v="473"/>
    <n v="2"/>
    <n v="152"/>
    <n v="1"/>
    <n v="2"/>
    <n v="3"/>
    <n v="4"/>
    <n v="1"/>
    <n v="641"/>
    <n v="0"/>
    <n v="7"/>
    <n v="648"/>
    <n v="0"/>
  </r>
  <r>
    <n v="217"/>
    <s v="Ramalakhan Sinh Yadav Kolej Aurangabad Pashchim Bhag"/>
    <x v="103"/>
    <x v="0"/>
    <n v="0.48250460405156537"/>
    <n v="0.46040515653775321"/>
    <n v="5.5248618784530384E-3"/>
    <n v="5.1565377532228361E-2"/>
    <n v="0.48250460405156537"/>
    <s v="BJP"/>
    <n v="0.46040515653775321"/>
    <s v="HAMS"/>
    <n v="2.2099447513812154E-2"/>
    <x v="3"/>
    <n v="3"/>
    <n v="262"/>
    <n v="2"/>
    <n v="250"/>
    <n v="3"/>
    <n v="4"/>
    <n v="8"/>
    <n v="3"/>
    <n v="3"/>
    <n v="538"/>
    <n v="0"/>
    <n v="5"/>
    <n v="543"/>
    <n v="0"/>
  </r>
  <r>
    <n v="218"/>
    <s v="Ramalakhan Sinh Yadav Kolej Karyalay Aurangabad"/>
    <x v="103"/>
    <x v="0"/>
    <n v="0.60178970917225949"/>
    <n v="0.31991051454138703"/>
    <n v="8.948545861297539E-3"/>
    <n v="6.9351230425055935E-2"/>
    <n v="0.60178970917225949"/>
    <s v="BJP"/>
    <n v="0.31991051454138703"/>
    <s v="HAMS"/>
    <n v="0.28187919463087246"/>
    <x v="0"/>
    <n v="4"/>
    <n v="269"/>
    <n v="3"/>
    <n v="143"/>
    <n v="4"/>
    <n v="4"/>
    <n v="6"/>
    <n v="6"/>
    <n v="4"/>
    <n v="443"/>
    <n v="0"/>
    <n v="4"/>
    <n v="447"/>
    <n v="0"/>
  </r>
  <r>
    <n v="219"/>
    <s v="Utkramit Madhya Vidyalay Silar"/>
    <x v="112"/>
    <x v="0"/>
    <n v="0.38388625592417064"/>
    <n v="0.35545023696682465"/>
    <n v="0.12322274881516587"/>
    <n v="0.13744075829383887"/>
    <n v="0.38388625592417064"/>
    <s v="BJP"/>
    <n v="0.35545023696682465"/>
    <s v="HAMS"/>
    <n v="2.8436018957345988E-2"/>
    <x v="3"/>
    <n v="78"/>
    <n v="243"/>
    <n v="6"/>
    <n v="225"/>
    <n v="8"/>
    <n v="3"/>
    <n v="39"/>
    <n v="10"/>
    <n v="4"/>
    <n v="616"/>
    <n v="0"/>
    <n v="17"/>
    <n v="633"/>
    <n v="0"/>
  </r>
  <r>
    <n v="220"/>
    <s v="Prathamik Vidyalay Dhamarpur"/>
    <x v="113"/>
    <x v="0"/>
    <n v="0.78712871287128716"/>
    <n v="0.10643564356435643"/>
    <n v="1.2376237623762377E-2"/>
    <n v="9.405940594059406E-2"/>
    <n v="0.78712871287128716"/>
    <s v="BJP"/>
    <n v="0.10643564356435643"/>
    <s v="HAMS"/>
    <n v="0.68069306930693074"/>
    <x v="0"/>
    <n v="5"/>
    <n v="318"/>
    <n v="4"/>
    <n v="43"/>
    <n v="1"/>
    <n v="2"/>
    <n v="7"/>
    <n v="4"/>
    <n v="12"/>
    <n v="396"/>
    <n v="0"/>
    <n v="8"/>
    <n v="404"/>
    <n v="0"/>
  </r>
  <r>
    <n v="221"/>
    <s v="Uchcha Vidyalay Pavai Utari Bhag"/>
    <x v="114"/>
    <x v="0"/>
    <n v="0.39563106796116504"/>
    <n v="0.470873786407767"/>
    <n v="1.4563106796116505E-2"/>
    <n v="0.11893203883495146"/>
    <n v="0.470873786407767"/>
    <s v="HAMS"/>
    <n v="0.39563106796116504"/>
    <s v="BJP"/>
    <n v="7.5242718446601964E-2"/>
    <x v="2"/>
    <n v="6"/>
    <n v="163"/>
    <n v="5"/>
    <n v="194"/>
    <n v="7"/>
    <n v="3"/>
    <n v="16"/>
    <n v="2"/>
    <n v="4"/>
    <n v="400"/>
    <n v="0"/>
    <n v="12"/>
    <n v="412"/>
    <n v="0"/>
  </r>
  <r>
    <n v="222"/>
    <s v="uchch vidyalay pawai madhy bhag"/>
    <x v="114"/>
    <x v="0"/>
    <n v="0.73160173160173159"/>
    <n v="0.13636363636363635"/>
    <n v="1.0822510822510822E-2"/>
    <n v="0.12121212121212122"/>
    <n v="0.73160173160173159"/>
    <s v="BJP"/>
    <n v="0.13636363636363635"/>
    <s v="HAMS"/>
    <n v="0.59523809523809523"/>
    <x v="0"/>
    <n v="5"/>
    <n v="338"/>
    <n v="10"/>
    <n v="63"/>
    <n v="3"/>
    <n v="7"/>
    <n v="8"/>
    <n v="4"/>
    <n v="3"/>
    <n v="441"/>
    <n v="0"/>
    <n v="21"/>
    <n v="462"/>
    <n v="0"/>
  </r>
  <r>
    <n v="223"/>
    <s v="Uchcha Vidyalay Pavai Dakshin Bhag"/>
    <x v="114"/>
    <x v="0"/>
    <n v="0.46191247974068073"/>
    <n v="0.42625607779578606"/>
    <n v="9.7244732576985422E-3"/>
    <n v="0.10210696920583469"/>
    <n v="0.46191247974068073"/>
    <s v="BJP"/>
    <n v="0.42625607779578606"/>
    <s v="HAMS"/>
    <n v="3.5656401944894667E-2"/>
    <x v="3"/>
    <n v="6"/>
    <n v="285"/>
    <n v="5"/>
    <n v="263"/>
    <n v="11"/>
    <n v="3"/>
    <n v="21"/>
    <n v="9"/>
    <n v="7"/>
    <n v="610"/>
    <n v="0"/>
    <n v="7"/>
    <n v="617"/>
    <n v="0"/>
  </r>
  <r>
    <n v="224"/>
    <s v="Madhya Vidyalay Bhairopur"/>
    <x v="115"/>
    <x v="0"/>
    <n v="0.62467866323907451"/>
    <n v="0.2467866323907455"/>
    <n v="3.8560411311053984E-2"/>
    <n v="8.9974293059125965E-2"/>
    <n v="0.62467866323907451"/>
    <s v="BJP"/>
    <n v="0.2467866323907455"/>
    <s v="HAMS"/>
    <n v="0.37789203084832901"/>
    <x v="0"/>
    <n v="15"/>
    <n v="243"/>
    <n v="3"/>
    <n v="96"/>
    <n v="5"/>
    <n v="3"/>
    <n v="6"/>
    <n v="2"/>
    <n v="0"/>
    <n v="373"/>
    <n v="0"/>
    <n v="16"/>
    <n v="389"/>
    <n v="0"/>
  </r>
  <r>
    <n v="225"/>
    <s v="Prathamik Vidyalay Titai Bigaha"/>
    <x v="116"/>
    <x v="0"/>
    <n v="8.2706766917293228E-2"/>
    <n v="0.62255639097744364"/>
    <n v="0.11278195488721804"/>
    <n v="0.18195488721804512"/>
    <n v="0.62255639097744364"/>
    <s v="HAMS"/>
    <n v="0.18195488721804512"/>
    <s v="Others"/>
    <n v="0.44060150375939855"/>
    <x v="1"/>
    <n v="75"/>
    <n v="55"/>
    <n v="6"/>
    <n v="414"/>
    <n v="18"/>
    <n v="12"/>
    <n v="40"/>
    <n v="11"/>
    <n v="11"/>
    <n v="642"/>
    <n v="0"/>
    <n v="23"/>
    <n v="665"/>
    <n v="0"/>
  </r>
  <r>
    <n v="226"/>
    <s v="Utkramit Madhya Vidyalay Bharkur"/>
    <x v="117"/>
    <x v="0"/>
    <n v="0.5650969529085873"/>
    <n v="0.29916897506925205"/>
    <n v="8.3102493074792248E-3"/>
    <n v="0.12742382271468145"/>
    <n v="0.5650969529085873"/>
    <s v="BJP"/>
    <n v="0.29916897506925205"/>
    <s v="HAMS"/>
    <n v="0.26592797783933525"/>
    <x v="0"/>
    <n v="3"/>
    <n v="204"/>
    <n v="5"/>
    <n v="108"/>
    <n v="7"/>
    <n v="3"/>
    <n v="9"/>
    <n v="2"/>
    <n v="3"/>
    <n v="344"/>
    <n v="0"/>
    <n v="17"/>
    <n v="361"/>
    <n v="0"/>
  </r>
  <r>
    <n v="227"/>
    <s v="Prathamik Vidyalay Vishramapur"/>
    <x v="118"/>
    <x v="0"/>
    <n v="0.23464912280701755"/>
    <n v="0.55043859649122806"/>
    <n v="3.2894736842105261E-2"/>
    <n v="0.18201754385964913"/>
    <n v="0.55043859649122806"/>
    <s v="HAMS"/>
    <n v="0.23464912280701755"/>
    <s v="BJP"/>
    <n v="0.31578947368421051"/>
    <x v="1"/>
    <n v="15"/>
    <n v="107"/>
    <n v="5"/>
    <n v="251"/>
    <n v="7"/>
    <n v="14"/>
    <n v="24"/>
    <n v="13"/>
    <n v="7"/>
    <n v="443"/>
    <n v="0"/>
    <n v="13"/>
    <n v="456"/>
    <n v="0"/>
  </r>
  <r>
    <n v="228"/>
    <s v="Utkramit Madhya Vidyalay Hajarikarma"/>
    <x v="119"/>
    <x v="0"/>
    <n v="2.9166666666666667E-2"/>
    <n v="0.56458333333333333"/>
    <n v="0.29166666666666669"/>
    <n v="0.11458333333333333"/>
    <n v="0.56458333333333333"/>
    <s v="HAMS"/>
    <n v="0.29166666666666669"/>
    <s v="BSP"/>
    <n v="0.27291666666666664"/>
    <x v="1"/>
    <n v="140"/>
    <n v="14"/>
    <n v="3"/>
    <n v="271"/>
    <n v="4"/>
    <n v="4"/>
    <n v="18"/>
    <n v="6"/>
    <n v="5"/>
    <n v="465"/>
    <n v="0"/>
    <n v="15"/>
    <n v="480"/>
    <n v="0"/>
  </r>
  <r>
    <n v="229"/>
    <s v="Samudayik Bhavan Chandauli"/>
    <x v="120"/>
    <x v="0"/>
    <n v="0.12111801242236025"/>
    <n v="0.69875776397515532"/>
    <n v="1.5527950310559006E-2"/>
    <n v="0.16459627329192547"/>
    <n v="0.69875776397515532"/>
    <s v="HAMS"/>
    <n v="0.16459627329192547"/>
    <s v="Others"/>
    <n v="0.53416149068322982"/>
    <x v="1"/>
    <n v="5"/>
    <n v="39"/>
    <n v="2"/>
    <n v="225"/>
    <n v="12"/>
    <n v="6"/>
    <n v="20"/>
    <n v="3"/>
    <n v="5"/>
    <n v="317"/>
    <n v="0"/>
    <n v="5"/>
    <n v="322"/>
    <n v="0"/>
  </r>
  <r>
    <n v="230"/>
    <s v="Prathamik Vidyalay Balakarama Pakshchimi bhag"/>
    <x v="121"/>
    <x v="0"/>
    <n v="0.44623655913978494"/>
    <n v="0.3888888888888889"/>
    <n v="6.2724014336917558E-2"/>
    <n v="0.10215053763440861"/>
    <n v="0.44623655913978494"/>
    <s v="BJP"/>
    <n v="0.3888888888888889"/>
    <s v="HAMS"/>
    <n v="5.7347670250896043E-2"/>
    <x v="3"/>
    <n v="35"/>
    <n v="249"/>
    <n v="4"/>
    <n v="217"/>
    <n v="6"/>
    <n v="3"/>
    <n v="16"/>
    <n v="9"/>
    <n v="13"/>
    <n v="552"/>
    <n v="0"/>
    <n v="6"/>
    <n v="558"/>
    <n v="0"/>
  </r>
  <r>
    <n v="231"/>
    <s v="Prathamik Vidyalay Balakarama Purvi Bhag"/>
    <x v="122"/>
    <x v="0"/>
    <n v="0.34848484848484851"/>
    <n v="0.48232323232323232"/>
    <n v="5.808080808080808E-2"/>
    <n v="0.1111111111111111"/>
    <n v="0.48232323232323232"/>
    <s v="HAMS"/>
    <n v="0.34848484848484851"/>
    <s v="BJP"/>
    <n v="0.13383838383838381"/>
    <x v="2"/>
    <n v="23"/>
    <n v="138"/>
    <n v="1"/>
    <n v="191"/>
    <n v="4"/>
    <n v="6"/>
    <n v="11"/>
    <n v="6"/>
    <n v="3"/>
    <n v="383"/>
    <n v="0"/>
    <n v="13"/>
    <n v="396"/>
    <n v="0"/>
  </r>
  <r>
    <n v="232"/>
    <s v="Utkramit Madhya Vidyalay Chatara"/>
    <x v="37"/>
    <x v="0"/>
    <n v="0.23758099352051837"/>
    <n v="0.63066954643628514"/>
    <n v="1.2958963282937365E-2"/>
    <n v="0.11879049676025918"/>
    <n v="0.63066954643628514"/>
    <s v="HAMS"/>
    <n v="0.23758099352051837"/>
    <s v="BJP"/>
    <n v="0.39308855291576678"/>
    <x v="1"/>
    <n v="6"/>
    <n v="110"/>
    <n v="2"/>
    <n v="292"/>
    <n v="5"/>
    <n v="4"/>
    <n v="9"/>
    <n v="7"/>
    <n v="11"/>
    <n v="446"/>
    <n v="0"/>
    <n v="17"/>
    <n v="463"/>
    <n v="0"/>
  </r>
  <r>
    <n v="233"/>
    <s v="Prathamik Vidyalay Bhaluhara"/>
    <x v="123"/>
    <x v="0"/>
    <n v="2.7989821882951654E-2"/>
    <n v="0.89312977099236646"/>
    <n v="7.6335877862595417E-3"/>
    <n v="7.124681933842239E-2"/>
    <n v="0.89312977099236646"/>
    <s v="HAMS"/>
    <n v="7.124681933842239E-2"/>
    <s v="Others"/>
    <n v="0.82188295165394409"/>
    <x v="1"/>
    <n v="3"/>
    <n v="11"/>
    <n v="3"/>
    <n v="351"/>
    <n v="5"/>
    <n v="1"/>
    <n v="10"/>
    <n v="3"/>
    <n v="2"/>
    <n v="389"/>
    <n v="0"/>
    <n v="4"/>
    <n v="393"/>
    <n v="0"/>
  </r>
  <r>
    <n v="234"/>
    <s v="Prathmik Vidyalay Bijauli"/>
    <x v="124"/>
    <x v="0"/>
    <n v="0.74798061389337644"/>
    <n v="0.15185783521809371"/>
    <n v="2.9079159935379646E-2"/>
    <n v="7.1082390953150248E-2"/>
    <n v="0.74798061389337644"/>
    <s v="BJP"/>
    <n v="0.15185783521809371"/>
    <s v="HAMS"/>
    <n v="0.59612277867528274"/>
    <x v="0"/>
    <n v="18"/>
    <n v="463"/>
    <n v="4"/>
    <n v="94"/>
    <n v="3"/>
    <n v="6"/>
    <n v="13"/>
    <n v="8"/>
    <n v="5"/>
    <n v="614"/>
    <n v="0"/>
    <n v="5"/>
    <n v="619"/>
    <n v="0"/>
  </r>
  <r>
    <n v="235"/>
    <s v="Prathamik Vidhalay Pipara"/>
    <x v="125"/>
    <x v="0"/>
    <n v="0.31481481481481483"/>
    <n v="0.38518518518518519"/>
    <n v="0.1037037037037037"/>
    <n v="0.1962962962962963"/>
    <n v="0.38518518518518519"/>
    <s v="HAMS"/>
    <n v="0.31481481481481483"/>
    <s v="BJP"/>
    <n v="7.0370370370370361E-2"/>
    <x v="2"/>
    <n v="84"/>
    <n v="255"/>
    <n v="8"/>
    <n v="312"/>
    <n v="17"/>
    <n v="21"/>
    <n v="49"/>
    <n v="18"/>
    <n v="14"/>
    <n v="778"/>
    <n v="0"/>
    <n v="32"/>
    <n v="810"/>
    <n v="0"/>
  </r>
  <r>
    <n v="236"/>
    <s v="Madhya Vidyalay Dhanadi"/>
    <x v="126"/>
    <x v="0"/>
    <n v="0.72032193158953728"/>
    <n v="0.23138832997987926"/>
    <n v="2.012072434607646E-3"/>
    <n v="4.6277665995975853E-2"/>
    <n v="0.72032193158953728"/>
    <s v="BJP"/>
    <n v="0.23138832997987926"/>
    <s v="HAMS"/>
    <n v="0.48893360160965804"/>
    <x v="0"/>
    <n v="1"/>
    <n v="358"/>
    <n v="6"/>
    <n v="115"/>
    <n v="4"/>
    <n v="2"/>
    <n v="3"/>
    <n v="2"/>
    <n v="4"/>
    <n v="495"/>
    <n v="0"/>
    <n v="2"/>
    <n v="497"/>
    <n v="0"/>
  </r>
  <r>
    <n v="237"/>
    <s v="Madhya Vidyalay Pandey Bigaha"/>
    <x v="127"/>
    <x v="0"/>
    <n v="0.20424403183023873"/>
    <n v="0.57692307692307687"/>
    <n v="1.0610079575596816E-2"/>
    <n v="0.20822281167108753"/>
    <n v="0.57692307692307687"/>
    <s v="HAMS"/>
    <n v="0.20822281167108753"/>
    <s v="Others"/>
    <n v="0.36870026525198935"/>
    <x v="1"/>
    <n v="8"/>
    <n v="154"/>
    <n v="10"/>
    <n v="435"/>
    <n v="26"/>
    <n v="12"/>
    <n v="56"/>
    <n v="14"/>
    <n v="16"/>
    <n v="731"/>
    <n v="0"/>
    <n v="23"/>
    <n v="754"/>
    <n v="0"/>
  </r>
  <r>
    <n v="238"/>
    <s v="Madhya Vidyalay Hasauli"/>
    <x v="128"/>
    <x v="0"/>
    <n v="0.63178294573643412"/>
    <n v="0.24224806201550386"/>
    <n v="1.3565891472868217E-2"/>
    <n v="0.1124031007751938"/>
    <n v="0.63178294573643412"/>
    <s v="BJP"/>
    <n v="0.24224806201550386"/>
    <s v="HAMS"/>
    <n v="0.38953488372093026"/>
    <x v="0"/>
    <n v="7"/>
    <n v="326"/>
    <n v="3"/>
    <n v="125"/>
    <n v="9"/>
    <n v="10"/>
    <n v="11"/>
    <n v="6"/>
    <n v="7"/>
    <n v="504"/>
    <n v="0"/>
    <n v="12"/>
    <n v="516"/>
    <n v="0"/>
  </r>
  <r>
    <n v="239"/>
    <s v="Utkramit Madhya Vidyalay Rawal Bigha uttari Bhag"/>
    <x v="129"/>
    <x v="0"/>
    <n v="0.53301886792452835"/>
    <n v="0.330188679245283"/>
    <n v="5.4245283018867926E-2"/>
    <n v="8.254716981132075E-2"/>
    <n v="0.53301886792452835"/>
    <s v="BJP"/>
    <n v="0.330188679245283"/>
    <s v="HAMS"/>
    <n v="0.20283018867924535"/>
    <x v="0"/>
    <n v="23"/>
    <n v="226"/>
    <n v="8"/>
    <n v="140"/>
    <n v="5"/>
    <n v="4"/>
    <n v="13"/>
    <n v="1"/>
    <n v="1"/>
    <n v="421"/>
    <n v="0"/>
    <n v="3"/>
    <n v="424"/>
    <n v="0"/>
  </r>
  <r>
    <n v="240"/>
    <s v="Utkramit Madhya Vidyalay Rawal Bigha Dakshini Bhag"/>
    <x v="129"/>
    <x v="0"/>
    <n v="0.44736842105263158"/>
    <n v="0.41700404858299595"/>
    <n v="2.2267206477732792E-2"/>
    <n v="0.11336032388663968"/>
    <n v="0.44736842105263158"/>
    <s v="BJP"/>
    <n v="0.41700404858299595"/>
    <s v="HAMS"/>
    <n v="3.0364372469635637E-2"/>
    <x v="3"/>
    <n v="11"/>
    <n v="221"/>
    <n v="10"/>
    <n v="206"/>
    <n v="5"/>
    <n v="4"/>
    <n v="16"/>
    <n v="4"/>
    <n v="6"/>
    <n v="483"/>
    <n v="0"/>
    <n v="11"/>
    <n v="494"/>
    <n v="0"/>
  </r>
  <r>
    <n v="241"/>
    <s v="Madhya Vidyalay KUNDA"/>
    <x v="130"/>
    <x v="0"/>
    <n v="0.56826137689614931"/>
    <n v="0.34305717619603265"/>
    <n v="2.2170361726954493E-2"/>
    <n v="6.6511085180863475E-2"/>
    <n v="0.56826137689614931"/>
    <s v="BJP"/>
    <n v="0.34305717619603265"/>
    <s v="HAMS"/>
    <n v="0.22520420070011665"/>
    <x v="0"/>
    <n v="19"/>
    <n v="487"/>
    <n v="7"/>
    <n v="294"/>
    <n v="9"/>
    <n v="6"/>
    <n v="16"/>
    <n v="7"/>
    <n v="4"/>
    <n v="849"/>
    <n v="0"/>
    <n v="8"/>
    <n v="857"/>
    <n v="0"/>
  </r>
  <r>
    <n v="242"/>
    <s v="Prathamik Vidyalay HariharBigha"/>
    <x v="131"/>
    <x v="0"/>
    <n v="0.28897849462365593"/>
    <n v="0.5268817204301075"/>
    <n v="2.4193548387096774E-2"/>
    <n v="0.15994623655913978"/>
    <n v="0.5268817204301075"/>
    <s v="HAMS"/>
    <n v="0.28897849462365593"/>
    <s v="BJP"/>
    <n v="0.23790322580645157"/>
    <x v="1"/>
    <n v="18"/>
    <n v="215"/>
    <n v="8"/>
    <n v="392"/>
    <n v="15"/>
    <n v="13"/>
    <n v="37"/>
    <n v="12"/>
    <n v="18"/>
    <n v="728"/>
    <n v="0"/>
    <n v="16"/>
    <n v="744"/>
    <n v="0"/>
  </r>
  <r>
    <n v="243"/>
    <s v="Utkramit Madhya Vidyalay Khakhada"/>
    <x v="132"/>
    <x v="0"/>
    <n v="0.60506706408345756"/>
    <n v="0.30849478390461998"/>
    <n v="8.9418777943368107E-3"/>
    <n v="7.7496274217585689E-2"/>
    <n v="0.60506706408345756"/>
    <s v="BJP"/>
    <n v="0.30849478390461998"/>
    <s v="HAMS"/>
    <n v="0.29657228017883758"/>
    <x v="0"/>
    <n v="6"/>
    <n v="406"/>
    <n v="10"/>
    <n v="207"/>
    <n v="9"/>
    <n v="2"/>
    <n v="9"/>
    <n v="8"/>
    <n v="7"/>
    <n v="664"/>
    <n v="0"/>
    <n v="7"/>
    <n v="671"/>
    <n v="0"/>
  </r>
  <r>
    <n v="244"/>
    <s v="Prathamik Vidhalay Nepava"/>
    <x v="133"/>
    <x v="0"/>
    <n v="0.1103448275862069"/>
    <n v="0.7563218390804598"/>
    <n v="1.4942528735632184E-2"/>
    <n v="0.11839080459770115"/>
    <n v="0.7563218390804598"/>
    <s v="HAMS"/>
    <n v="0.11839080459770115"/>
    <s v="Others"/>
    <n v="0.63793103448275867"/>
    <x v="1"/>
    <n v="13"/>
    <n v="96"/>
    <n v="9"/>
    <n v="658"/>
    <n v="17"/>
    <n v="7"/>
    <n v="41"/>
    <n v="10"/>
    <n v="7"/>
    <n v="858"/>
    <n v="0"/>
    <n v="12"/>
    <n v="870"/>
    <n v="0"/>
  </r>
  <r>
    <n v="245"/>
    <s v="Utkramit Madhya Vidyalay Karama"/>
    <x v="134"/>
    <x v="0"/>
    <n v="0.22532188841201717"/>
    <n v="0.66523605150214593"/>
    <n v="1.0729613733905579E-2"/>
    <n v="9.8712446351931327E-2"/>
    <n v="0.66523605150214593"/>
    <s v="HAMS"/>
    <n v="0.22532188841201717"/>
    <s v="BJP"/>
    <n v="0.43991416309012876"/>
    <x v="1"/>
    <n v="5"/>
    <n v="105"/>
    <n v="2"/>
    <n v="310"/>
    <n v="6"/>
    <n v="2"/>
    <n v="15"/>
    <n v="6"/>
    <n v="6"/>
    <n v="457"/>
    <n v="0"/>
    <n v="9"/>
    <n v="466"/>
    <n v="0"/>
  </r>
  <r>
    <n v="246"/>
    <s v="Prathamik Vidyalay Basadiha"/>
    <x v="135"/>
    <x v="0"/>
    <n v="0.48267326732673266"/>
    <n v="0.36386138613861385"/>
    <n v="4.2079207920792082E-2"/>
    <n v="0.11138613861386139"/>
    <n v="0.48267326732673266"/>
    <s v="BJP"/>
    <n v="0.36386138613861385"/>
    <s v="HAMS"/>
    <n v="0.11881188118811881"/>
    <x v="3"/>
    <n v="17"/>
    <n v="195"/>
    <n v="7"/>
    <n v="147"/>
    <n v="9"/>
    <n v="6"/>
    <n v="8"/>
    <n v="3"/>
    <n v="4"/>
    <n v="396"/>
    <n v="0"/>
    <n v="8"/>
    <n v="404"/>
    <n v="0"/>
  </r>
  <r>
    <n v="247"/>
    <s v="Madhya Vidyalay Dadhapa"/>
    <x v="136"/>
    <x v="0"/>
    <n v="0.47438016528925619"/>
    <n v="0.32561983471074379"/>
    <n v="3.1404958677685953E-2"/>
    <n v="0.16859504132231404"/>
    <n v="0.47438016528925619"/>
    <s v="BJP"/>
    <n v="0.32561983471074379"/>
    <s v="HAMS"/>
    <n v="0.1487603305785124"/>
    <x v="3"/>
    <n v="19"/>
    <n v="287"/>
    <n v="8"/>
    <n v="197"/>
    <n v="14"/>
    <n v="8"/>
    <n v="30"/>
    <n v="13"/>
    <n v="11"/>
    <n v="587"/>
    <n v="0"/>
    <n v="18"/>
    <n v="605"/>
    <n v="0"/>
  </r>
  <r>
    <n v="248"/>
    <s v="Prathamik Vidhalay ParasanVigha"/>
    <x v="137"/>
    <x v="0"/>
    <n v="3.3816425120772944E-2"/>
    <n v="0.91304347826086951"/>
    <n v="4.830917874396135E-3"/>
    <n v="4.8309178743961352E-2"/>
    <n v="0.91304347826086951"/>
    <s v="HAMS"/>
    <n v="4.8309178743961352E-2"/>
    <s v="Others"/>
    <n v="0.86473429951690817"/>
    <x v="1"/>
    <n v="1"/>
    <n v="7"/>
    <n v="0"/>
    <n v="189"/>
    <n v="4"/>
    <n v="0"/>
    <n v="3"/>
    <n v="1"/>
    <n v="2"/>
    <n v="207"/>
    <n v="0"/>
    <n v="0"/>
    <n v="207"/>
    <n v="0"/>
  </r>
  <r>
    <n v="249"/>
    <s v="Prathamik Vidyalay Guragaiya"/>
    <x v="138"/>
    <x v="0"/>
    <n v="6.1827956989247312E-2"/>
    <n v="0.87903225806451613"/>
    <n v="8.0645161290322578E-3"/>
    <n v="5.1075268817204304E-2"/>
    <n v="0.87903225806451613"/>
    <s v="HAMS"/>
    <n v="6.1827956989247312E-2"/>
    <s v="BJP"/>
    <n v="0.81720430107526876"/>
    <x v="1"/>
    <n v="3"/>
    <n v="23"/>
    <n v="0"/>
    <n v="327"/>
    <n v="9"/>
    <n v="0"/>
    <n v="6"/>
    <n v="1"/>
    <n v="1"/>
    <n v="370"/>
    <n v="0"/>
    <n v="2"/>
    <n v="372"/>
    <n v="0"/>
  </r>
  <r>
    <n v="250"/>
    <s v="Madhya Vidyalay Khadiha"/>
    <x v="139"/>
    <x v="0"/>
    <n v="0.39835164835164832"/>
    <n v="0.39835164835164832"/>
    <n v="1.9230769230769232E-2"/>
    <n v="0.18406593406593408"/>
    <n v="0.39835164835164832"/>
    <s v="BJP"/>
    <n v="0.39835164835164832"/>
    <s v="BJP"/>
    <n v="0"/>
    <x v="3"/>
    <n v="14"/>
    <n v="290"/>
    <n v="11"/>
    <n v="290"/>
    <n v="18"/>
    <n v="15"/>
    <n v="41"/>
    <n v="10"/>
    <n v="13"/>
    <n v="702"/>
    <n v="0"/>
    <n v="26"/>
    <n v="728"/>
    <n v="0"/>
  </r>
  <r>
    <n v="251"/>
    <s v="Madhya Vidyalay Bahuara Pakshchim Bhag"/>
    <x v="93"/>
    <x v="0"/>
    <n v="0.69453924914675769"/>
    <n v="0.15870307167235495"/>
    <n v="1.5358361774744027E-2"/>
    <n v="0.13139931740614336"/>
    <n v="0.69453924914675769"/>
    <s v="BJP"/>
    <n v="0.15870307167235495"/>
    <s v="HAMS"/>
    <n v="0.53583617747440271"/>
    <x v="0"/>
    <n v="9"/>
    <n v="407"/>
    <n v="5"/>
    <n v="93"/>
    <n v="8"/>
    <n v="1"/>
    <n v="13"/>
    <n v="10"/>
    <n v="14"/>
    <n v="560"/>
    <n v="0"/>
    <n v="26"/>
    <n v="586"/>
    <n v="0"/>
  </r>
  <r>
    <n v="252"/>
    <s v="Madhya Vidyalay Bahuara Purvi Bhag"/>
    <x v="93"/>
    <x v="0"/>
    <n v="0.44936708860759494"/>
    <n v="0.310126582278481"/>
    <n v="0"/>
    <n v="0.24050632911392406"/>
    <n v="0.44936708860759494"/>
    <s v="BJP"/>
    <n v="0.310126582278481"/>
    <s v="HAMS"/>
    <n v="0.13924050632911394"/>
    <x v="3"/>
    <n v="0"/>
    <n v="142"/>
    <n v="4"/>
    <n v="98"/>
    <n v="4"/>
    <n v="6"/>
    <n v="20"/>
    <n v="16"/>
    <n v="11"/>
    <n v="301"/>
    <n v="0"/>
    <n v="15"/>
    <n v="316"/>
    <n v="0"/>
  </r>
  <r>
    <n v="253"/>
    <s v="Madhya Vidyalay Narachi"/>
    <x v="140"/>
    <x v="0"/>
    <n v="0.14578005115089515"/>
    <n v="0.73657289002557547"/>
    <n v="1.7902813299232736E-2"/>
    <n v="9.9744245524296671E-2"/>
    <n v="0.73657289002557547"/>
    <s v="HAMS"/>
    <n v="0.14578005115089515"/>
    <s v="BJP"/>
    <n v="0.59079283887468037"/>
    <x v="1"/>
    <n v="7"/>
    <n v="57"/>
    <n v="4"/>
    <n v="288"/>
    <n v="17"/>
    <n v="4"/>
    <n v="5"/>
    <n v="4"/>
    <n v="1"/>
    <n v="387"/>
    <n v="0"/>
    <n v="4"/>
    <n v="391"/>
    <n v="0"/>
  </r>
  <r>
    <n v="254"/>
    <s v="madhy vidyalay chainpur"/>
    <x v="141"/>
    <x v="0"/>
    <n v="0.49256505576208176"/>
    <n v="0.36431226765799257"/>
    <n v="4.2750929368029739E-2"/>
    <n v="0.10037174721189591"/>
    <n v="0.49256505576208176"/>
    <s v="BJP"/>
    <n v="0.36431226765799257"/>
    <s v="HAMS"/>
    <n v="0.12825278810408919"/>
    <x v="3"/>
    <n v="23"/>
    <n v="265"/>
    <n v="7"/>
    <n v="196"/>
    <n v="5"/>
    <n v="3"/>
    <n v="15"/>
    <n v="8"/>
    <n v="7"/>
    <n v="529"/>
    <n v="0"/>
    <n v="9"/>
    <n v="538"/>
    <n v="0"/>
  </r>
  <r>
    <n v="255"/>
    <s v="Prathamik Vidyalay Devadhari"/>
    <x v="142"/>
    <x v="0"/>
    <n v="0.27920227920227919"/>
    <n v="0.60683760683760679"/>
    <n v="5.6980056980056983E-3"/>
    <n v="0.10826210826210826"/>
    <n v="0.60683760683760679"/>
    <s v="HAMS"/>
    <n v="0.27920227920227919"/>
    <s v="BJP"/>
    <n v="0.3276353276353276"/>
    <x v="1"/>
    <n v="2"/>
    <n v="98"/>
    <n v="2"/>
    <n v="213"/>
    <n v="9"/>
    <n v="8"/>
    <n v="8"/>
    <n v="2"/>
    <n v="4"/>
    <n v="346"/>
    <n v="0"/>
    <n v="5"/>
    <n v="351"/>
    <n v="0"/>
  </r>
  <r>
    <n v="256"/>
    <s v="Madhya Vidyalay Uparadaha"/>
    <x v="143"/>
    <x v="0"/>
    <n v="0.30038759689922478"/>
    <n v="0.51162790697674421"/>
    <n v="4.4573643410852716E-2"/>
    <n v="0.1434108527131783"/>
    <n v="0.51162790697674421"/>
    <s v="HAMS"/>
    <n v="0.30038759689922478"/>
    <s v="BJP"/>
    <n v="0.21124031007751942"/>
    <x v="1"/>
    <n v="23"/>
    <n v="155"/>
    <n v="7"/>
    <n v="264"/>
    <n v="14"/>
    <n v="9"/>
    <n v="15"/>
    <n v="6"/>
    <n v="10"/>
    <n v="503"/>
    <n v="0"/>
    <n v="13"/>
    <n v="516"/>
    <n v="0"/>
  </r>
  <r>
    <n v="257"/>
    <s v="Madhya Vidyalay Belasara Utari Bhag"/>
    <x v="144"/>
    <x v="0"/>
    <n v="0.52841781874039939"/>
    <n v="0.36405529953917048"/>
    <n v="2.4577572964669739E-2"/>
    <n v="8.294930875576037E-2"/>
    <n v="0.52841781874039939"/>
    <s v="BJP"/>
    <n v="0.36405529953917048"/>
    <s v="HAMS"/>
    <n v="0.16436251920122891"/>
    <x v="0"/>
    <n v="16"/>
    <n v="344"/>
    <n v="3"/>
    <n v="237"/>
    <n v="13"/>
    <n v="6"/>
    <n v="22"/>
    <n v="5"/>
    <n v="2"/>
    <n v="648"/>
    <n v="0"/>
    <n v="3"/>
    <n v="651"/>
    <n v="0"/>
  </r>
  <r>
    <n v="258"/>
    <s v="Madhya Vidyalay Belasara (Dakshini Bhag)"/>
    <x v="144"/>
    <x v="0"/>
    <n v="0.36177474402730375"/>
    <n v="0.45051194539249145"/>
    <n v="7.1672354948805458E-2"/>
    <n v="0.11604095563139932"/>
    <n v="0.45051194539249145"/>
    <s v="HAMS"/>
    <n v="0.36177474402730375"/>
    <s v="BJP"/>
    <n v="8.8737201365187701E-2"/>
    <x v="2"/>
    <n v="42"/>
    <n v="212"/>
    <n v="6"/>
    <n v="264"/>
    <n v="8"/>
    <n v="10"/>
    <n v="24"/>
    <n v="6"/>
    <n v="7"/>
    <n v="579"/>
    <n v="0"/>
    <n v="7"/>
    <n v="586"/>
    <n v="0"/>
  </r>
  <r>
    <n v="259"/>
    <s v="prathamik vidyalay bhawanipur utari bhag"/>
    <x v="145"/>
    <x v="0"/>
    <n v="0.62440570522979399"/>
    <n v="0.23137876386687797"/>
    <n v="3.1695721077654518E-2"/>
    <n v="0.11251980982567353"/>
    <n v="0.62440570522979399"/>
    <s v="BJP"/>
    <n v="0.23137876386687797"/>
    <s v="HAMS"/>
    <n v="0.39302694136291605"/>
    <x v="0"/>
    <n v="20"/>
    <n v="394"/>
    <n v="8"/>
    <n v="146"/>
    <n v="6"/>
    <n v="3"/>
    <n v="11"/>
    <n v="4"/>
    <n v="16"/>
    <n v="608"/>
    <n v="0"/>
    <n v="23"/>
    <n v="631"/>
    <n v="0"/>
  </r>
  <r>
    <n v="260"/>
    <s v="Prathamik Vidyalay Bhavanipur dakshini bhag"/>
    <x v="145"/>
    <x v="0"/>
    <n v="0.55793991416309008"/>
    <n v="0.21888412017167383"/>
    <n v="0.15879828326180256"/>
    <n v="6.4377682403433473E-2"/>
    <n v="0.55793991416309008"/>
    <s v="BJP"/>
    <n v="0.21888412017167383"/>
    <s v="HAMS"/>
    <n v="0.33905579399141628"/>
    <x v="0"/>
    <n v="37"/>
    <n v="130"/>
    <n v="1"/>
    <n v="51"/>
    <n v="1"/>
    <n v="1"/>
    <n v="2"/>
    <n v="2"/>
    <n v="1"/>
    <n v="226"/>
    <n v="0"/>
    <n v="7"/>
    <n v="233"/>
    <n v="0"/>
  </r>
  <r>
    <n v="261"/>
    <s v="Madhya vidyalay damaul"/>
    <x v="146"/>
    <x v="0"/>
    <n v="0.23015873015873015"/>
    <n v="0.52222222222222225"/>
    <n v="2.2222222222222223E-2"/>
    <n v="0.2253968253968254"/>
    <n v="0.52222222222222225"/>
    <s v="HAMS"/>
    <n v="0.23015873015873015"/>
    <s v="BJP"/>
    <n v="0.29206349206349214"/>
    <x v="1"/>
    <n v="14"/>
    <n v="145"/>
    <n v="10"/>
    <n v="329"/>
    <n v="28"/>
    <n v="25"/>
    <n v="31"/>
    <n v="22"/>
    <n v="13"/>
    <n v="617"/>
    <n v="0"/>
    <n v="13"/>
    <n v="630"/>
    <n v="0"/>
  </r>
  <r>
    <n v="262"/>
    <s v="urdu madhy vidyalay balapokhar purvi bhag"/>
    <x v="147"/>
    <x v="0"/>
    <n v="0.11380145278450363"/>
    <n v="0.81113801452784506"/>
    <n v="7.2639225181598066E-3"/>
    <n v="6.7796610169491525E-2"/>
    <n v="0.81113801452784506"/>
    <s v="HAMS"/>
    <n v="0.11380145278450363"/>
    <s v="BJP"/>
    <n v="0.69733656174334147"/>
    <x v="1"/>
    <n v="3"/>
    <n v="47"/>
    <n v="1"/>
    <n v="335"/>
    <n v="5"/>
    <n v="6"/>
    <n v="7"/>
    <n v="3"/>
    <n v="4"/>
    <n v="411"/>
    <n v="0"/>
    <n v="2"/>
    <n v="413"/>
    <n v="0"/>
  </r>
  <r>
    <n v="263"/>
    <s v="Urdu Madhya Vidyalay Balapokhar pakshchim bhag"/>
    <x v="147"/>
    <x v="0"/>
    <n v="0.42792792792792794"/>
    <n v="0.42792792792792794"/>
    <n v="3.6036036036036036E-2"/>
    <n v="0.10810810810810811"/>
    <n v="0.42792792792792794"/>
    <s v="BJP"/>
    <n v="0.42792792792792794"/>
    <s v="BJP"/>
    <n v="0"/>
    <x v="3"/>
    <n v="16"/>
    <n v="190"/>
    <n v="6"/>
    <n v="190"/>
    <n v="5"/>
    <n v="6"/>
    <n v="7"/>
    <n v="4"/>
    <n v="7"/>
    <n v="431"/>
    <n v="0"/>
    <n v="13"/>
    <n v="444"/>
    <n v="0"/>
  </r>
  <r>
    <n v="264"/>
    <s v="madhy vidyalay bela"/>
    <x v="76"/>
    <x v="0"/>
    <n v="0.52434456928838946"/>
    <n v="0.25468164794007492"/>
    <n v="9.7378277153558054E-2"/>
    <n v="0.12359550561797752"/>
    <n v="0.52434456928838946"/>
    <s v="BJP"/>
    <n v="0.25468164794007492"/>
    <s v="HAMS"/>
    <n v="0.26966292134831454"/>
    <x v="0"/>
    <n v="26"/>
    <n v="140"/>
    <n v="1"/>
    <n v="68"/>
    <n v="2"/>
    <n v="5"/>
    <n v="8"/>
    <n v="4"/>
    <n v="7"/>
    <n v="261"/>
    <n v="0"/>
    <n v="6"/>
    <n v="267"/>
    <n v="0"/>
  </r>
  <r>
    <n v="265"/>
    <s v="Kanya Madhya Vidyalay Dev purvi bhag"/>
    <x v="148"/>
    <x v="0"/>
    <n v="0.71498771498771496"/>
    <n v="0.19164619164619165"/>
    <n v="2.2113022113022112E-2"/>
    <n v="7.125307125307126E-2"/>
    <n v="0.71498771498771496"/>
    <s v="BJP"/>
    <n v="0.19164619164619165"/>
    <s v="HAMS"/>
    <n v="0.52334152334152328"/>
    <x v="0"/>
    <n v="9"/>
    <n v="291"/>
    <n v="4"/>
    <n v="78"/>
    <n v="1"/>
    <n v="1"/>
    <n v="4"/>
    <n v="2"/>
    <n v="6"/>
    <n v="396"/>
    <n v="0"/>
    <n v="11"/>
    <n v="407"/>
    <n v="0"/>
  </r>
  <r>
    <n v="266"/>
    <s v="Kanya Madhya Vidyalay Dev Madhy Bhag"/>
    <x v="148"/>
    <x v="0"/>
    <n v="0.65673981191222575"/>
    <n v="0.24608150470219436"/>
    <n v="2.5078369905956112E-2"/>
    <n v="7.2100313479623826E-2"/>
    <n v="0.65673981191222575"/>
    <s v="BJP"/>
    <n v="0.24608150470219436"/>
    <s v="HAMS"/>
    <n v="0.41065830721003138"/>
    <x v="0"/>
    <n v="16"/>
    <n v="419"/>
    <n v="5"/>
    <n v="157"/>
    <n v="3"/>
    <n v="5"/>
    <n v="14"/>
    <n v="6"/>
    <n v="1"/>
    <n v="626"/>
    <n v="0"/>
    <n v="12"/>
    <n v="638"/>
    <n v="0"/>
  </r>
  <r>
    <n v="267"/>
    <s v="Kanya Madhya Vidyalay, dev (Bayan Bhag)"/>
    <x v="148"/>
    <x v="0"/>
    <n v="0.40909090909090912"/>
    <n v="0.45989304812834225"/>
    <n v="1.06951871657754E-2"/>
    <n v="0.12032085561497326"/>
    <n v="0.45989304812834225"/>
    <s v="HAMS"/>
    <n v="0.40909090909090912"/>
    <s v="BJP"/>
    <n v="5.0802139037433136E-2"/>
    <x v="2"/>
    <n v="4"/>
    <n v="153"/>
    <n v="4"/>
    <n v="172"/>
    <n v="3"/>
    <n v="6"/>
    <n v="20"/>
    <n v="4"/>
    <n v="3"/>
    <n v="369"/>
    <n v="0"/>
    <n v="5"/>
    <n v="374"/>
    <n v="0"/>
  </r>
  <r>
    <n v="268"/>
    <s v="kanya madhy vidyalay dev utari bhag"/>
    <x v="148"/>
    <x v="0"/>
    <n v="0.51100244498777503"/>
    <n v="0.44254278728606355"/>
    <n v="9.7799511002444987E-3"/>
    <n v="3.6674816625916873E-2"/>
    <n v="0.51100244498777503"/>
    <s v="BJP"/>
    <n v="0.44254278728606355"/>
    <s v="HAMS"/>
    <n v="6.8459657701711474E-2"/>
    <x v="3"/>
    <n v="4"/>
    <n v="209"/>
    <n v="2"/>
    <n v="181"/>
    <n v="2"/>
    <n v="0"/>
    <n v="3"/>
    <n v="1"/>
    <n v="2"/>
    <n v="404"/>
    <n v="0"/>
    <n v="5"/>
    <n v="409"/>
    <n v="0"/>
  </r>
  <r>
    <n v="269"/>
    <s v="uchcha vidyalay dev dakshin bhag"/>
    <x v="148"/>
    <x v="0"/>
    <n v="0.69827586206896552"/>
    <n v="0.21551724137931033"/>
    <n v="1.5086206896551725E-2"/>
    <n v="7.1120689655172417E-2"/>
    <n v="0.69827586206896552"/>
    <s v="BJP"/>
    <n v="0.21551724137931033"/>
    <s v="HAMS"/>
    <n v="0.48275862068965519"/>
    <x v="0"/>
    <n v="7"/>
    <n v="324"/>
    <n v="8"/>
    <n v="100"/>
    <n v="3"/>
    <n v="0"/>
    <n v="5"/>
    <n v="1"/>
    <n v="7"/>
    <n v="455"/>
    <n v="0"/>
    <n v="9"/>
    <n v="464"/>
    <n v="0"/>
  </r>
  <r>
    <n v="270"/>
    <s v="Uchcha Vidyalay Dev utari bhag"/>
    <x v="148"/>
    <x v="0"/>
    <n v="0.62862669245647973"/>
    <n v="0.28433268858800775"/>
    <n v="9.6711798839458421E-3"/>
    <n v="7.7369439071566737E-2"/>
    <n v="0.62862669245647973"/>
    <s v="BJP"/>
    <n v="0.28433268858800775"/>
    <s v="HAMS"/>
    <n v="0.34429400386847198"/>
    <x v="0"/>
    <n v="5"/>
    <n v="325"/>
    <n v="6"/>
    <n v="147"/>
    <n v="4"/>
    <n v="1"/>
    <n v="8"/>
    <n v="12"/>
    <n v="6"/>
    <n v="514"/>
    <n v="0"/>
    <n v="3"/>
    <n v="517"/>
    <n v="0"/>
  </r>
  <r>
    <n v="271"/>
    <s v="madhy vidyalay dev utari bhag"/>
    <x v="148"/>
    <x v="0"/>
    <n v="0.3867924528301887"/>
    <n v="0.49622641509433962"/>
    <n v="5.6603773584905656E-3"/>
    <n v="0.11132075471698114"/>
    <n v="0.49622641509433962"/>
    <s v="HAMS"/>
    <n v="0.3867924528301887"/>
    <s v="BJP"/>
    <n v="0.10943396226415092"/>
    <x v="2"/>
    <n v="3"/>
    <n v="205"/>
    <n v="4"/>
    <n v="263"/>
    <n v="12"/>
    <n v="11"/>
    <n v="16"/>
    <n v="7"/>
    <n v="6"/>
    <n v="527"/>
    <n v="0"/>
    <n v="3"/>
    <n v="530"/>
    <n v="0"/>
  </r>
  <r>
    <n v="272"/>
    <s v="madhy vidyalay dev dakshin bhag"/>
    <x v="148"/>
    <x v="0"/>
    <n v="7.5425790754257913E-2"/>
    <n v="0.72749391727493917"/>
    <n v="4.8661800486618006E-3"/>
    <n v="0.19221411192214111"/>
    <n v="0.72749391727493917"/>
    <s v="HAMS"/>
    <n v="0.19221411192214111"/>
    <s v="Others"/>
    <n v="0.53527980535279807"/>
    <x v="1"/>
    <n v="2"/>
    <n v="31"/>
    <n v="5"/>
    <n v="299"/>
    <n v="10"/>
    <n v="4"/>
    <n v="33"/>
    <n v="8"/>
    <n v="4"/>
    <n v="396"/>
    <n v="0"/>
    <n v="15"/>
    <n v="411"/>
    <n v="0"/>
  </r>
  <r>
    <n v="273"/>
    <s v="panchayat bhawan dev purvi bhag"/>
    <x v="148"/>
    <x v="0"/>
    <n v="0.77672209026128269"/>
    <n v="0.17814726840855108"/>
    <n v="4.7505938242280287E-3"/>
    <n v="4.0380047505938245E-2"/>
    <n v="0.77672209026128269"/>
    <s v="BJP"/>
    <n v="0.17814726840855108"/>
    <s v="HAMS"/>
    <n v="0.59857482185273159"/>
    <x v="0"/>
    <n v="2"/>
    <n v="327"/>
    <n v="1"/>
    <n v="75"/>
    <n v="1"/>
    <n v="5"/>
    <n v="1"/>
    <n v="3"/>
    <n v="3"/>
    <n v="418"/>
    <n v="0"/>
    <n v="3"/>
    <n v="421"/>
    <n v="0"/>
  </r>
  <r>
    <n v="274"/>
    <s v="Panchayat Bhavan Dev Pakshchim bhag"/>
    <x v="148"/>
    <x v="0"/>
    <n v="0.76127320954907163"/>
    <n v="0.1830238726790451"/>
    <n v="5.3050397877984082E-3"/>
    <n v="5.0397877984084884E-2"/>
    <n v="0.76127320954907163"/>
    <s v="BJP"/>
    <n v="0.1830238726790451"/>
    <s v="HAMS"/>
    <n v="0.57824933687002655"/>
    <x v="0"/>
    <n v="2"/>
    <n v="287"/>
    <n v="2"/>
    <n v="69"/>
    <n v="1"/>
    <n v="2"/>
    <n v="2"/>
    <n v="1"/>
    <n v="5"/>
    <n v="371"/>
    <n v="0"/>
    <n v="6"/>
    <n v="377"/>
    <n v="0"/>
  </r>
  <r>
    <n v="275"/>
    <s v="Madhya Vidyalay Kataiya Pashchim Bhag"/>
    <x v="149"/>
    <x v="0"/>
    <n v="0.25258493353028066"/>
    <n v="0.53028064992614476"/>
    <n v="4.2836041358936483E-2"/>
    <n v="0.17429837518463812"/>
    <n v="0.53028064992614476"/>
    <s v="HAMS"/>
    <n v="0.25258493353028066"/>
    <s v="BJP"/>
    <n v="0.2776957163958641"/>
    <x v="1"/>
    <n v="29"/>
    <n v="171"/>
    <n v="9"/>
    <n v="359"/>
    <n v="15"/>
    <n v="10"/>
    <n v="39"/>
    <n v="17"/>
    <n v="13"/>
    <n v="662"/>
    <n v="0"/>
    <n v="15"/>
    <n v="677"/>
    <n v="0"/>
  </r>
  <r>
    <n v="276"/>
    <s v="Madhya Vidyalay Kataiya Purwi Bhag"/>
    <x v="149"/>
    <x v="0"/>
    <n v="0.77526132404181181"/>
    <n v="0.15331010452961671"/>
    <n v="1.0452961672473868E-2"/>
    <n v="6.097560975609756E-2"/>
    <n v="0.77526132404181181"/>
    <s v="BJP"/>
    <n v="0.15331010452961671"/>
    <s v="HAMS"/>
    <n v="0.62195121951219512"/>
    <x v="0"/>
    <n v="6"/>
    <n v="445"/>
    <n v="9"/>
    <n v="88"/>
    <n v="6"/>
    <n v="2"/>
    <n v="5"/>
    <n v="1"/>
    <n v="5"/>
    <n v="567"/>
    <n v="0"/>
    <n v="7"/>
    <n v="574"/>
    <n v="0"/>
  </r>
  <r>
    <n v="277"/>
    <s v="Prathamik Vidyalay Kosiyari purvi bhag"/>
    <x v="150"/>
    <x v="0"/>
    <n v="0.62118126272912422"/>
    <n v="0.2484725050916497"/>
    <n v="5.4989816700610997E-2"/>
    <n v="7.5356415478615074E-2"/>
    <n v="0.62118126272912422"/>
    <s v="BJP"/>
    <n v="0.2484725050916497"/>
    <s v="HAMS"/>
    <n v="0.37270875763747452"/>
    <x v="0"/>
    <n v="27"/>
    <n v="305"/>
    <n v="8"/>
    <n v="122"/>
    <n v="3"/>
    <n v="5"/>
    <n v="7"/>
    <n v="5"/>
    <n v="5"/>
    <n v="487"/>
    <n v="0"/>
    <n v="4"/>
    <n v="491"/>
    <n v="0"/>
  </r>
  <r>
    <n v="278"/>
    <s v="Prathamik vidyalay kosiyari pakshchim bhag"/>
    <x v="150"/>
    <x v="0"/>
    <n v="0.37816764132553604"/>
    <n v="0.391812865497076"/>
    <n v="8.5769980506822607E-2"/>
    <n v="0.14424951267056529"/>
    <n v="0.391812865497076"/>
    <s v="HAMS"/>
    <n v="0.37816764132553604"/>
    <s v="BJP"/>
    <n v="1.364522417153996E-2"/>
    <x v="2"/>
    <n v="44"/>
    <n v="194"/>
    <n v="11"/>
    <n v="201"/>
    <n v="10"/>
    <n v="8"/>
    <n v="18"/>
    <n v="10"/>
    <n v="8"/>
    <n v="504"/>
    <n v="0"/>
    <n v="9"/>
    <n v="513"/>
    <n v="0"/>
  </r>
  <r>
    <n v="279"/>
    <s v="Madhy vidyalay israur"/>
    <x v="151"/>
    <x v="0"/>
    <n v="0.42985611510791366"/>
    <n v="0.45143884892086333"/>
    <n v="1.2589928057553957E-2"/>
    <n v="0.10611510791366907"/>
    <n v="0.45143884892086333"/>
    <s v="HAMS"/>
    <n v="0.42985611510791366"/>
    <s v="BJP"/>
    <n v="2.1582733812949673E-2"/>
    <x v="2"/>
    <n v="7"/>
    <n v="239"/>
    <n v="2"/>
    <n v="251"/>
    <n v="9"/>
    <n v="8"/>
    <n v="15"/>
    <n v="9"/>
    <n v="4"/>
    <n v="544"/>
    <n v="0"/>
    <n v="12"/>
    <n v="556"/>
    <n v="0"/>
  </r>
  <r>
    <n v="280"/>
    <s v="Prathamik Vidyalay Chatati Bajar"/>
    <x v="152"/>
    <x v="0"/>
    <n v="0.60119047619047616"/>
    <n v="0.26934523809523808"/>
    <n v="1.1904761904761904E-2"/>
    <n v="0.11755952380952381"/>
    <n v="0.60119047619047616"/>
    <s v="BJP"/>
    <n v="0.26934523809523808"/>
    <s v="HAMS"/>
    <n v="0.33184523809523808"/>
    <x v="0"/>
    <n v="8"/>
    <n v="404"/>
    <n v="8"/>
    <n v="181"/>
    <n v="9"/>
    <n v="10"/>
    <n v="19"/>
    <n v="9"/>
    <n v="12"/>
    <n v="660"/>
    <n v="0"/>
    <n v="12"/>
    <n v="672"/>
    <n v="0"/>
  </r>
  <r>
    <n v="281"/>
    <s v="Besik Skul Vishunapur"/>
    <x v="153"/>
    <x v="0"/>
    <n v="0.44859813084112149"/>
    <n v="0.39563862928348908"/>
    <n v="4.8286604361370715E-2"/>
    <n v="0.10747663551401869"/>
    <n v="0.44859813084112149"/>
    <s v="BJP"/>
    <n v="0.39563862928348908"/>
    <s v="HAMS"/>
    <n v="5.2959501557632405E-2"/>
    <x v="3"/>
    <n v="31"/>
    <n v="288"/>
    <n v="4"/>
    <n v="254"/>
    <n v="6"/>
    <n v="3"/>
    <n v="26"/>
    <n v="7"/>
    <n v="10"/>
    <n v="629"/>
    <n v="0"/>
    <n v="13"/>
    <n v="642"/>
    <n v="0"/>
  </r>
  <r>
    <n v="282"/>
    <s v="Madhya Vidyalay Vishunapur"/>
    <x v="153"/>
    <x v="0"/>
    <n v="0.4868189806678383"/>
    <n v="0.32161687170474518"/>
    <n v="2.6362038664323375E-2"/>
    <n v="0.16520210896309315"/>
    <n v="0.4868189806678383"/>
    <s v="BJP"/>
    <n v="0.32161687170474518"/>
    <s v="HAMS"/>
    <n v="0.16520210896309312"/>
    <x v="0"/>
    <n v="15"/>
    <n v="277"/>
    <n v="9"/>
    <n v="183"/>
    <n v="13"/>
    <n v="7"/>
    <n v="19"/>
    <n v="6"/>
    <n v="12"/>
    <n v="541"/>
    <n v="0"/>
    <n v="28"/>
    <n v="569"/>
    <n v="0"/>
  </r>
  <r>
    <n v="283"/>
    <s v="Madhy vidyalay kesaur"/>
    <x v="154"/>
    <x v="0"/>
    <n v="0.3592814371257485"/>
    <n v="0.41616766467065869"/>
    <n v="3.1437125748502992E-2"/>
    <n v="0.19311377245508982"/>
    <n v="0.41616766467065869"/>
    <s v="HAMS"/>
    <n v="0.3592814371257485"/>
    <s v="BJP"/>
    <n v="5.6886227544910184E-2"/>
    <x v="2"/>
    <n v="21"/>
    <n v="240"/>
    <n v="5"/>
    <n v="278"/>
    <n v="23"/>
    <n v="14"/>
    <n v="30"/>
    <n v="13"/>
    <n v="15"/>
    <n v="639"/>
    <n v="0"/>
    <n v="29"/>
    <n v="668"/>
    <n v="0"/>
  </r>
  <r>
    <n v="284"/>
    <s v="Prathamik Vidyalay Suhi pakshchim bhag"/>
    <x v="155"/>
    <x v="0"/>
    <n v="0.58047016274864371"/>
    <n v="0.28752260397830021"/>
    <n v="1.4466546112115732E-2"/>
    <n v="0.11754068716094032"/>
    <n v="0.58047016274864371"/>
    <s v="BJP"/>
    <n v="0.28752260397830021"/>
    <s v="HAMS"/>
    <n v="0.29294755877034351"/>
    <x v="0"/>
    <n v="8"/>
    <n v="321"/>
    <n v="8"/>
    <n v="159"/>
    <n v="7"/>
    <n v="8"/>
    <n v="22"/>
    <n v="5"/>
    <n v="7"/>
    <n v="545"/>
    <n v="0"/>
    <n v="8"/>
    <n v="553"/>
    <n v="0"/>
  </r>
  <r>
    <n v="285"/>
    <s v="Prathamik vidyalay suhi utari bhag"/>
    <x v="155"/>
    <x v="0"/>
    <n v="0.69369369369369371"/>
    <n v="0.17792792792792791"/>
    <n v="9.0090090090090089E-3"/>
    <n v="0.11936936936936937"/>
    <n v="0.69369369369369371"/>
    <s v="BJP"/>
    <n v="0.17792792792792791"/>
    <s v="HAMS"/>
    <n v="0.51576576576576583"/>
    <x v="0"/>
    <n v="4"/>
    <n v="308"/>
    <n v="6"/>
    <n v="79"/>
    <n v="5"/>
    <n v="2"/>
    <n v="11"/>
    <n v="5"/>
    <n v="10"/>
    <n v="430"/>
    <n v="0"/>
    <n v="14"/>
    <n v="444"/>
    <n v="0"/>
  </r>
  <r>
    <n v="286"/>
    <s v="Madhy vidyalay sargawan"/>
    <x v="156"/>
    <x v="0"/>
    <n v="0.4989059080962801"/>
    <n v="0.32822757111597373"/>
    <n v="5.689277899343545E-2"/>
    <n v="0.11597374179431072"/>
    <n v="0.4989059080962801"/>
    <s v="BJP"/>
    <n v="0.32822757111597373"/>
    <s v="HAMS"/>
    <n v="0.17067833698030638"/>
    <x v="0"/>
    <n v="26"/>
    <n v="228"/>
    <n v="8"/>
    <n v="150"/>
    <n v="8"/>
    <n v="4"/>
    <n v="17"/>
    <n v="5"/>
    <n v="8"/>
    <n v="454"/>
    <n v="0"/>
    <n v="3"/>
    <n v="457"/>
    <n v="0"/>
  </r>
  <r>
    <n v="287"/>
    <s v="Madhya Vidyalay Malahara"/>
    <x v="157"/>
    <x v="0"/>
    <n v="0.64477611940298507"/>
    <n v="0.25671641791044775"/>
    <n v="1.7910447761194031E-2"/>
    <n v="8.0597014925373134E-2"/>
    <n v="0.64477611940298507"/>
    <s v="BJP"/>
    <n v="0.25671641791044775"/>
    <s v="HAMS"/>
    <n v="0.38805970149253732"/>
    <x v="0"/>
    <n v="6"/>
    <n v="216"/>
    <n v="3"/>
    <n v="86"/>
    <n v="7"/>
    <n v="1"/>
    <n v="4"/>
    <n v="4"/>
    <n v="2"/>
    <n v="329"/>
    <n v="0"/>
    <n v="6"/>
    <n v="335"/>
    <n v="0"/>
  </r>
  <r>
    <n v="288"/>
    <s v="Urdu Prathamik Vidyalay Kanatari"/>
    <x v="158"/>
    <x v="0"/>
    <n v="0.5344036697247706"/>
    <n v="0.28211009174311924"/>
    <n v="2.0642201834862386E-2"/>
    <n v="0.1628440366972477"/>
    <n v="0.5344036697247706"/>
    <s v="BJP"/>
    <n v="0.28211009174311924"/>
    <s v="HAMS"/>
    <n v="0.25229357798165136"/>
    <x v="0"/>
    <n v="9"/>
    <n v="233"/>
    <n v="11"/>
    <n v="123"/>
    <n v="12"/>
    <n v="7"/>
    <n v="16"/>
    <n v="7"/>
    <n v="6"/>
    <n v="424"/>
    <n v="0"/>
    <n v="12"/>
    <n v="436"/>
    <n v="0"/>
  </r>
  <r>
    <n v="289"/>
    <s v="Madhy vidyalay dhananv"/>
    <x v="159"/>
    <x v="0"/>
    <n v="0.65165876777251186"/>
    <n v="0.21800947867298578"/>
    <n v="7.1090047393364926E-3"/>
    <n v="0.12322274881516587"/>
    <n v="0.65165876777251186"/>
    <s v="BJP"/>
    <n v="0.21800947867298578"/>
    <s v="HAMS"/>
    <n v="0.43364928909952605"/>
    <x v="0"/>
    <n v="3"/>
    <n v="275"/>
    <n v="5"/>
    <n v="92"/>
    <n v="6"/>
    <n v="7"/>
    <n v="13"/>
    <n v="3"/>
    <n v="6"/>
    <n v="410"/>
    <n v="0"/>
    <n v="12"/>
    <n v="422"/>
    <n v="0"/>
  </r>
  <r>
    <n v="290"/>
    <s v="Madhya Vidyalay Chandapur purvi bhag"/>
    <x v="160"/>
    <x v="0"/>
    <n v="0.3125"/>
    <n v="0.44556451612903225"/>
    <n v="1.8145161290322582E-2"/>
    <n v="0.22379032258064516"/>
    <n v="0.44556451612903225"/>
    <s v="HAMS"/>
    <n v="0.3125"/>
    <s v="BJP"/>
    <n v="0.13306451612903225"/>
    <x v="2"/>
    <n v="9"/>
    <n v="155"/>
    <n v="7"/>
    <n v="221"/>
    <n v="15"/>
    <n v="10"/>
    <n v="43"/>
    <n v="15"/>
    <n v="9"/>
    <n v="484"/>
    <n v="0"/>
    <n v="12"/>
    <n v="496"/>
    <n v="0"/>
  </r>
  <r>
    <n v="291"/>
    <s v="Madhy vidyalay chandpur pakshchim bhag"/>
    <x v="160"/>
    <x v="0"/>
    <n v="0.37931034482758619"/>
    <n v="0.38146551724137934"/>
    <n v="2.3706896551724137E-2"/>
    <n v="0.21551724137931033"/>
    <n v="0.38146551724137934"/>
    <s v="HAMS"/>
    <n v="0.37931034482758619"/>
    <s v="BJP"/>
    <n v="2.1551724137931494E-3"/>
    <x v="2"/>
    <n v="11"/>
    <n v="176"/>
    <n v="12"/>
    <n v="177"/>
    <n v="9"/>
    <n v="10"/>
    <n v="28"/>
    <n v="11"/>
    <n v="9"/>
    <n v="443"/>
    <n v="0"/>
    <n v="21"/>
    <n v="464"/>
    <n v="0"/>
  </r>
  <r>
    <n v="292"/>
    <s v="Besik school eraki purvi bhag"/>
    <x v="161"/>
    <x v="0"/>
    <n v="0.60810810810810811"/>
    <n v="0.28378378378378377"/>
    <n v="3.5135135135135137E-2"/>
    <n v="7.2972972972972977E-2"/>
    <n v="0.60810810810810811"/>
    <s v="BJP"/>
    <n v="0.28378378378378377"/>
    <s v="HAMS"/>
    <n v="0.32432432432432434"/>
    <x v="0"/>
    <n v="13"/>
    <n v="225"/>
    <n v="2"/>
    <n v="105"/>
    <n v="6"/>
    <n v="2"/>
    <n v="10"/>
    <n v="2"/>
    <n v="2"/>
    <n v="367"/>
    <n v="0"/>
    <n v="3"/>
    <n v="370"/>
    <n v="0"/>
  </r>
  <r>
    <n v="293"/>
    <s v="Besik Skul Eraki pakshchim bhag"/>
    <x v="161"/>
    <x v="0"/>
    <n v="0.44243792325056436"/>
    <n v="0.42663656884875845"/>
    <n v="3.8374717832957109E-2"/>
    <n v="9.2550790067720087E-2"/>
    <n v="0.44243792325056436"/>
    <s v="BJP"/>
    <n v="0.42663656884875845"/>
    <s v="HAMS"/>
    <n v="1.5801354401805912E-2"/>
    <x v="3"/>
    <n v="17"/>
    <n v="196"/>
    <n v="6"/>
    <n v="189"/>
    <n v="6"/>
    <n v="4"/>
    <n v="12"/>
    <n v="6"/>
    <n v="1"/>
    <n v="437"/>
    <n v="0"/>
    <n v="6"/>
    <n v="443"/>
    <n v="0"/>
  </r>
  <r>
    <n v="294"/>
    <s v="Prathamik Vidyalay Ajaniya"/>
    <x v="162"/>
    <x v="0"/>
    <n v="0.2467866323907455"/>
    <n v="0.63496143958868889"/>
    <n v="1.0282776349614395E-2"/>
    <n v="0.10796915167095116"/>
    <n v="0.63496143958868889"/>
    <s v="HAMS"/>
    <n v="0.2467866323907455"/>
    <s v="BJP"/>
    <n v="0.38817480719794339"/>
    <x v="1"/>
    <n v="4"/>
    <n v="96"/>
    <n v="5"/>
    <n v="247"/>
    <n v="9"/>
    <n v="4"/>
    <n v="15"/>
    <n v="3"/>
    <n v="3"/>
    <n v="386"/>
    <n v="0"/>
    <n v="3"/>
    <n v="389"/>
    <n v="0"/>
  </r>
  <r>
    <n v="295"/>
    <s v="Prathamik Vidyalay Khardiha"/>
    <x v="163"/>
    <x v="0"/>
    <n v="0.59536082474226804"/>
    <n v="0.28092783505154639"/>
    <n v="2.3195876288659795E-2"/>
    <n v="0.10051546391752578"/>
    <n v="0.59536082474226804"/>
    <s v="BJP"/>
    <n v="0.28092783505154639"/>
    <s v="HAMS"/>
    <n v="0.31443298969072164"/>
    <x v="0"/>
    <n v="9"/>
    <n v="231"/>
    <n v="4"/>
    <n v="109"/>
    <n v="7"/>
    <n v="5"/>
    <n v="10"/>
    <n v="2"/>
    <n v="4"/>
    <n v="381"/>
    <n v="0"/>
    <n v="7"/>
    <n v="388"/>
    <n v="0"/>
  </r>
  <r>
    <n v="296"/>
    <s v="Panchayat Bhavan Bedhani"/>
    <x v="164"/>
    <x v="0"/>
    <n v="7.7844311377245512E-2"/>
    <n v="0.63173652694610782"/>
    <n v="3.2934131736526949E-2"/>
    <n v="0.25748502994011974"/>
    <n v="0.63173652694610782"/>
    <s v="HAMS"/>
    <n v="0.25748502994011974"/>
    <s v="Others"/>
    <n v="0.37425149700598809"/>
    <x v="1"/>
    <n v="11"/>
    <n v="26"/>
    <n v="5"/>
    <n v="211"/>
    <n v="21"/>
    <n v="5"/>
    <n v="26"/>
    <n v="11"/>
    <n v="2"/>
    <n v="318"/>
    <n v="0"/>
    <n v="16"/>
    <n v="334"/>
    <n v="0"/>
  </r>
  <r>
    <n v="297"/>
    <s v="Madhya Vidyalay Bedhani Utar Bhag"/>
    <x v="164"/>
    <x v="0"/>
    <n v="0.44029850746268656"/>
    <n v="0.36815920398009949"/>
    <n v="1.9900497512437811E-2"/>
    <n v="0.17164179104477612"/>
    <n v="0.44029850746268656"/>
    <s v="BJP"/>
    <n v="0.36815920398009949"/>
    <s v="HAMS"/>
    <n v="7.2139303482587069E-2"/>
    <x v="3"/>
    <n v="8"/>
    <n v="177"/>
    <n v="6"/>
    <n v="148"/>
    <n v="12"/>
    <n v="5"/>
    <n v="11"/>
    <n v="8"/>
    <n v="17"/>
    <n v="392"/>
    <n v="0"/>
    <n v="10"/>
    <n v="402"/>
    <n v="0"/>
  </r>
  <r>
    <n v="298"/>
    <s v="Madhy vidyalay bedhani dakshin bhag"/>
    <x v="164"/>
    <x v="0"/>
    <n v="0.52356020942408377"/>
    <n v="0.34293193717277487"/>
    <n v="7.8534031413612562E-3"/>
    <n v="0.1256544502617801"/>
    <n v="0.52356020942408377"/>
    <s v="BJP"/>
    <n v="0.34293193717277487"/>
    <s v="HAMS"/>
    <n v="0.1806282722513089"/>
    <x v="0"/>
    <n v="3"/>
    <n v="200"/>
    <n v="1"/>
    <n v="131"/>
    <n v="8"/>
    <n v="3"/>
    <n v="8"/>
    <n v="10"/>
    <n v="8"/>
    <n v="372"/>
    <n v="0"/>
    <n v="10"/>
    <n v="382"/>
    <n v="0"/>
  </r>
  <r>
    <n v="299"/>
    <s v="Madhya Vidyalay Yadupur"/>
    <x v="165"/>
    <x v="0"/>
    <n v="0.72438162544169615"/>
    <n v="0.16254416961130741"/>
    <n v="3.5335689045936395E-3"/>
    <n v="0.10954063604240283"/>
    <n v="0.72438162544169615"/>
    <s v="BJP"/>
    <n v="0.16254416961130741"/>
    <s v="HAMS"/>
    <n v="0.56183745583038869"/>
    <x v="0"/>
    <n v="1"/>
    <n v="205"/>
    <n v="5"/>
    <n v="46"/>
    <n v="4"/>
    <n v="2"/>
    <n v="7"/>
    <n v="6"/>
    <n v="3"/>
    <n v="279"/>
    <n v="0"/>
    <n v="4"/>
    <n v="283"/>
    <n v="0"/>
  </r>
  <r>
    <n v="300"/>
    <s v="Prathamik Vidyalay Fulavariya"/>
    <x v="166"/>
    <x v="0"/>
    <n v="0.22657952069716775"/>
    <n v="0.5163398692810458"/>
    <n v="3.7037037037037035E-2"/>
    <n v="0.22004357298474944"/>
    <n v="0.5163398692810458"/>
    <s v="HAMS"/>
    <n v="0.22657952069716775"/>
    <s v="BJP"/>
    <n v="0.28976034858387806"/>
    <x v="1"/>
    <n v="17"/>
    <n v="104"/>
    <n v="5"/>
    <n v="237"/>
    <n v="7"/>
    <n v="9"/>
    <n v="32"/>
    <n v="13"/>
    <n v="12"/>
    <n v="436"/>
    <n v="0"/>
    <n v="23"/>
    <n v="459"/>
    <n v="0"/>
  </r>
  <r>
    <n v="301"/>
    <s v="Madhy vidyalay khemchand bigaha"/>
    <x v="167"/>
    <x v="0"/>
    <n v="0.5255591054313099"/>
    <n v="0.32907348242811502"/>
    <n v="2.0766773162939296E-2"/>
    <n v="0.12460063897763578"/>
    <n v="0.5255591054313099"/>
    <s v="BJP"/>
    <n v="0.32907348242811502"/>
    <s v="HAMS"/>
    <n v="0.19648562300319489"/>
    <x v="0"/>
    <n v="13"/>
    <n v="329"/>
    <n v="10"/>
    <n v="206"/>
    <n v="10"/>
    <n v="11"/>
    <n v="22"/>
    <n v="6"/>
    <n v="8"/>
    <n v="615"/>
    <n v="0"/>
    <n v="11"/>
    <n v="626"/>
    <n v="0"/>
  </r>
  <r>
    <n v="302"/>
    <s v="Madhy vidyalay khemchand bigaha dakshini bhag"/>
    <x v="167"/>
    <x v="0"/>
    <n v="0.25813449023861174"/>
    <n v="0.57917570498915405"/>
    <n v="1.735357917570499E-2"/>
    <n v="0.14533622559652928"/>
    <n v="0.57917570498915405"/>
    <s v="HAMS"/>
    <n v="0.25813449023861174"/>
    <s v="BJP"/>
    <n v="0.32104121475054231"/>
    <x v="1"/>
    <n v="8"/>
    <n v="119"/>
    <n v="4"/>
    <n v="267"/>
    <n v="11"/>
    <n v="11"/>
    <n v="30"/>
    <n v="4"/>
    <n v="2"/>
    <n v="456"/>
    <n v="0"/>
    <n v="5"/>
    <n v="461"/>
    <n v="0"/>
  </r>
  <r>
    <n v="303"/>
    <s v="Madhya Vidyalay Ketaki 2 Purvi Bhag"/>
    <x v="168"/>
    <x v="0"/>
    <n v="0.65758754863813229"/>
    <n v="0.23735408560311283"/>
    <n v="1.556420233463035E-2"/>
    <n v="8.9494163424124515E-2"/>
    <n v="0.65758754863813229"/>
    <s v="BJP"/>
    <n v="0.23735408560311283"/>
    <s v="HAMS"/>
    <n v="0.42023346303501946"/>
    <x v="0"/>
    <n v="8"/>
    <n v="338"/>
    <n v="8"/>
    <n v="122"/>
    <n v="5"/>
    <n v="3"/>
    <n v="7"/>
    <n v="4"/>
    <n v="8"/>
    <n v="503"/>
    <n v="0"/>
    <n v="11"/>
    <n v="514"/>
    <n v="0"/>
  </r>
  <r>
    <n v="304"/>
    <s v="Madhy vidyalay ketaki 2 dakshini bhag"/>
    <x v="168"/>
    <x v="0"/>
    <n v="0.50368550368550369"/>
    <n v="0.26781326781326781"/>
    <n v="6.6339066339066333E-2"/>
    <n v="0.16216216216216217"/>
    <n v="0.50368550368550369"/>
    <s v="BJP"/>
    <n v="0.26781326781326781"/>
    <s v="HAMS"/>
    <n v="0.23587223587223588"/>
    <x v="0"/>
    <n v="27"/>
    <n v="205"/>
    <n v="5"/>
    <n v="109"/>
    <n v="8"/>
    <n v="8"/>
    <n v="25"/>
    <n v="8"/>
    <n v="5"/>
    <n v="400"/>
    <n v="0"/>
    <n v="7"/>
    <n v="407"/>
    <n v="0"/>
  </r>
  <r>
    <n v="305"/>
    <s v="Madhy vidyalay ketaki 1 utar bhag"/>
    <x v="168"/>
    <x v="0"/>
    <n v="0.5091324200913242"/>
    <n v="0.27168949771689499"/>
    <n v="1.1415525114155251E-2"/>
    <n v="0.20776255707762556"/>
    <n v="0.5091324200913242"/>
    <s v="BJP"/>
    <n v="0.27168949771689499"/>
    <s v="HAMS"/>
    <n v="0.23744292237442921"/>
    <x v="0"/>
    <n v="5"/>
    <n v="223"/>
    <n v="9"/>
    <n v="119"/>
    <n v="13"/>
    <n v="8"/>
    <n v="13"/>
    <n v="8"/>
    <n v="16"/>
    <n v="414"/>
    <n v="0"/>
    <n v="24"/>
    <n v="438"/>
    <n v="0"/>
  </r>
  <r>
    <n v="306"/>
    <s v="Madhya Vidyalay Ketaki 1 Pashchim Bhag"/>
    <x v="168"/>
    <x v="0"/>
    <n v="0.5572519083969466"/>
    <n v="0.2875318066157761"/>
    <n v="1.5267175572519083E-2"/>
    <n v="0.13994910941475827"/>
    <n v="0.5572519083969466"/>
    <s v="BJP"/>
    <n v="0.2875318066157761"/>
    <s v="HAMS"/>
    <n v="0.26972010178117051"/>
    <x v="0"/>
    <n v="6"/>
    <n v="219"/>
    <n v="3"/>
    <n v="113"/>
    <n v="4"/>
    <n v="6"/>
    <n v="14"/>
    <n v="9"/>
    <n v="5"/>
    <n v="379"/>
    <n v="0"/>
    <n v="14"/>
    <n v="393"/>
    <n v="0"/>
  </r>
  <r>
    <n v="307"/>
    <s v="Madhy vidyalay eraura"/>
    <x v="169"/>
    <x v="0"/>
    <n v="0.57650695517774342"/>
    <n v="0.2472952086553323"/>
    <n v="4.482225656877898E-2"/>
    <n v="0.13137557959814528"/>
    <n v="0.57650695517774342"/>
    <s v="BJP"/>
    <n v="0.2472952086553323"/>
    <s v="HAMS"/>
    <n v="0.32921174652241114"/>
    <x v="0"/>
    <n v="29"/>
    <n v="373"/>
    <n v="11"/>
    <n v="160"/>
    <n v="12"/>
    <n v="7"/>
    <n v="23"/>
    <n v="7"/>
    <n v="17"/>
    <n v="639"/>
    <n v="0"/>
    <n v="8"/>
    <n v="647"/>
    <n v="0"/>
  </r>
  <r>
    <n v="308"/>
    <s v="Prathamik Vidyalay Barai Bigaha purvi bhag"/>
    <x v="170"/>
    <x v="0"/>
    <n v="0.62841530054644812"/>
    <n v="0.26775956284153007"/>
    <n v="2.185792349726776E-2"/>
    <n v="8.1967213114754092E-2"/>
    <n v="0.62841530054644812"/>
    <s v="BJP"/>
    <n v="0.26775956284153007"/>
    <s v="HAMS"/>
    <n v="0.36065573770491804"/>
    <x v="0"/>
    <n v="4"/>
    <n v="115"/>
    <n v="1"/>
    <n v="49"/>
    <n v="1"/>
    <n v="0"/>
    <n v="4"/>
    <n v="2"/>
    <n v="1"/>
    <n v="177"/>
    <n v="0"/>
    <n v="6"/>
    <n v="183"/>
    <n v="0"/>
  </r>
  <r>
    <n v="309"/>
    <s v="Prathamik vidyalay barai bigaha pakshchim bhag"/>
    <x v="170"/>
    <x v="0"/>
    <n v="0.42352941176470588"/>
    <n v="0.32705882352941179"/>
    <n v="1.1764705882352941E-2"/>
    <n v="0.23764705882352941"/>
    <n v="0.42352941176470588"/>
    <s v="BJP"/>
    <n v="0.32705882352941179"/>
    <s v="HAMS"/>
    <n v="9.6470588235294086E-2"/>
    <x v="3"/>
    <n v="5"/>
    <n v="180"/>
    <n v="13"/>
    <n v="139"/>
    <n v="11"/>
    <n v="9"/>
    <n v="35"/>
    <n v="6"/>
    <n v="12"/>
    <n v="410"/>
    <n v="0"/>
    <n v="15"/>
    <n v="425"/>
    <n v="0"/>
  </r>
  <r>
    <n v="310"/>
    <s v="Madhy vidyalay kanchanpur purvi bhag"/>
    <x v="171"/>
    <x v="0"/>
    <n v="0.27701375245579568"/>
    <n v="0.57760314341846763"/>
    <n v="7.8585461689587421E-3"/>
    <n v="0.13752455795677801"/>
    <n v="0.57760314341846763"/>
    <s v="HAMS"/>
    <n v="0.27701375245579568"/>
    <s v="BJP"/>
    <n v="0.30058939096267195"/>
    <x v="1"/>
    <n v="4"/>
    <n v="141"/>
    <n v="11"/>
    <n v="294"/>
    <n v="20"/>
    <n v="7"/>
    <n v="11"/>
    <n v="5"/>
    <n v="6"/>
    <n v="499"/>
    <n v="0"/>
    <n v="10"/>
    <n v="509"/>
    <n v="0"/>
  </r>
  <r>
    <n v="311"/>
    <s v="Madhy vidyalay kanchanpur pakshchim bhag"/>
    <x v="171"/>
    <x v="0"/>
    <n v="0.51923076923076927"/>
    <n v="0.31971153846153844"/>
    <n v="2.6442307692307692E-2"/>
    <n v="0.13461538461538461"/>
    <n v="0.51923076923076927"/>
    <s v="BJP"/>
    <n v="0.31971153846153844"/>
    <s v="HAMS"/>
    <n v="0.19951923076923084"/>
    <x v="0"/>
    <n v="11"/>
    <n v="216"/>
    <n v="6"/>
    <n v="133"/>
    <n v="7"/>
    <n v="3"/>
    <n v="13"/>
    <n v="4"/>
    <n v="13"/>
    <n v="406"/>
    <n v="0"/>
    <n v="10"/>
    <n v="416"/>
    <n v="0"/>
  </r>
  <r>
    <n v="312"/>
    <s v="Madhy vidyalay satvat"/>
    <x v="172"/>
    <x v="0"/>
    <n v="0.33075734157650694"/>
    <n v="0.52241112828438951"/>
    <n v="1.3910355486862442E-2"/>
    <n v="0.13292117465224113"/>
    <n v="0.52241112828438951"/>
    <s v="HAMS"/>
    <n v="0.33075734157650694"/>
    <s v="BJP"/>
    <n v="0.19165378670788258"/>
    <x v="1"/>
    <n v="9"/>
    <n v="214"/>
    <n v="8"/>
    <n v="338"/>
    <n v="15"/>
    <n v="10"/>
    <n v="19"/>
    <n v="8"/>
    <n v="12"/>
    <n v="633"/>
    <n v="0"/>
    <n v="14"/>
    <n v="647"/>
    <n v="0"/>
  </r>
  <r>
    <n v="313"/>
    <s v="Prathamik Vidyalay Ajab Bigaha purvi bhag"/>
    <x v="173"/>
    <x v="0"/>
    <n v="0.38498789346246975"/>
    <n v="0.4576271186440678"/>
    <n v="1.2106537530266344E-2"/>
    <n v="0.14527845036319612"/>
    <n v="0.4576271186440678"/>
    <s v="HAMS"/>
    <n v="0.38498789346246975"/>
    <s v="BJP"/>
    <n v="7.2639225181598044E-2"/>
    <x v="2"/>
    <n v="5"/>
    <n v="159"/>
    <n v="6"/>
    <n v="189"/>
    <n v="12"/>
    <n v="9"/>
    <n v="16"/>
    <n v="8"/>
    <n v="3"/>
    <n v="407"/>
    <n v="0"/>
    <n v="6"/>
    <n v="413"/>
    <n v="0"/>
  </r>
  <r>
    <n v="314"/>
    <s v="Prathamik vidyalay ajab bigaha pakshchim bhag"/>
    <x v="173"/>
    <x v="0"/>
    <n v="0.46320346320346323"/>
    <n v="0.33982683982683981"/>
    <n v="1.7316017316017316E-2"/>
    <n v="0.17965367965367965"/>
    <n v="0.46320346320346323"/>
    <s v="BJP"/>
    <n v="0.33982683982683981"/>
    <s v="HAMS"/>
    <n v="0.12337662337662342"/>
    <x v="3"/>
    <n v="8"/>
    <n v="214"/>
    <n v="8"/>
    <n v="157"/>
    <n v="10"/>
    <n v="5"/>
    <n v="23"/>
    <n v="9"/>
    <n v="9"/>
    <n v="443"/>
    <n v="0"/>
    <n v="19"/>
    <n v="462"/>
    <n v="0"/>
  </r>
  <r>
    <n v="315"/>
    <s v="Madhy vidyalay dumri purvi bhag"/>
    <x v="174"/>
    <x v="0"/>
    <n v="0.45691906005221933"/>
    <n v="0.3472584856396867"/>
    <n v="2.3498694516971279E-2"/>
    <n v="0.17232375979112272"/>
    <n v="0.45691906005221933"/>
    <s v="BJP"/>
    <n v="0.3472584856396867"/>
    <s v="HAMS"/>
    <n v="0.10966057441253263"/>
    <x v="3"/>
    <n v="9"/>
    <n v="175"/>
    <n v="2"/>
    <n v="133"/>
    <n v="9"/>
    <n v="9"/>
    <n v="16"/>
    <n v="5"/>
    <n v="9"/>
    <n v="367"/>
    <n v="0"/>
    <n v="16"/>
    <n v="383"/>
    <n v="0"/>
  </r>
  <r>
    <n v="316"/>
    <s v="Madhya vidhalya dumari pakshicham bhag"/>
    <x v="174"/>
    <x v="0"/>
    <n v="0.62721893491124259"/>
    <n v="0.25739644970414199"/>
    <n v="2.6627218934911243E-2"/>
    <n v="8.8757396449704137E-2"/>
    <n v="0.62721893491124259"/>
    <s v="BJP"/>
    <n v="0.25739644970414199"/>
    <s v="HAMS"/>
    <n v="0.36982248520710059"/>
    <x v="0"/>
    <n v="9"/>
    <n v="212"/>
    <n v="6"/>
    <n v="87"/>
    <n v="1"/>
    <n v="6"/>
    <n v="5"/>
    <n v="4"/>
    <n v="4"/>
    <n v="334"/>
    <n v="0"/>
    <n v="4"/>
    <n v="338"/>
    <n v="0"/>
  </r>
  <r>
    <n v="317"/>
    <s v="Madhya Vidyalay Narayanapur"/>
    <x v="175"/>
    <x v="0"/>
    <n v="6.6666666666666666E-2"/>
    <n v="0.64516129032258063"/>
    <n v="4.0860215053763443E-2"/>
    <n v="0.24731182795698925"/>
    <n v="0.64516129032258063"/>
    <s v="HAMS"/>
    <n v="0.24731182795698925"/>
    <s v="Others"/>
    <n v="0.39784946236559138"/>
    <x v="1"/>
    <n v="19"/>
    <n v="31"/>
    <n v="7"/>
    <n v="300"/>
    <n v="26"/>
    <n v="10"/>
    <n v="32"/>
    <n v="7"/>
    <n v="14"/>
    <n v="446"/>
    <n v="0"/>
    <n v="19"/>
    <n v="465"/>
    <n v="0"/>
  </r>
  <r>
    <n v="318"/>
    <s v="PRATHAMIK VIDYALAY BHATAKUR UTARI BHAG"/>
    <x v="176"/>
    <x v="0"/>
    <n v="0.19898819561551434"/>
    <n v="0.53794266441821248"/>
    <n v="2.5295109612141653E-2"/>
    <n v="0.23777403035413153"/>
    <n v="0.53794266441821248"/>
    <s v="HAMS"/>
    <n v="0.23777403035413153"/>
    <s v="Others"/>
    <n v="0.30016863406408095"/>
    <x v="1"/>
    <n v="15"/>
    <n v="118"/>
    <n v="8"/>
    <n v="319"/>
    <n v="26"/>
    <n v="12"/>
    <n v="46"/>
    <n v="15"/>
    <n v="16"/>
    <n v="575"/>
    <n v="0"/>
    <n v="18"/>
    <n v="593"/>
    <n v="0"/>
  </r>
  <r>
    <n v="319"/>
    <s v="PRATHAMIK VIDHALAY BHATKUR DAKSHINI BHAG"/>
    <x v="176"/>
    <x v="0"/>
    <n v="0.3455056179775281"/>
    <n v="0.47752808988764045"/>
    <n v="1.1235955056179775E-2"/>
    <n v="0.16573033707865167"/>
    <n v="0.47752808988764045"/>
    <s v="HAMS"/>
    <n v="0.3455056179775281"/>
    <s v="BJP"/>
    <n v="0.13202247191011235"/>
    <x v="2"/>
    <n v="4"/>
    <n v="123"/>
    <n v="4"/>
    <n v="170"/>
    <n v="4"/>
    <n v="6"/>
    <n v="19"/>
    <n v="6"/>
    <n v="11"/>
    <n v="347"/>
    <n v="0"/>
    <n v="9"/>
    <n v="356"/>
    <n v="0"/>
  </r>
  <r>
    <n v="320"/>
    <s v="Madhya Vidyalay Parariya"/>
    <x v="177"/>
    <x v="0"/>
    <n v="0.65857605177993528"/>
    <n v="0.24110032362459546"/>
    <n v="1.6181229773462782E-2"/>
    <n v="8.4142394822006472E-2"/>
    <n v="0.65857605177993528"/>
    <s v="BJP"/>
    <n v="0.24110032362459546"/>
    <s v="HAMS"/>
    <n v="0.41747572815533984"/>
    <x v="0"/>
    <n v="10"/>
    <n v="407"/>
    <n v="3"/>
    <n v="149"/>
    <n v="8"/>
    <n v="6"/>
    <n v="17"/>
    <n v="1"/>
    <n v="3"/>
    <n v="604"/>
    <n v="0"/>
    <n v="14"/>
    <n v="618"/>
    <n v="0"/>
  </r>
  <r>
    <n v="321"/>
    <s v="Madhya Vidyalay Dosmha PURVI BHAG"/>
    <x v="178"/>
    <x v="0"/>
    <n v="0.45591397849462367"/>
    <n v="0.35483870967741937"/>
    <n v="3.0107526881720432E-2"/>
    <n v="0.15913978494623657"/>
    <n v="0.45591397849462367"/>
    <s v="BJP"/>
    <n v="0.35483870967741937"/>
    <s v="HAMS"/>
    <n v="0.1010752688172043"/>
    <x v="3"/>
    <n v="14"/>
    <n v="212"/>
    <n v="10"/>
    <n v="165"/>
    <n v="13"/>
    <n v="7"/>
    <n v="20"/>
    <n v="2"/>
    <n v="11"/>
    <n v="454"/>
    <n v="0"/>
    <n v="11"/>
    <n v="465"/>
    <n v="0"/>
  </r>
  <r>
    <n v="322"/>
    <s v="Madhya vidhyalay DOSMA paschimi bhag"/>
    <x v="178"/>
    <x v="0"/>
    <n v="0.2718253968253968"/>
    <n v="0.51388888888888884"/>
    <n v="1.1904761904761904E-2"/>
    <n v="0.20238095238095238"/>
    <n v="0.51388888888888884"/>
    <s v="HAMS"/>
    <n v="0.2718253968253968"/>
    <s v="BJP"/>
    <n v="0.24206349206349204"/>
    <x v="1"/>
    <n v="6"/>
    <n v="137"/>
    <n v="6"/>
    <n v="259"/>
    <n v="29"/>
    <n v="15"/>
    <n v="25"/>
    <n v="14"/>
    <n v="5"/>
    <n v="496"/>
    <n v="0"/>
    <n v="8"/>
    <n v="504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66">
  <r>
    <x v="0"/>
    <n v="107"/>
    <n v="144"/>
    <n v="6"/>
    <n v="283"/>
    <n v="5"/>
    <n v="6"/>
    <n v="6"/>
    <n v="4"/>
    <n v="1"/>
    <n v="2"/>
    <n v="2"/>
    <n v="3"/>
    <n v="7"/>
    <n v="6"/>
    <n v="582"/>
    <n v="0.48625429553264604"/>
    <n v="0.18384879725085912"/>
    <n v="0.24742268041237114"/>
    <n v="1.0309278350515464E-2"/>
    <n v="7.2164948453608241E-2"/>
    <n v="0.48625429553264604"/>
    <s v="BJP"/>
    <n v="0.24742268041237114"/>
    <s v="JDU"/>
    <n v="0.2388316151202749"/>
    <x v="0"/>
  </r>
  <r>
    <x v="1"/>
    <n v="82"/>
    <n v="3"/>
    <n v="5"/>
    <n v="170"/>
    <n v="7"/>
    <n v="2"/>
    <n v="6"/>
    <n v="0"/>
    <n v="1"/>
    <n v="6"/>
    <n v="9"/>
    <n v="3"/>
    <n v="4"/>
    <n v="4"/>
    <n v="302"/>
    <n v="0.5629139072847682"/>
    <n v="0.27152317880794702"/>
    <n v="9.9337748344370865E-3"/>
    <n v="1.6556291390728478E-2"/>
    <n v="0.13907284768211919"/>
    <n v="0.5629139072847682"/>
    <s v="BJP"/>
    <n v="0.27152317880794702"/>
    <s v="INC"/>
    <n v="0.29139072847682118"/>
    <x v="0"/>
  </r>
  <r>
    <x v="2"/>
    <n v="353"/>
    <n v="138"/>
    <n v="6"/>
    <n v="139"/>
    <n v="3"/>
    <n v="1"/>
    <n v="4"/>
    <n v="2"/>
    <n v="4"/>
    <n v="0"/>
    <n v="2"/>
    <n v="4"/>
    <n v="2"/>
    <n v="8"/>
    <n v="666"/>
    <n v="0.2087087087087087"/>
    <n v="0.53003003003003002"/>
    <n v="0.2072072072072072"/>
    <n v="9.0090090090090089E-3"/>
    <n v="4.5045045045045043E-2"/>
    <n v="0.53003003003003002"/>
    <s v="INC"/>
    <n v="0.2087087087087087"/>
    <s v="BJP"/>
    <n v="0.3213213213213213"/>
    <x v="1"/>
  </r>
  <r>
    <x v="3"/>
    <n v="243"/>
    <n v="34"/>
    <n v="9"/>
    <n v="72"/>
    <n v="7"/>
    <n v="1"/>
    <n v="2"/>
    <n v="0"/>
    <n v="1"/>
    <n v="0"/>
    <n v="0"/>
    <n v="2"/>
    <n v="1"/>
    <n v="1"/>
    <n v="373"/>
    <n v="0.19302949061662197"/>
    <n v="0.65147453083109919"/>
    <n v="9.1152815013404831E-2"/>
    <n v="2.4128686327077747E-2"/>
    <n v="4.0214477211796246E-2"/>
    <n v="0.65147453083109919"/>
    <s v="INC"/>
    <n v="0.19302949061662197"/>
    <s v="BJP"/>
    <n v="0.45844504021447718"/>
    <x v="1"/>
  </r>
  <r>
    <x v="4"/>
    <n v="1088"/>
    <n v="142"/>
    <n v="13"/>
    <n v="1499"/>
    <n v="4"/>
    <n v="5"/>
    <n v="19"/>
    <n v="2"/>
    <n v="4"/>
    <n v="4"/>
    <n v="3"/>
    <n v="2"/>
    <n v="6"/>
    <n v="28"/>
    <n v="2819"/>
    <n v="0.53174884710890391"/>
    <n v="0.38595246541326711"/>
    <n v="5.0372472507981554E-2"/>
    <n v="4.6115643845335225E-3"/>
    <n v="2.7314650585313942E-2"/>
    <n v="0.53174884710890391"/>
    <s v="BJP"/>
    <n v="0.38595246541326711"/>
    <s v="INC"/>
    <n v="0.1457963816956368"/>
    <x v="2"/>
  </r>
  <r>
    <x v="5"/>
    <n v="146"/>
    <n v="29"/>
    <n v="6"/>
    <n v="187"/>
    <n v="7"/>
    <n v="4"/>
    <n v="1"/>
    <n v="0"/>
    <n v="1"/>
    <n v="0"/>
    <n v="3"/>
    <n v="1"/>
    <n v="2"/>
    <n v="3"/>
    <n v="390"/>
    <n v="0.4794871794871795"/>
    <n v="0.37435897435897436"/>
    <n v="7.4358974358974358E-2"/>
    <n v="1.5384615384615385E-2"/>
    <n v="5.6410256410256411E-2"/>
    <n v="0.4794871794871795"/>
    <s v="BJP"/>
    <n v="0.37435897435897436"/>
    <s v="INC"/>
    <n v="0.10512820512820514"/>
    <x v="2"/>
  </r>
  <r>
    <x v="6"/>
    <n v="104"/>
    <n v="254"/>
    <n v="144"/>
    <n v="570"/>
    <n v="15"/>
    <n v="9"/>
    <n v="2"/>
    <n v="8"/>
    <n v="5"/>
    <n v="10"/>
    <n v="25"/>
    <n v="15"/>
    <n v="12"/>
    <n v="22"/>
    <n v="1195"/>
    <n v="0.47698744769874479"/>
    <n v="8.7029288702928864E-2"/>
    <n v="0.21255230125523011"/>
    <n v="0.1205020920502092"/>
    <n v="0.10292887029288703"/>
    <n v="0.47698744769874479"/>
    <s v="BJP"/>
    <n v="0.21255230125523011"/>
    <s v="JDU"/>
    <n v="0.26443514644351468"/>
    <x v="0"/>
  </r>
  <r>
    <x v="7"/>
    <n v="652"/>
    <n v="251"/>
    <n v="68"/>
    <n v="763"/>
    <n v="25"/>
    <n v="10"/>
    <n v="11"/>
    <n v="5"/>
    <n v="7"/>
    <n v="5"/>
    <n v="19"/>
    <n v="12"/>
    <n v="16"/>
    <n v="24"/>
    <n v="1868"/>
    <n v="0.40845824411134901"/>
    <n v="0.34903640256959317"/>
    <n v="0.13436830835117772"/>
    <n v="3.6402569593147749E-2"/>
    <n v="7.1734475374732334E-2"/>
    <n v="0.40845824411134901"/>
    <s v="BJP"/>
    <n v="0.34903640256959317"/>
    <s v="INC"/>
    <n v="5.9421841541755838E-2"/>
    <x v="2"/>
  </r>
  <r>
    <x v="8"/>
    <n v="44"/>
    <n v="10"/>
    <n v="2"/>
    <n v="249"/>
    <n v="42"/>
    <n v="2"/>
    <n v="0"/>
    <n v="0"/>
    <n v="0"/>
    <n v="2"/>
    <n v="6"/>
    <n v="3"/>
    <n v="0"/>
    <n v="3"/>
    <n v="363"/>
    <n v="0.68595041322314054"/>
    <n v="0.12121212121212122"/>
    <n v="2.7548209366391185E-2"/>
    <n v="5.5096418732782371E-3"/>
    <n v="0.15977961432506887"/>
    <n v="0.68595041322314054"/>
    <s v="BJP"/>
    <n v="0.15977961432506887"/>
    <s v="Others"/>
    <n v="0.52617079889807172"/>
    <x v="0"/>
  </r>
  <r>
    <x v="9"/>
    <n v="477"/>
    <n v="61"/>
    <n v="15"/>
    <n v="488"/>
    <n v="15"/>
    <n v="5"/>
    <n v="8"/>
    <n v="5"/>
    <n v="5"/>
    <n v="7"/>
    <n v="4"/>
    <n v="5"/>
    <n v="14"/>
    <n v="35"/>
    <n v="1144"/>
    <n v="0.42657342657342656"/>
    <n v="0.41695804195804198"/>
    <n v="5.332167832167832E-2"/>
    <n v="1.3111888111888112E-2"/>
    <n v="9.0034965034965039E-2"/>
    <n v="0.42657342657342656"/>
    <s v="BJP"/>
    <n v="0.41695804195804198"/>
    <s v="INC"/>
    <n v="9.6153846153845812E-3"/>
    <x v="2"/>
  </r>
  <r>
    <x v="10"/>
    <n v="132"/>
    <n v="42"/>
    <n v="3"/>
    <n v="270"/>
    <n v="8"/>
    <n v="3"/>
    <n v="4"/>
    <n v="1"/>
    <n v="4"/>
    <n v="2"/>
    <n v="6"/>
    <n v="6"/>
    <n v="7"/>
    <n v="14"/>
    <n v="502"/>
    <n v="0.53784860557768921"/>
    <n v="0.26294820717131473"/>
    <n v="8.3665338645418322E-2"/>
    <n v="5.9760956175298804E-3"/>
    <n v="0.10956175298804781"/>
    <n v="0.53784860557768921"/>
    <s v="BJP"/>
    <n v="0.26294820717131473"/>
    <s v="INC"/>
    <n v="0.27490039840637448"/>
    <x v="0"/>
  </r>
  <r>
    <x v="11"/>
    <n v="396"/>
    <n v="127"/>
    <n v="10"/>
    <n v="101"/>
    <n v="5"/>
    <n v="5"/>
    <n v="5"/>
    <n v="2"/>
    <n v="3"/>
    <n v="5"/>
    <n v="3"/>
    <n v="3"/>
    <n v="4"/>
    <n v="12"/>
    <n v="681"/>
    <n v="0.14831130690161526"/>
    <n v="0.58149779735682816"/>
    <n v="0.18649045521292218"/>
    <n v="1.4684287812041116E-2"/>
    <n v="6.901615271659324E-2"/>
    <n v="0.58149779735682816"/>
    <s v="INC"/>
    <n v="0.18649045521292218"/>
    <s v="JDU"/>
    <n v="0.39500734214390598"/>
    <x v="1"/>
  </r>
  <r>
    <x v="12"/>
    <n v="349"/>
    <n v="26"/>
    <n v="4"/>
    <n v="221"/>
    <n v="4"/>
    <n v="3"/>
    <n v="3"/>
    <n v="1"/>
    <n v="2"/>
    <n v="1"/>
    <n v="6"/>
    <n v="5"/>
    <n v="8"/>
    <n v="32"/>
    <n v="665"/>
    <n v="0.3323308270676692"/>
    <n v="0.52481203007518795"/>
    <n v="3.9097744360902256E-2"/>
    <n v="6.0150375939849628E-3"/>
    <n v="9.7744360902255634E-2"/>
    <n v="0.52481203007518795"/>
    <s v="INC"/>
    <n v="0.3323308270676692"/>
    <s v="BJP"/>
    <n v="0.19248120300751875"/>
    <x v="1"/>
  </r>
  <r>
    <x v="13"/>
    <n v="256"/>
    <n v="35"/>
    <n v="112"/>
    <n v="290"/>
    <n v="11"/>
    <n v="4"/>
    <n v="1"/>
    <n v="5"/>
    <n v="2"/>
    <n v="6"/>
    <n v="6"/>
    <n v="2"/>
    <n v="10"/>
    <n v="16"/>
    <n v="756"/>
    <n v="0.3835978835978836"/>
    <n v="0.33862433862433861"/>
    <n v="4.6296296296296294E-2"/>
    <n v="0.14814814814814814"/>
    <n v="8.3333333333333329E-2"/>
    <n v="0.3835978835978836"/>
    <s v="BJP"/>
    <n v="0.33862433862433861"/>
    <s v="INC"/>
    <n v="4.4973544973544999E-2"/>
    <x v="2"/>
  </r>
  <r>
    <x v="14"/>
    <n v="303"/>
    <n v="78"/>
    <n v="30"/>
    <n v="213"/>
    <n v="9"/>
    <n v="0"/>
    <n v="2"/>
    <n v="1"/>
    <n v="1"/>
    <n v="1"/>
    <n v="6"/>
    <n v="6"/>
    <n v="5"/>
    <n v="15"/>
    <n v="670"/>
    <n v="0.31791044776119404"/>
    <n v="0.45223880597014926"/>
    <n v="0.11641791044776119"/>
    <n v="4.4776119402985072E-2"/>
    <n v="6.8656716417910449E-2"/>
    <n v="0.45223880597014926"/>
    <s v="INC"/>
    <n v="0.31791044776119404"/>
    <s v="BJP"/>
    <n v="0.13432835820895522"/>
    <x v="3"/>
  </r>
  <r>
    <x v="15"/>
    <n v="151"/>
    <n v="16"/>
    <n v="4"/>
    <n v="111"/>
    <n v="2"/>
    <n v="0"/>
    <n v="0"/>
    <n v="0"/>
    <n v="0"/>
    <n v="1"/>
    <n v="2"/>
    <n v="0"/>
    <n v="2"/>
    <n v="0"/>
    <n v="289"/>
    <n v="0.38408304498269896"/>
    <n v="0.52249134948096887"/>
    <n v="5.536332179930796E-2"/>
    <n v="1.384083044982699E-2"/>
    <n v="2.4221453287197232E-2"/>
    <n v="0.52249134948096887"/>
    <s v="INC"/>
    <n v="0.38408304498269896"/>
    <s v="BJP"/>
    <n v="0.13840830449826991"/>
    <x v="3"/>
  </r>
  <r>
    <x v="16"/>
    <n v="63"/>
    <n v="93"/>
    <n v="10"/>
    <n v="271"/>
    <n v="2"/>
    <n v="2"/>
    <n v="6"/>
    <n v="2"/>
    <n v="5"/>
    <n v="0"/>
    <n v="6"/>
    <n v="4"/>
    <n v="6"/>
    <n v="6"/>
    <n v="476"/>
    <n v="0.56932773109243695"/>
    <n v="0.13235294117647059"/>
    <n v="0.1953781512605042"/>
    <n v="2.100840336134454E-2"/>
    <n v="8.1932773109243698E-2"/>
    <n v="0.56932773109243695"/>
    <s v="BJP"/>
    <n v="0.1953781512605042"/>
    <s v="JDU"/>
    <n v="0.37394957983193278"/>
    <x v="0"/>
  </r>
  <r>
    <x v="17"/>
    <n v="69"/>
    <n v="13"/>
    <n v="2"/>
    <n v="255"/>
    <n v="7"/>
    <n v="2"/>
    <n v="5"/>
    <n v="0"/>
    <n v="1"/>
    <n v="1"/>
    <n v="4"/>
    <n v="2"/>
    <n v="0"/>
    <n v="3"/>
    <n v="364"/>
    <n v="0.7005494505494505"/>
    <n v="0.18956043956043955"/>
    <n v="3.5714285714285712E-2"/>
    <n v="5.4945054945054949E-3"/>
    <n v="6.8681318681318687E-2"/>
    <n v="0.7005494505494505"/>
    <s v="BJP"/>
    <n v="0.18956043956043955"/>
    <s v="INC"/>
    <n v="0.51098901098901095"/>
    <x v="0"/>
  </r>
  <r>
    <x v="18"/>
    <n v="156"/>
    <n v="4"/>
    <n v="1"/>
    <n v="177"/>
    <n v="1"/>
    <n v="1"/>
    <n v="2"/>
    <n v="2"/>
    <n v="0"/>
    <n v="1"/>
    <n v="1"/>
    <n v="0"/>
    <n v="1"/>
    <n v="2"/>
    <n v="349"/>
    <n v="0.50716332378223494"/>
    <n v="0.44699140401146131"/>
    <n v="1.1461318051575931E-2"/>
    <n v="2.8653295128939827E-3"/>
    <n v="3.151862464183381E-2"/>
    <n v="0.50716332378223494"/>
    <s v="BJP"/>
    <n v="0.44699140401146131"/>
    <s v="INC"/>
    <n v="6.017191977077363E-2"/>
    <x v="2"/>
  </r>
  <r>
    <x v="19"/>
    <n v="190"/>
    <n v="75"/>
    <n v="10"/>
    <n v="184"/>
    <n v="4"/>
    <n v="3"/>
    <n v="1"/>
    <n v="0"/>
    <n v="0"/>
    <n v="0"/>
    <n v="1"/>
    <n v="4"/>
    <n v="4"/>
    <n v="2"/>
    <n v="478"/>
    <n v="0.38493723849372385"/>
    <n v="0.39748953974895396"/>
    <n v="0.15690376569037656"/>
    <n v="2.0920502092050208E-2"/>
    <n v="3.9748953974895397E-2"/>
    <n v="0.39748953974895396"/>
    <s v="INC"/>
    <n v="0.38493723849372385"/>
    <s v="BJP"/>
    <n v="1.2552301255230103E-2"/>
    <x v="3"/>
  </r>
  <r>
    <x v="20"/>
    <n v="146"/>
    <n v="149"/>
    <n v="10"/>
    <n v="297"/>
    <n v="7"/>
    <n v="3"/>
    <n v="7"/>
    <n v="6"/>
    <n v="9"/>
    <n v="6"/>
    <n v="15"/>
    <n v="14"/>
    <n v="10"/>
    <n v="33"/>
    <n v="712"/>
    <n v="0.41713483146067415"/>
    <n v="0.2050561797752809"/>
    <n v="0.20926966292134833"/>
    <n v="1.4044943820224719E-2"/>
    <n v="0.1544943820224719"/>
    <n v="0.41713483146067415"/>
    <s v="BJP"/>
    <n v="0.20926966292134833"/>
    <s v="JDU"/>
    <n v="0.20786516853932582"/>
    <x v="0"/>
  </r>
  <r>
    <x v="21"/>
    <n v="358"/>
    <n v="418"/>
    <n v="59"/>
    <n v="376"/>
    <n v="16"/>
    <n v="5"/>
    <n v="0"/>
    <n v="5"/>
    <n v="8"/>
    <n v="4"/>
    <n v="3"/>
    <n v="5"/>
    <n v="4"/>
    <n v="15"/>
    <n v="1276"/>
    <n v="0.29467084639498431"/>
    <n v="0.28056426332288403"/>
    <n v="0.32758620689655171"/>
    <n v="4.6238244514106581E-2"/>
    <n v="5.0940438871473356E-2"/>
    <n v="0.32758620689655171"/>
    <s v="JDU"/>
    <n v="0.29467084639498431"/>
    <s v="BJP"/>
    <n v="3.2915360501567403E-2"/>
    <x v="4"/>
  </r>
  <r>
    <x v="22"/>
    <n v="281"/>
    <n v="198"/>
    <n v="18"/>
    <n v="495"/>
    <n v="10"/>
    <n v="4"/>
    <n v="10"/>
    <n v="5"/>
    <n v="2"/>
    <n v="1"/>
    <n v="12"/>
    <n v="9"/>
    <n v="9"/>
    <n v="11"/>
    <n v="1065"/>
    <n v="0.46478873239436619"/>
    <n v="0.26384976525821596"/>
    <n v="0.18591549295774648"/>
    <n v="1.6901408450704224E-2"/>
    <n v="6.8544600938967137E-2"/>
    <n v="0.46478873239436619"/>
    <s v="BJP"/>
    <n v="0.26384976525821596"/>
    <s v="INC"/>
    <n v="0.20093896713615023"/>
    <x v="0"/>
  </r>
  <r>
    <x v="23"/>
    <n v="88"/>
    <n v="13"/>
    <n v="0"/>
    <n v="103"/>
    <n v="1"/>
    <n v="0"/>
    <n v="0"/>
    <n v="1"/>
    <n v="0"/>
    <n v="0"/>
    <n v="0"/>
    <n v="0"/>
    <n v="0"/>
    <n v="2"/>
    <n v="208"/>
    <n v="0.49519230769230771"/>
    <n v="0.42307692307692307"/>
    <n v="6.25E-2"/>
    <n v="0"/>
    <n v="1.9230769230769232E-2"/>
    <n v="0.49519230769230771"/>
    <s v="BJP"/>
    <n v="0.42307692307692307"/>
    <s v="INC"/>
    <n v="7.2115384615384637E-2"/>
    <x v="2"/>
  </r>
  <r>
    <x v="24"/>
    <n v="71"/>
    <n v="35"/>
    <n v="14"/>
    <n v="196"/>
    <n v="19"/>
    <n v="3"/>
    <n v="3"/>
    <n v="5"/>
    <n v="1"/>
    <n v="1"/>
    <n v="3"/>
    <n v="2"/>
    <n v="4"/>
    <n v="13"/>
    <n v="370"/>
    <n v="0.52972972972972976"/>
    <n v="0.1918918918918919"/>
    <n v="9.45945945945946E-2"/>
    <n v="3.783783783783784E-2"/>
    <n v="0.14594594594594595"/>
    <n v="0.52972972972972976"/>
    <s v="BJP"/>
    <n v="0.1918918918918919"/>
    <s v="INC"/>
    <n v="0.33783783783783783"/>
    <x v="0"/>
  </r>
  <r>
    <x v="25"/>
    <n v="337"/>
    <n v="4"/>
    <n v="0"/>
    <n v="7"/>
    <n v="0"/>
    <n v="0"/>
    <n v="0"/>
    <n v="1"/>
    <n v="0"/>
    <n v="1"/>
    <n v="0"/>
    <n v="0"/>
    <n v="0"/>
    <n v="1"/>
    <n v="351"/>
    <n v="1.9943019943019943E-2"/>
    <n v="0.96011396011396011"/>
    <n v="1.1396011396011397E-2"/>
    <n v="0"/>
    <n v="8.5470085470085479E-3"/>
    <n v="0.96011396011396011"/>
    <s v="INC"/>
    <n v="1.9943019943019943E-2"/>
    <s v="BJP"/>
    <n v="0.94017094017094016"/>
    <x v="1"/>
  </r>
  <r>
    <x v="26"/>
    <n v="194"/>
    <n v="9"/>
    <n v="20"/>
    <n v="262"/>
    <n v="6"/>
    <n v="4"/>
    <n v="2"/>
    <n v="3"/>
    <n v="0"/>
    <n v="1"/>
    <n v="3"/>
    <n v="3"/>
    <n v="3"/>
    <n v="11"/>
    <n v="521"/>
    <n v="0.50287907869481763"/>
    <n v="0.37236084452975049"/>
    <n v="1.7274472168905951E-2"/>
    <n v="3.8387715930902108E-2"/>
    <n v="6.9097888675623803E-2"/>
    <n v="0.50287907869481763"/>
    <s v="BJP"/>
    <n v="0.37236084452975049"/>
    <s v="INC"/>
    <n v="0.13051823416506714"/>
    <x v="2"/>
  </r>
  <r>
    <x v="27"/>
    <n v="219"/>
    <n v="383"/>
    <n v="18"/>
    <n v="367"/>
    <n v="6"/>
    <n v="3"/>
    <n v="5"/>
    <n v="0"/>
    <n v="0"/>
    <n v="2"/>
    <n v="3"/>
    <n v="2"/>
    <n v="4"/>
    <n v="4"/>
    <n v="1016"/>
    <n v="0.36122047244094491"/>
    <n v="0.21555118110236221"/>
    <n v="0.37696850393700787"/>
    <n v="1.7716535433070866E-2"/>
    <n v="2.8543307086614175E-2"/>
    <n v="0.37696850393700787"/>
    <s v="JDU"/>
    <n v="0.36122047244094491"/>
    <s v="BJP"/>
    <n v="1.5748031496062964E-2"/>
    <x v="4"/>
  </r>
  <r>
    <x v="28"/>
    <n v="464"/>
    <n v="25"/>
    <n v="202"/>
    <n v="331"/>
    <n v="5"/>
    <n v="1"/>
    <n v="6"/>
    <n v="2"/>
    <n v="2"/>
    <n v="3"/>
    <n v="6"/>
    <n v="7"/>
    <n v="8"/>
    <n v="23"/>
    <n v="1085"/>
    <n v="0.30506912442396311"/>
    <n v="0.42764976958525347"/>
    <n v="2.3041474654377881E-2"/>
    <n v="0.18617511520737326"/>
    <n v="5.8064516129032261E-2"/>
    <n v="0.42764976958525347"/>
    <s v="INC"/>
    <n v="0.30506912442396311"/>
    <s v="BJP"/>
    <n v="0.12258064516129036"/>
    <x v="3"/>
  </r>
  <r>
    <x v="29"/>
    <n v="152"/>
    <n v="16"/>
    <n v="8"/>
    <n v="355"/>
    <n v="5"/>
    <n v="2"/>
    <n v="1"/>
    <n v="1"/>
    <n v="1"/>
    <n v="0"/>
    <n v="5"/>
    <n v="2"/>
    <n v="3"/>
    <n v="1"/>
    <n v="552"/>
    <n v="0.64311594202898548"/>
    <n v="0.27536231884057971"/>
    <n v="2.8985507246376812E-2"/>
    <n v="1.4492753623188406E-2"/>
    <n v="3.8043478260869568E-2"/>
    <n v="0.64311594202898548"/>
    <s v="BJP"/>
    <n v="0.27536231884057971"/>
    <s v="INC"/>
    <n v="0.36775362318840576"/>
    <x v="0"/>
  </r>
  <r>
    <x v="30"/>
    <n v="88"/>
    <n v="46"/>
    <n v="10"/>
    <n v="328"/>
    <n v="8"/>
    <n v="1"/>
    <n v="3"/>
    <n v="1"/>
    <n v="2"/>
    <n v="6"/>
    <n v="10"/>
    <n v="4"/>
    <n v="4"/>
    <n v="6"/>
    <n v="517"/>
    <n v="0.63442940038684714"/>
    <n v="0.1702127659574468"/>
    <n v="8.8974854932301742E-2"/>
    <n v="1.9342359767891684E-2"/>
    <n v="8.7040618955512572E-2"/>
    <n v="0.63442940038684714"/>
    <s v="BJP"/>
    <n v="0.1702127659574468"/>
    <s v="INC"/>
    <n v="0.46421663442940031"/>
    <x v="0"/>
  </r>
  <r>
    <x v="31"/>
    <n v="111"/>
    <n v="63"/>
    <n v="2"/>
    <n v="235"/>
    <n v="4"/>
    <n v="2"/>
    <n v="3"/>
    <n v="0"/>
    <n v="2"/>
    <n v="4"/>
    <n v="5"/>
    <n v="3"/>
    <n v="7"/>
    <n v="28"/>
    <n v="469"/>
    <n v="0.50106609808102343"/>
    <n v="0.23667377398720682"/>
    <n v="0.13432835820895522"/>
    <n v="4.2643923240938165E-3"/>
    <n v="0.12366737739872068"/>
    <n v="0.50106609808102343"/>
    <s v="BJP"/>
    <n v="0.23667377398720682"/>
    <s v="INC"/>
    <n v="0.26439232409381663"/>
    <x v="0"/>
  </r>
  <r>
    <x v="32"/>
    <n v="346"/>
    <n v="22"/>
    <n v="14"/>
    <n v="224"/>
    <n v="7"/>
    <n v="1"/>
    <n v="1"/>
    <n v="0"/>
    <n v="5"/>
    <n v="0"/>
    <n v="3"/>
    <n v="1"/>
    <n v="0"/>
    <n v="2"/>
    <n v="626"/>
    <n v="0.35782747603833864"/>
    <n v="0.55271565495207664"/>
    <n v="3.5143769968051117E-2"/>
    <n v="2.2364217252396165E-2"/>
    <n v="3.1948881789137379E-2"/>
    <n v="0.55271565495207664"/>
    <s v="INC"/>
    <n v="0.35782747603833864"/>
    <s v="BJP"/>
    <n v="0.194888178913738"/>
    <x v="1"/>
  </r>
  <r>
    <x v="33"/>
    <n v="194"/>
    <n v="41"/>
    <n v="9"/>
    <n v="154"/>
    <n v="0"/>
    <n v="3"/>
    <n v="1"/>
    <n v="2"/>
    <n v="1"/>
    <n v="2"/>
    <n v="6"/>
    <n v="1"/>
    <n v="2"/>
    <n v="2"/>
    <n v="418"/>
    <n v="0.36842105263157893"/>
    <n v="0.46411483253588515"/>
    <n v="9.8086124401913874E-2"/>
    <n v="2.1531100478468901E-2"/>
    <n v="4.784688995215311E-2"/>
    <n v="0.46411483253588515"/>
    <s v="INC"/>
    <n v="0.36842105263157893"/>
    <s v="BJP"/>
    <n v="9.569377990430622E-2"/>
    <x v="3"/>
  </r>
  <r>
    <x v="34"/>
    <n v="170"/>
    <n v="12"/>
    <n v="2"/>
    <n v="84"/>
    <n v="1"/>
    <n v="1"/>
    <n v="1"/>
    <n v="1"/>
    <n v="0"/>
    <n v="0"/>
    <n v="4"/>
    <n v="1"/>
    <n v="1"/>
    <n v="13"/>
    <n v="291"/>
    <n v="0.28865979381443296"/>
    <n v="0.58419243986254299"/>
    <n v="4.1237113402061855E-2"/>
    <n v="6.8728522336769758E-3"/>
    <n v="7.903780068728522E-2"/>
    <n v="0.58419243986254299"/>
    <s v="INC"/>
    <n v="0.28865979381443296"/>
    <s v="BJP"/>
    <n v="0.29553264604811003"/>
    <x v="1"/>
  </r>
  <r>
    <x v="35"/>
    <n v="208"/>
    <n v="64"/>
    <n v="20"/>
    <n v="364"/>
    <n v="13"/>
    <n v="4"/>
    <n v="9"/>
    <n v="5"/>
    <n v="6"/>
    <n v="4"/>
    <n v="14"/>
    <n v="4"/>
    <n v="7"/>
    <n v="15"/>
    <n v="737"/>
    <n v="0.49389416553595655"/>
    <n v="0.28222523744911804"/>
    <n v="8.6838534599728623E-2"/>
    <n v="2.7137042062415198E-2"/>
    <n v="0.10990502035278155"/>
    <n v="0.49389416553595655"/>
    <s v="BJP"/>
    <n v="0.28222523744911804"/>
    <s v="INC"/>
    <n v="0.21166892808683851"/>
    <x v="0"/>
  </r>
  <r>
    <x v="36"/>
    <n v="1082"/>
    <n v="23"/>
    <n v="5"/>
    <n v="179"/>
    <n v="7"/>
    <n v="1"/>
    <n v="3"/>
    <n v="0"/>
    <n v="0"/>
    <n v="1"/>
    <n v="1"/>
    <n v="5"/>
    <n v="1"/>
    <n v="7"/>
    <n v="1315"/>
    <n v="0.13612167300380229"/>
    <n v="0.82281368821292777"/>
    <n v="1.7490494296577948E-2"/>
    <n v="3.8022813688212928E-3"/>
    <n v="1.9771863117870721E-2"/>
    <n v="0.82281368821292777"/>
    <s v="INC"/>
    <n v="0.13612167300380229"/>
    <s v="BJP"/>
    <n v="0.68669201520912548"/>
    <x v="1"/>
  </r>
  <r>
    <x v="37"/>
    <n v="222"/>
    <n v="43"/>
    <n v="5"/>
    <n v="219"/>
    <n v="3"/>
    <n v="4"/>
    <n v="4"/>
    <n v="2"/>
    <n v="0"/>
    <n v="1"/>
    <n v="6"/>
    <n v="0"/>
    <n v="2"/>
    <n v="10"/>
    <n v="521"/>
    <n v="0.42034548944337813"/>
    <n v="0.42610364683301344"/>
    <n v="8.253358925143954E-2"/>
    <n v="9.5969289827255271E-3"/>
    <n v="6.1420345489443376E-2"/>
    <n v="0.42610364683301344"/>
    <s v="INC"/>
    <n v="0.42034548944337813"/>
    <s v="BJP"/>
    <n v="5.75815738963531E-3"/>
    <x v="3"/>
  </r>
  <r>
    <x v="38"/>
    <n v="99"/>
    <n v="97"/>
    <n v="6"/>
    <n v="121"/>
    <n v="5"/>
    <n v="2"/>
    <n v="6"/>
    <n v="3"/>
    <n v="3"/>
    <n v="1"/>
    <n v="1"/>
    <n v="5"/>
    <n v="5"/>
    <n v="5"/>
    <n v="359"/>
    <n v="0.3370473537604457"/>
    <n v="0.27576601671309192"/>
    <n v="0.27019498607242337"/>
    <n v="1.6713091922005572E-2"/>
    <n v="0.10027855153203342"/>
    <n v="0.3370473537604457"/>
    <s v="BJP"/>
    <n v="0.27576601671309192"/>
    <s v="INC"/>
    <n v="6.1281337047353779E-2"/>
    <x v="2"/>
  </r>
  <r>
    <x v="39"/>
    <n v="72"/>
    <n v="14"/>
    <n v="2"/>
    <n v="351"/>
    <n v="1"/>
    <n v="0"/>
    <n v="0"/>
    <n v="1"/>
    <n v="1"/>
    <n v="1"/>
    <n v="2"/>
    <n v="2"/>
    <n v="1"/>
    <n v="6"/>
    <n v="454"/>
    <n v="0.77312775330396477"/>
    <n v="0.15859030837004406"/>
    <n v="3.0837004405286344E-2"/>
    <n v="4.4052863436123352E-3"/>
    <n v="3.3039647577092511E-2"/>
    <n v="0.77312775330396477"/>
    <s v="BJP"/>
    <n v="0.15859030837004406"/>
    <s v="INC"/>
    <n v="0.61453744493392071"/>
    <x v="0"/>
  </r>
  <r>
    <x v="40"/>
    <n v="265"/>
    <n v="23"/>
    <n v="5"/>
    <n v="167"/>
    <n v="10"/>
    <n v="1"/>
    <n v="1"/>
    <n v="2"/>
    <n v="0"/>
    <n v="0"/>
    <n v="3"/>
    <n v="1"/>
    <n v="2"/>
    <n v="18"/>
    <n v="498"/>
    <n v="0.3353413654618474"/>
    <n v="0.53212851405622486"/>
    <n v="4.6184738955823292E-2"/>
    <n v="1.0040160642570281E-2"/>
    <n v="7.6305220883534142E-2"/>
    <n v="0.53212851405622486"/>
    <s v="INC"/>
    <n v="0.3353413654618474"/>
    <s v="BJP"/>
    <n v="0.19678714859437746"/>
    <x v="1"/>
  </r>
  <r>
    <x v="41"/>
    <n v="245"/>
    <n v="20"/>
    <n v="15"/>
    <n v="296"/>
    <n v="7"/>
    <n v="1"/>
    <n v="0"/>
    <n v="4"/>
    <n v="3"/>
    <n v="2"/>
    <n v="4"/>
    <n v="2"/>
    <n v="1"/>
    <n v="2"/>
    <n v="602"/>
    <n v="0.49169435215946844"/>
    <n v="0.40697674418604651"/>
    <n v="3.3222591362126248E-2"/>
    <n v="2.4916943521594685E-2"/>
    <n v="4.3189368770764118E-2"/>
    <n v="0.49169435215946844"/>
    <s v="BJP"/>
    <n v="0.40697674418604651"/>
    <s v="INC"/>
    <n v="8.4717607973421927E-2"/>
    <x v="2"/>
  </r>
  <r>
    <x v="42"/>
    <n v="376"/>
    <n v="15"/>
    <n v="10"/>
    <n v="124"/>
    <n v="5"/>
    <n v="1"/>
    <n v="6"/>
    <n v="0"/>
    <n v="1"/>
    <n v="1"/>
    <n v="3"/>
    <n v="3"/>
    <n v="1"/>
    <n v="9"/>
    <n v="555"/>
    <n v="0.22342342342342342"/>
    <n v="0.67747747747747744"/>
    <n v="2.7027027027027029E-2"/>
    <n v="1.8018018018018018E-2"/>
    <n v="5.4054054054054057E-2"/>
    <n v="0.67747747747747744"/>
    <s v="INC"/>
    <n v="0.22342342342342342"/>
    <s v="BJP"/>
    <n v="0.45405405405405402"/>
    <x v="1"/>
  </r>
  <r>
    <x v="43"/>
    <n v="406"/>
    <n v="12"/>
    <n v="3"/>
    <n v="76"/>
    <n v="2"/>
    <n v="1"/>
    <n v="0"/>
    <n v="0"/>
    <n v="1"/>
    <n v="0"/>
    <n v="1"/>
    <n v="0"/>
    <n v="0"/>
    <n v="2"/>
    <n v="504"/>
    <n v="0.15079365079365079"/>
    <n v="0.80555555555555558"/>
    <n v="2.3809523809523808E-2"/>
    <n v="5.9523809523809521E-3"/>
    <n v="1.3888888888888888E-2"/>
    <n v="0.80555555555555558"/>
    <s v="INC"/>
    <n v="0.15079365079365079"/>
    <s v="BJP"/>
    <n v="0.65476190476190477"/>
    <x v="1"/>
  </r>
  <r>
    <x v="44"/>
    <n v="1193"/>
    <n v="586"/>
    <n v="59"/>
    <n v="2066"/>
    <n v="29"/>
    <n v="17"/>
    <n v="28"/>
    <n v="9"/>
    <n v="8"/>
    <n v="12"/>
    <n v="28"/>
    <n v="16"/>
    <n v="23"/>
    <n v="51"/>
    <n v="4125"/>
    <n v="0.50084848484848488"/>
    <n v="0.2892121212121212"/>
    <n v="0.14206060606060605"/>
    <n v="1.4303030303030304E-2"/>
    <n v="5.3575757575757575E-2"/>
    <n v="0.50084848484848488"/>
    <s v="BJP"/>
    <n v="0.2892121212121212"/>
    <s v="INC"/>
    <n v="0.21163636363636368"/>
    <x v="0"/>
  </r>
  <r>
    <x v="45"/>
    <n v="199"/>
    <n v="7"/>
    <n v="3"/>
    <n v="66"/>
    <n v="1"/>
    <n v="1"/>
    <n v="0"/>
    <n v="0"/>
    <n v="0"/>
    <n v="2"/>
    <n v="1"/>
    <n v="1"/>
    <n v="4"/>
    <n v="14"/>
    <n v="299"/>
    <n v="0.22073578595317725"/>
    <n v="0.66555183946488294"/>
    <n v="2.3411371237458192E-2"/>
    <n v="1.0033444816053512E-2"/>
    <n v="8.0267558528428096E-2"/>
    <n v="0.66555183946488294"/>
    <s v="INC"/>
    <n v="0.22073578595317725"/>
    <s v="BJP"/>
    <n v="0.44481605351170572"/>
    <x v="1"/>
  </r>
  <r>
    <x v="46"/>
    <n v="209"/>
    <n v="279"/>
    <n v="9"/>
    <n v="225"/>
    <n v="9"/>
    <n v="1"/>
    <n v="3"/>
    <n v="3"/>
    <n v="4"/>
    <n v="1"/>
    <n v="9"/>
    <n v="5"/>
    <n v="7"/>
    <n v="19"/>
    <n v="783"/>
    <n v="0.28735632183908044"/>
    <n v="0.2669220945083014"/>
    <n v="0.35632183908045978"/>
    <n v="1.1494252873563218E-2"/>
    <n v="7.7905491698595147E-2"/>
    <n v="0.35632183908045978"/>
    <s v="JDU"/>
    <n v="0.28735632183908044"/>
    <s v="BJP"/>
    <n v="6.8965517241379337E-2"/>
    <x v="4"/>
  </r>
  <r>
    <x v="47"/>
    <n v="128"/>
    <n v="36"/>
    <n v="189"/>
    <n v="305"/>
    <n v="8"/>
    <n v="6"/>
    <n v="5"/>
    <n v="5"/>
    <n v="0"/>
    <n v="1"/>
    <n v="4"/>
    <n v="7"/>
    <n v="1"/>
    <n v="12"/>
    <n v="707"/>
    <n v="0.43140028288543142"/>
    <n v="0.18104667609618105"/>
    <n v="5.0919377652050922E-2"/>
    <n v="0.26732673267326734"/>
    <n v="6.9306930693069313E-2"/>
    <n v="0.43140028288543142"/>
    <s v="BJP"/>
    <n v="0.26732673267326734"/>
    <s v="BSP"/>
    <n v="0.16407355021216408"/>
    <x v="0"/>
  </r>
  <r>
    <x v="48"/>
    <n v="93"/>
    <n v="20"/>
    <n v="10"/>
    <n v="209"/>
    <n v="4"/>
    <n v="3"/>
    <n v="4"/>
    <n v="1"/>
    <n v="0"/>
    <n v="1"/>
    <n v="4"/>
    <n v="3"/>
    <n v="3"/>
    <n v="7"/>
    <n v="362"/>
    <n v="0.57734806629834257"/>
    <n v="0.25690607734806631"/>
    <n v="5.5248618784530384E-2"/>
    <n v="2.7624309392265192E-2"/>
    <n v="8.2872928176795577E-2"/>
    <n v="0.57734806629834257"/>
    <s v="BJP"/>
    <n v="0.25690607734806631"/>
    <s v="INC"/>
    <n v="0.32044198895027626"/>
    <x v="0"/>
  </r>
  <r>
    <x v="49"/>
    <n v="135"/>
    <n v="56"/>
    <n v="3"/>
    <n v="194"/>
    <n v="6"/>
    <n v="2"/>
    <n v="2"/>
    <n v="3"/>
    <n v="3"/>
    <n v="3"/>
    <n v="4"/>
    <n v="3"/>
    <n v="1"/>
    <n v="5"/>
    <n v="420"/>
    <n v="0.46190476190476193"/>
    <n v="0.32142857142857145"/>
    <n v="0.13333333333333333"/>
    <n v="7.1428571428571426E-3"/>
    <n v="7.6190476190476197E-2"/>
    <n v="0.46190476190476193"/>
    <s v="BJP"/>
    <n v="0.32142857142857145"/>
    <s v="INC"/>
    <n v="0.14047619047619048"/>
    <x v="2"/>
  </r>
  <r>
    <x v="50"/>
    <n v="146"/>
    <n v="33"/>
    <n v="5"/>
    <n v="163"/>
    <n v="4"/>
    <n v="2"/>
    <n v="2"/>
    <n v="1"/>
    <n v="0"/>
    <n v="1"/>
    <n v="5"/>
    <n v="0"/>
    <n v="6"/>
    <n v="3"/>
    <n v="371"/>
    <n v="0.43935309973045822"/>
    <n v="0.39353099730458219"/>
    <n v="8.8948787061994605E-2"/>
    <n v="1.3477088948787063E-2"/>
    <n v="6.4690026954177901E-2"/>
    <n v="0.43935309973045822"/>
    <s v="BJP"/>
    <n v="0.39353099730458219"/>
    <s v="INC"/>
    <n v="4.5822102425876032E-2"/>
    <x v="2"/>
  </r>
  <r>
    <x v="51"/>
    <n v="369"/>
    <n v="83"/>
    <n v="24"/>
    <n v="123"/>
    <n v="3"/>
    <n v="0"/>
    <n v="1"/>
    <n v="0"/>
    <n v="1"/>
    <n v="2"/>
    <n v="2"/>
    <n v="1"/>
    <n v="3"/>
    <n v="2"/>
    <n v="614"/>
    <n v="0.20032573289902281"/>
    <n v="0.60097719869706845"/>
    <n v="0.13517915309446255"/>
    <n v="3.9087947882736153E-2"/>
    <n v="2.4429967426710098E-2"/>
    <n v="0.60097719869706845"/>
    <s v="INC"/>
    <n v="0.20032573289902281"/>
    <s v="BJP"/>
    <n v="0.40065146579804567"/>
    <x v="1"/>
  </r>
  <r>
    <x v="52"/>
    <n v="522"/>
    <n v="135"/>
    <n v="11"/>
    <n v="552"/>
    <n v="6"/>
    <n v="4"/>
    <n v="13"/>
    <n v="1"/>
    <n v="3"/>
    <n v="3"/>
    <n v="7"/>
    <n v="6"/>
    <n v="11"/>
    <n v="9"/>
    <n v="1283"/>
    <n v="0.43024162120031179"/>
    <n v="0.40685892439594701"/>
    <n v="0.10522213561964147"/>
    <n v="8.5736554949337497E-3"/>
    <n v="4.9103663289166016E-2"/>
    <n v="0.43024162120031179"/>
    <s v="BJP"/>
    <n v="0.40685892439594701"/>
    <s v="INC"/>
    <n v="2.3382696804364778E-2"/>
    <x v="2"/>
  </r>
  <r>
    <x v="53"/>
    <n v="182"/>
    <n v="79"/>
    <n v="5"/>
    <n v="275"/>
    <n v="8"/>
    <n v="0"/>
    <n v="4"/>
    <n v="8"/>
    <n v="5"/>
    <n v="3"/>
    <n v="5"/>
    <n v="4"/>
    <n v="6"/>
    <n v="11"/>
    <n v="595"/>
    <n v="0.46218487394957986"/>
    <n v="0.30588235294117649"/>
    <n v="0.13277310924369748"/>
    <n v="8.4033613445378148E-3"/>
    <n v="9.07563025210084E-2"/>
    <n v="0.46218487394957986"/>
    <s v="BJP"/>
    <n v="0.30588235294117649"/>
    <s v="INC"/>
    <n v="0.15630252100840336"/>
    <x v="0"/>
  </r>
  <r>
    <x v="54"/>
    <n v="351"/>
    <n v="170"/>
    <n v="17"/>
    <n v="523"/>
    <n v="19"/>
    <n v="15"/>
    <n v="16"/>
    <n v="5"/>
    <n v="10"/>
    <n v="5"/>
    <n v="7"/>
    <n v="12"/>
    <n v="12"/>
    <n v="24"/>
    <n v="1186"/>
    <n v="0.44097807757166946"/>
    <n v="0.29595278246205736"/>
    <n v="0.14333895446880271"/>
    <n v="1.433389544688027E-2"/>
    <n v="0.10539629005059022"/>
    <n v="0.44097807757166946"/>
    <s v="BJP"/>
    <n v="0.29595278246205736"/>
    <s v="INC"/>
    <n v="0.1450252951096121"/>
    <x v="2"/>
  </r>
  <r>
    <x v="55"/>
    <n v="0"/>
    <n v="0"/>
    <n v="0"/>
    <n v="0"/>
    <n v="0"/>
    <n v="0"/>
    <n v="0"/>
    <n v="0"/>
    <n v="0"/>
    <n v="0"/>
    <n v="0"/>
    <n v="0"/>
    <n v="0"/>
    <n v="0"/>
    <n v="0"/>
    <e v="#DIV/0!"/>
    <e v="#DIV/0!"/>
    <e v="#DIV/0!"/>
    <e v="#DIV/0!"/>
    <e v="#DIV/0!"/>
    <e v="#DIV/0!"/>
    <e v="#DIV/0!"/>
    <e v="#DIV/0!"/>
    <e v="#DIV/0!"/>
    <e v="#DIV/0!"/>
    <x v="5"/>
  </r>
  <r>
    <x v="56"/>
    <n v="65"/>
    <n v="169"/>
    <n v="16"/>
    <n v="306"/>
    <n v="5"/>
    <n v="4"/>
    <n v="11"/>
    <n v="6"/>
    <n v="1"/>
    <n v="5"/>
    <n v="5"/>
    <n v="7"/>
    <n v="3"/>
    <n v="19"/>
    <n v="622"/>
    <n v="0.49196141479099681"/>
    <n v="0.1045016077170418"/>
    <n v="0.27170418006430869"/>
    <n v="2.5723472668810289E-2"/>
    <n v="0.10610932475884244"/>
    <n v="0.49196141479099681"/>
    <s v="BJP"/>
    <n v="0.27170418006430869"/>
    <s v="JDU"/>
    <n v="0.22025723472668812"/>
    <x v="0"/>
  </r>
  <r>
    <x v="57"/>
    <n v="165"/>
    <n v="71"/>
    <n v="40"/>
    <n v="286"/>
    <n v="11"/>
    <n v="3"/>
    <n v="5"/>
    <n v="1"/>
    <n v="2"/>
    <n v="6"/>
    <n v="4"/>
    <n v="0"/>
    <n v="1"/>
    <n v="0"/>
    <n v="595"/>
    <n v="0.48067226890756304"/>
    <n v="0.27731092436974791"/>
    <n v="0.11932773109243698"/>
    <n v="6.7226890756302518E-2"/>
    <n v="5.5462184873949577E-2"/>
    <n v="0.48067226890756304"/>
    <s v="BJP"/>
    <n v="0.27731092436974791"/>
    <s v="INC"/>
    <n v="0.20336134453781513"/>
    <x v="0"/>
  </r>
  <r>
    <x v="58"/>
    <n v="561"/>
    <n v="110"/>
    <n v="61"/>
    <n v="558"/>
    <n v="25"/>
    <n v="9"/>
    <n v="7"/>
    <n v="7"/>
    <n v="7"/>
    <n v="4"/>
    <n v="9"/>
    <n v="3"/>
    <n v="4"/>
    <n v="16"/>
    <n v="1381"/>
    <n v="0.4040550325850833"/>
    <n v="0.40622737146994931"/>
    <n v="7.9652425778421437E-2"/>
    <n v="4.4170890658942794E-2"/>
    <n v="6.5894279507603182E-2"/>
    <n v="0.40622737146994931"/>
    <s v="INC"/>
    <n v="0.4040550325850833"/>
    <s v="BJP"/>
    <n v="2.1723388848660097E-3"/>
    <x v="3"/>
  </r>
  <r>
    <x v="59"/>
    <n v="0"/>
    <n v="0"/>
    <n v="0"/>
    <n v="0"/>
    <n v="0"/>
    <n v="0"/>
    <n v="0"/>
    <n v="0"/>
    <n v="0"/>
    <n v="0"/>
    <n v="0"/>
    <n v="0"/>
    <n v="0"/>
    <n v="0"/>
    <n v="0"/>
    <e v="#DIV/0!"/>
    <e v="#DIV/0!"/>
    <e v="#DIV/0!"/>
    <e v="#DIV/0!"/>
    <e v="#DIV/0!"/>
    <e v="#DIV/0!"/>
    <e v="#DIV/0!"/>
    <e v="#DIV/0!"/>
    <e v="#DIV/0!"/>
    <e v="#DIV/0!"/>
    <x v="5"/>
  </r>
  <r>
    <x v="60"/>
    <n v="148"/>
    <n v="84"/>
    <n v="6"/>
    <n v="194"/>
    <n v="10"/>
    <n v="5"/>
    <n v="2"/>
    <n v="3"/>
    <n v="1"/>
    <n v="1"/>
    <n v="3"/>
    <n v="2"/>
    <n v="1"/>
    <n v="4"/>
    <n v="464"/>
    <n v="0.41810344827586204"/>
    <n v="0.31896551724137934"/>
    <n v="0.18103448275862069"/>
    <n v="1.2931034482758621E-2"/>
    <n v="6.8965517241379309E-2"/>
    <n v="0.41810344827586204"/>
    <s v="BJP"/>
    <n v="0.31896551724137934"/>
    <s v="INC"/>
    <n v="9.9137931034482707E-2"/>
    <x v="2"/>
  </r>
  <r>
    <x v="61"/>
    <n v="307"/>
    <n v="21"/>
    <n v="5"/>
    <n v="155"/>
    <n v="3"/>
    <n v="3"/>
    <n v="3"/>
    <n v="3"/>
    <n v="0"/>
    <n v="3"/>
    <n v="4"/>
    <n v="1"/>
    <n v="3"/>
    <n v="12"/>
    <n v="523"/>
    <n v="0.29636711281070743"/>
    <n v="0.5869980879541109"/>
    <n v="4.0152963671128104E-2"/>
    <n v="9.5602294455066923E-3"/>
    <n v="6.6921606118546847E-2"/>
    <n v="0.5869980879541109"/>
    <s v="INC"/>
    <n v="0.29636711281070743"/>
    <s v="BJP"/>
    <n v="0.29063097514340347"/>
    <x v="1"/>
  </r>
  <r>
    <x v="62"/>
    <n v="221"/>
    <n v="5"/>
    <n v="3"/>
    <n v="68"/>
    <n v="3"/>
    <n v="0"/>
    <n v="0"/>
    <n v="1"/>
    <n v="0"/>
    <n v="2"/>
    <n v="3"/>
    <n v="2"/>
    <n v="5"/>
    <n v="11"/>
    <n v="324"/>
    <n v="0.20987654320987653"/>
    <n v="0.6820987654320988"/>
    <n v="1.5432098765432098E-2"/>
    <n v="9.2592592592592587E-3"/>
    <n v="8.3333333333333329E-2"/>
    <n v="0.6820987654320988"/>
    <s v="INC"/>
    <n v="0.20987654320987653"/>
    <s v="BJP"/>
    <n v="0.47222222222222227"/>
    <x v="1"/>
  </r>
  <r>
    <x v="63"/>
    <n v="228"/>
    <n v="36"/>
    <n v="39"/>
    <n v="49"/>
    <n v="5"/>
    <n v="3"/>
    <n v="3"/>
    <n v="1"/>
    <n v="2"/>
    <n v="2"/>
    <n v="10"/>
    <n v="6"/>
    <n v="4"/>
    <n v="22"/>
    <n v="410"/>
    <n v="0.11951219512195121"/>
    <n v="0.55609756097560981"/>
    <n v="8.7804878048780483E-2"/>
    <n v="9.5121951219512196E-2"/>
    <n v="0.14146341463414633"/>
    <n v="0.55609756097560981"/>
    <s v="INC"/>
    <n v="0.14146341463414633"/>
    <s v="Others"/>
    <n v="0.41463414634146345"/>
    <x v="1"/>
  </r>
  <r>
    <x v="64"/>
    <n v="334"/>
    <n v="17"/>
    <n v="4"/>
    <n v="173"/>
    <n v="2"/>
    <n v="0"/>
    <n v="3"/>
    <n v="0"/>
    <n v="0"/>
    <n v="0"/>
    <n v="2"/>
    <n v="1"/>
    <n v="0"/>
    <n v="3"/>
    <n v="539"/>
    <n v="0.3209647495361781"/>
    <n v="0.61966604823747684"/>
    <n v="3.1539888682745827E-2"/>
    <n v="7.4211502782931356E-3"/>
    <n v="2.0408163265306121E-2"/>
    <n v="0.61966604823747684"/>
    <s v="INC"/>
    <n v="0.3209647495361781"/>
    <s v="BJP"/>
    <n v="0.29870129870129875"/>
    <x v="1"/>
  </r>
  <r>
    <x v="65"/>
    <n v="408"/>
    <n v="24"/>
    <n v="18"/>
    <n v="120"/>
    <n v="0"/>
    <n v="0"/>
    <n v="0"/>
    <n v="0"/>
    <n v="2"/>
    <n v="0"/>
    <n v="3"/>
    <n v="2"/>
    <n v="4"/>
    <n v="3"/>
    <n v="584"/>
    <n v="0.20547945205479451"/>
    <n v="0.69863013698630139"/>
    <n v="4.1095890410958902E-2"/>
    <n v="3.0821917808219176E-2"/>
    <n v="2.3972602739726026E-2"/>
    <n v="0.69863013698630139"/>
    <s v="INC"/>
    <n v="0.20547945205479451"/>
    <s v="BJP"/>
    <n v="0.49315068493150688"/>
    <x v="1"/>
  </r>
  <r>
    <x v="66"/>
    <n v="83"/>
    <n v="50"/>
    <n v="6"/>
    <n v="307"/>
    <n v="5"/>
    <n v="4"/>
    <n v="3"/>
    <n v="2"/>
    <n v="2"/>
    <n v="2"/>
    <n v="5"/>
    <n v="0"/>
    <n v="4"/>
    <n v="9"/>
    <n v="482"/>
    <n v="0.63692946058091282"/>
    <n v="0.17219917012448133"/>
    <n v="0.1037344398340249"/>
    <n v="1.2448132780082987E-2"/>
    <n v="7.4688796680497924E-2"/>
    <n v="0.63692946058091282"/>
    <s v="BJP"/>
    <n v="0.17219917012448133"/>
    <s v="INC"/>
    <n v="0.46473029045643149"/>
    <x v="0"/>
  </r>
  <r>
    <x v="67"/>
    <n v="237"/>
    <n v="6"/>
    <n v="2"/>
    <n v="26"/>
    <n v="1"/>
    <n v="0"/>
    <n v="0"/>
    <n v="1"/>
    <n v="1"/>
    <n v="1"/>
    <n v="2"/>
    <n v="0"/>
    <n v="2"/>
    <n v="3"/>
    <n v="282"/>
    <n v="9.2198581560283682E-2"/>
    <n v="0.84042553191489366"/>
    <n v="2.1276595744680851E-2"/>
    <n v="7.0921985815602835E-3"/>
    <n v="3.9007092198581561E-2"/>
    <n v="0.84042553191489366"/>
    <s v="INC"/>
    <n v="9.2198581560283682E-2"/>
    <s v="BJP"/>
    <n v="0.74822695035460995"/>
    <x v="1"/>
  </r>
  <r>
    <x v="68"/>
    <n v="265"/>
    <n v="14"/>
    <n v="33"/>
    <n v="146"/>
    <n v="6"/>
    <n v="4"/>
    <n v="0"/>
    <n v="0"/>
    <n v="2"/>
    <n v="1"/>
    <n v="3"/>
    <n v="0"/>
    <n v="2"/>
    <n v="9"/>
    <n v="485"/>
    <n v="0.30103092783505153"/>
    <n v="0.54639175257731953"/>
    <n v="2.88659793814433E-2"/>
    <n v="6.8041237113402056E-2"/>
    <n v="5.5670103092783509E-2"/>
    <n v="0.54639175257731953"/>
    <s v="INC"/>
    <n v="0.30103092783505153"/>
    <s v="BJP"/>
    <n v="0.245360824742268"/>
    <x v="1"/>
  </r>
  <r>
    <x v="69"/>
    <n v="135"/>
    <n v="45"/>
    <n v="43"/>
    <n v="319"/>
    <n v="7"/>
    <n v="4"/>
    <n v="4"/>
    <n v="3"/>
    <n v="4"/>
    <n v="7"/>
    <n v="6"/>
    <n v="8"/>
    <n v="5"/>
    <n v="18"/>
    <n v="608"/>
    <n v="0.52467105263157898"/>
    <n v="0.22203947368421054"/>
    <n v="7.4013157894736836E-2"/>
    <n v="7.0723684210526314E-2"/>
    <n v="0.10855263157894737"/>
    <n v="0.52467105263157898"/>
    <s v="BJP"/>
    <n v="0.22203947368421054"/>
    <s v="INC"/>
    <n v="0.30263157894736847"/>
    <x v="0"/>
  </r>
  <r>
    <x v="70"/>
    <n v="185"/>
    <n v="110"/>
    <n v="8"/>
    <n v="319"/>
    <n v="9"/>
    <n v="5"/>
    <n v="3"/>
    <n v="2"/>
    <n v="3"/>
    <n v="10"/>
    <n v="5"/>
    <n v="6"/>
    <n v="9"/>
    <n v="14"/>
    <n v="688"/>
    <n v="0.46366279069767441"/>
    <n v="0.26889534883720928"/>
    <n v="0.15988372093023256"/>
    <n v="1.1627906976744186E-2"/>
    <n v="9.5930232558139539E-2"/>
    <n v="0.46366279069767441"/>
    <s v="BJP"/>
    <n v="0.26889534883720928"/>
    <s v="INC"/>
    <n v="0.19476744186046513"/>
    <x v="0"/>
  </r>
  <r>
    <x v="71"/>
    <n v="144"/>
    <n v="146"/>
    <n v="12"/>
    <n v="100"/>
    <n v="6"/>
    <n v="2"/>
    <n v="3"/>
    <n v="2"/>
    <n v="2"/>
    <n v="0"/>
    <n v="7"/>
    <n v="2"/>
    <n v="2"/>
    <n v="6"/>
    <n v="434"/>
    <n v="0.2304147465437788"/>
    <n v="0.33179723502304148"/>
    <n v="0.33640552995391704"/>
    <n v="2.7649769585253458E-2"/>
    <n v="7.3732718894009217E-2"/>
    <n v="0.33640552995391704"/>
    <s v="JDU"/>
    <n v="0.33179723502304148"/>
    <s v="INC"/>
    <n v="4.6082949308755561E-3"/>
    <x v="4"/>
  </r>
  <r>
    <x v="72"/>
    <n v="589"/>
    <n v="73"/>
    <n v="41"/>
    <n v="346"/>
    <n v="36"/>
    <n v="6"/>
    <n v="3"/>
    <n v="2"/>
    <n v="3"/>
    <n v="8"/>
    <n v="14"/>
    <n v="5"/>
    <n v="9"/>
    <n v="20"/>
    <n v="1155"/>
    <n v="0.29956709956709959"/>
    <n v="0.50995670995670994"/>
    <n v="6.3203463203463206E-2"/>
    <n v="3.54978354978355E-2"/>
    <n v="9.1774891774891773E-2"/>
    <n v="0.50995670995670994"/>
    <s v="INC"/>
    <n v="0.29956709956709959"/>
    <s v="BJP"/>
    <n v="0.21038961038961035"/>
    <x v="1"/>
  </r>
  <r>
    <x v="73"/>
    <n v="711"/>
    <n v="405"/>
    <n v="72"/>
    <n v="1959"/>
    <n v="34"/>
    <n v="21"/>
    <n v="28"/>
    <n v="12"/>
    <n v="15"/>
    <n v="21"/>
    <n v="53"/>
    <n v="27"/>
    <n v="42"/>
    <n v="82"/>
    <n v="3482"/>
    <n v="0.56260769672601951"/>
    <n v="0.204192992533027"/>
    <n v="0.11631246410109132"/>
    <n v="2.067777139574957E-2"/>
    <n v="9.6209075244112582E-2"/>
    <n v="0.56260769672601951"/>
    <s v="BJP"/>
    <n v="0.204192992533027"/>
    <s v="INC"/>
    <n v="0.35841470419299248"/>
    <x v="0"/>
  </r>
  <r>
    <x v="74"/>
    <n v="209"/>
    <n v="175"/>
    <n v="7"/>
    <n v="117"/>
    <n v="3"/>
    <n v="4"/>
    <n v="6"/>
    <n v="3"/>
    <n v="3"/>
    <n v="4"/>
    <n v="4"/>
    <n v="1"/>
    <n v="13"/>
    <n v="14"/>
    <n v="563"/>
    <n v="0.20781527531083482"/>
    <n v="0.37122557726465366"/>
    <n v="0.31083481349911191"/>
    <n v="1.2433392539964476E-2"/>
    <n v="9.7690941385435173E-2"/>
    <n v="0.37122557726465366"/>
    <s v="INC"/>
    <n v="0.31083481349911191"/>
    <s v="JDU"/>
    <n v="6.0390763765541755E-2"/>
    <x v="3"/>
  </r>
  <r>
    <x v="75"/>
    <n v="343"/>
    <n v="21"/>
    <n v="8"/>
    <n v="773"/>
    <n v="5"/>
    <n v="1"/>
    <n v="3"/>
    <n v="3"/>
    <n v="3"/>
    <n v="2"/>
    <n v="4"/>
    <n v="2"/>
    <n v="0"/>
    <n v="2"/>
    <n v="1170"/>
    <n v="0.66068376068376067"/>
    <n v="0.29316239316239318"/>
    <n v="1.7948717948717947E-2"/>
    <n v="6.8376068376068376E-3"/>
    <n v="2.1367521367521368E-2"/>
    <n v="0.66068376068376067"/>
    <s v="BJP"/>
    <n v="0.29316239316239318"/>
    <s v="INC"/>
    <n v="0.36752136752136749"/>
    <x v="0"/>
  </r>
  <r>
    <x v="76"/>
    <n v="151"/>
    <n v="22"/>
    <n v="6"/>
    <n v="135"/>
    <n v="1"/>
    <n v="1"/>
    <n v="6"/>
    <n v="1"/>
    <n v="1"/>
    <n v="2"/>
    <n v="1"/>
    <n v="2"/>
    <n v="5"/>
    <n v="16"/>
    <n v="350"/>
    <n v="0.38571428571428573"/>
    <n v="0.43142857142857144"/>
    <n v="6.2857142857142861E-2"/>
    <n v="1.7142857142857144E-2"/>
    <n v="0.10285714285714286"/>
    <n v="0.43142857142857144"/>
    <s v="INC"/>
    <n v="0.38571428571428573"/>
    <s v="BJP"/>
    <n v="4.5714285714285707E-2"/>
    <x v="3"/>
  </r>
  <r>
    <x v="77"/>
    <n v="489"/>
    <n v="27"/>
    <n v="1"/>
    <n v="338"/>
    <n v="3"/>
    <n v="0"/>
    <n v="2"/>
    <n v="0"/>
    <n v="1"/>
    <n v="1"/>
    <n v="1"/>
    <n v="0"/>
    <n v="1"/>
    <n v="2"/>
    <n v="866"/>
    <n v="0.39030023094688221"/>
    <n v="0.5646651270207852"/>
    <n v="3.117782909930716E-2"/>
    <n v="1.1547344110854503E-3"/>
    <n v="1.2702078521939953E-2"/>
    <n v="0.5646651270207852"/>
    <s v="INC"/>
    <n v="0.39030023094688221"/>
    <s v="BJP"/>
    <n v="0.17436489607390299"/>
    <x v="1"/>
  </r>
  <r>
    <x v="78"/>
    <n v="143"/>
    <n v="48"/>
    <n v="59"/>
    <n v="231"/>
    <n v="4"/>
    <n v="4"/>
    <n v="8"/>
    <n v="4"/>
    <n v="5"/>
    <n v="7"/>
    <n v="10"/>
    <n v="9"/>
    <n v="8"/>
    <n v="22"/>
    <n v="562"/>
    <n v="0.4110320284697509"/>
    <n v="0.25444839857651247"/>
    <n v="8.5409252669039148E-2"/>
    <n v="0.10498220640569395"/>
    <n v="0.14412811387900357"/>
    <n v="0.4110320284697509"/>
    <s v="BJP"/>
    <n v="0.25444839857651247"/>
    <s v="INC"/>
    <n v="0.15658362989323843"/>
    <x v="0"/>
  </r>
  <r>
    <x v="79"/>
    <n v="143"/>
    <n v="5"/>
    <n v="14"/>
    <n v="143"/>
    <n v="2"/>
    <n v="0"/>
    <n v="2"/>
    <n v="0"/>
    <n v="0"/>
    <n v="1"/>
    <n v="0"/>
    <n v="0"/>
    <n v="0"/>
    <n v="2"/>
    <n v="312"/>
    <n v="0.45833333333333331"/>
    <n v="0.45833333333333331"/>
    <n v="1.6025641025641024E-2"/>
    <n v="4.4871794871794872E-2"/>
    <n v="2.2435897435897436E-2"/>
    <n v="0.45833333333333331"/>
    <s v="BJP"/>
    <n v="0.45833333333333331"/>
    <s v="BJP"/>
    <n v="0"/>
    <x v="2"/>
  </r>
  <r>
    <x v="80"/>
    <n v="79"/>
    <n v="90"/>
    <n v="5"/>
    <n v="143"/>
    <n v="6"/>
    <n v="1"/>
    <n v="3"/>
    <n v="2"/>
    <n v="3"/>
    <n v="4"/>
    <n v="0"/>
    <n v="5"/>
    <n v="3"/>
    <n v="15"/>
    <n v="359"/>
    <n v="0.39832869080779942"/>
    <n v="0.22005571030640669"/>
    <n v="0.25069637883008355"/>
    <n v="1.3927576601671309E-2"/>
    <n v="0.11699164345403899"/>
    <n v="0.39832869080779942"/>
    <s v="BJP"/>
    <n v="0.25069637883008355"/>
    <s v="JDU"/>
    <n v="0.14763231197771587"/>
    <x v="2"/>
  </r>
  <r>
    <x v="81"/>
    <n v="265"/>
    <n v="84"/>
    <n v="5"/>
    <n v="207"/>
    <n v="3"/>
    <n v="2"/>
    <n v="3"/>
    <n v="3"/>
    <n v="5"/>
    <n v="3"/>
    <n v="10"/>
    <n v="6"/>
    <n v="4"/>
    <n v="11"/>
    <n v="611"/>
    <n v="0.33878887070376434"/>
    <n v="0.43371522094926351"/>
    <n v="0.13747954173486088"/>
    <n v="8.1833060556464818E-3"/>
    <n v="8.1833060556464818E-2"/>
    <n v="0.43371522094926351"/>
    <s v="INC"/>
    <n v="0.33878887070376434"/>
    <s v="BJP"/>
    <n v="9.4926350245499169E-2"/>
    <x v="3"/>
  </r>
  <r>
    <x v="82"/>
    <n v="268"/>
    <n v="176"/>
    <n v="33"/>
    <n v="212"/>
    <n v="7"/>
    <n v="3"/>
    <n v="6"/>
    <n v="2"/>
    <n v="1"/>
    <n v="5"/>
    <n v="2"/>
    <n v="6"/>
    <n v="15"/>
    <n v="24"/>
    <n v="760"/>
    <n v="0.27894736842105261"/>
    <n v="0.35263157894736841"/>
    <n v="0.23157894736842105"/>
    <n v="4.3421052631578951E-2"/>
    <n v="9.3421052631578946E-2"/>
    <n v="0.35263157894736841"/>
    <s v="INC"/>
    <n v="0.27894736842105261"/>
    <s v="BJP"/>
    <n v="7.3684210526315796E-2"/>
    <x v="3"/>
  </r>
  <r>
    <x v="83"/>
    <n v="261"/>
    <n v="14"/>
    <n v="106"/>
    <n v="63"/>
    <n v="1"/>
    <n v="2"/>
    <n v="3"/>
    <n v="0"/>
    <n v="2"/>
    <n v="0"/>
    <n v="4"/>
    <n v="3"/>
    <n v="3"/>
    <n v="3"/>
    <n v="465"/>
    <n v="0.13548387096774195"/>
    <n v="0.56129032258064515"/>
    <n v="3.0107526881720432E-2"/>
    <n v="0.22795698924731184"/>
    <n v="4.5161290322580643E-2"/>
    <n v="0.56129032258064515"/>
    <s v="INC"/>
    <n v="0.22795698924731184"/>
    <s v="BSP"/>
    <n v="0.33333333333333331"/>
    <x v="1"/>
  </r>
  <r>
    <x v="84"/>
    <n v="245"/>
    <n v="5"/>
    <n v="2"/>
    <n v="98"/>
    <n v="2"/>
    <n v="1"/>
    <n v="1"/>
    <n v="1"/>
    <n v="1"/>
    <n v="0"/>
    <n v="1"/>
    <n v="0"/>
    <n v="3"/>
    <n v="4"/>
    <n v="364"/>
    <n v="0.26923076923076922"/>
    <n v="0.67307692307692313"/>
    <n v="1.3736263736263736E-2"/>
    <n v="5.4945054945054949E-3"/>
    <n v="3.8461538461538464E-2"/>
    <n v="0.67307692307692313"/>
    <s v="INC"/>
    <n v="0.26923076923076922"/>
    <s v="BJP"/>
    <n v="0.40384615384615391"/>
    <x v="1"/>
  </r>
  <r>
    <x v="85"/>
    <n v="146"/>
    <n v="18"/>
    <n v="9"/>
    <n v="212"/>
    <n v="4"/>
    <n v="2"/>
    <n v="1"/>
    <n v="2"/>
    <n v="1"/>
    <n v="1"/>
    <n v="2"/>
    <n v="1"/>
    <n v="4"/>
    <n v="9"/>
    <n v="412"/>
    <n v="0.5145631067961165"/>
    <n v="0.35436893203883496"/>
    <n v="4.3689320388349516E-2"/>
    <n v="2.1844660194174758E-2"/>
    <n v="6.553398058252427E-2"/>
    <n v="0.5145631067961165"/>
    <s v="BJP"/>
    <n v="0.35436893203883496"/>
    <s v="INC"/>
    <n v="0.16019417475728154"/>
    <x v="0"/>
  </r>
  <r>
    <x v="86"/>
    <n v="378"/>
    <n v="16"/>
    <n v="34"/>
    <n v="187"/>
    <n v="5"/>
    <n v="4"/>
    <n v="5"/>
    <n v="0"/>
    <n v="0"/>
    <n v="3"/>
    <n v="4"/>
    <n v="3"/>
    <n v="5"/>
    <n v="6"/>
    <n v="650"/>
    <n v="0.28769230769230769"/>
    <n v="0.58153846153846156"/>
    <n v="2.4615384615384615E-2"/>
    <n v="5.2307692307692305E-2"/>
    <n v="5.3846153846153849E-2"/>
    <n v="0.58153846153846156"/>
    <s v="INC"/>
    <n v="0.28769230769230769"/>
    <s v="BJP"/>
    <n v="0.29384615384615387"/>
    <x v="1"/>
  </r>
  <r>
    <x v="87"/>
    <n v="650"/>
    <n v="37"/>
    <n v="6"/>
    <n v="141"/>
    <n v="4"/>
    <n v="4"/>
    <n v="3"/>
    <n v="0"/>
    <n v="0"/>
    <n v="0"/>
    <n v="1"/>
    <n v="2"/>
    <n v="2"/>
    <n v="19"/>
    <n v="869"/>
    <n v="0.16225546605293439"/>
    <n v="0.74798619102416575"/>
    <n v="4.2577675489067893E-2"/>
    <n v="6.9044879171461446E-3"/>
    <n v="4.0276179516685849E-2"/>
    <n v="0.74798619102416575"/>
    <s v="INC"/>
    <n v="0.16225546605293439"/>
    <s v="BJP"/>
    <n v="0.58573072497123135"/>
    <x v="1"/>
  </r>
  <r>
    <x v="88"/>
    <n v="228"/>
    <n v="5"/>
    <n v="8"/>
    <n v="181"/>
    <n v="3"/>
    <n v="3"/>
    <n v="3"/>
    <n v="3"/>
    <n v="3"/>
    <n v="0"/>
    <n v="6"/>
    <n v="8"/>
    <n v="6"/>
    <n v="5"/>
    <n v="462"/>
    <n v="0.39177489177489178"/>
    <n v="0.4935064935064935"/>
    <n v="1.0822510822510822E-2"/>
    <n v="1.7316017316017316E-2"/>
    <n v="8.6580086580086577E-2"/>
    <n v="0.4935064935064935"/>
    <s v="INC"/>
    <n v="0.39177489177489178"/>
    <s v="BJP"/>
    <n v="0.10173160173160173"/>
    <x v="3"/>
  </r>
  <r>
    <x v="89"/>
    <n v="270"/>
    <n v="35"/>
    <n v="5"/>
    <n v="152"/>
    <n v="9"/>
    <n v="1"/>
    <n v="3"/>
    <n v="1"/>
    <n v="9"/>
    <n v="2"/>
    <n v="1"/>
    <n v="3"/>
    <n v="8"/>
    <n v="24"/>
    <n v="523"/>
    <n v="0.29063097514340347"/>
    <n v="0.51625239005736134"/>
    <n v="6.6921606118546847E-2"/>
    <n v="9.5602294455066923E-3"/>
    <n v="0.11663479923518165"/>
    <n v="0.51625239005736134"/>
    <s v="INC"/>
    <n v="0.29063097514340347"/>
    <s v="BJP"/>
    <n v="0.22562141491395787"/>
    <x v="1"/>
  </r>
  <r>
    <x v="90"/>
    <n v="142"/>
    <n v="456"/>
    <n v="60"/>
    <n v="585"/>
    <n v="23"/>
    <n v="11"/>
    <n v="21"/>
    <n v="13"/>
    <n v="7"/>
    <n v="4"/>
    <n v="12"/>
    <n v="5"/>
    <n v="27"/>
    <n v="26"/>
    <n v="1392"/>
    <n v="0.42025862068965519"/>
    <n v="0.10201149425287356"/>
    <n v="0.32758620689655171"/>
    <n v="4.3103448275862072E-2"/>
    <n v="0.10704022988505747"/>
    <n v="0.42025862068965519"/>
    <s v="BJP"/>
    <n v="0.32758620689655171"/>
    <s v="JDU"/>
    <n v="9.2672413793103481E-2"/>
    <x v="2"/>
  </r>
  <r>
    <x v="91"/>
    <n v="144"/>
    <n v="23"/>
    <n v="67"/>
    <n v="134"/>
    <n v="3"/>
    <n v="0"/>
    <n v="0"/>
    <n v="0"/>
    <n v="1"/>
    <n v="1"/>
    <n v="1"/>
    <n v="3"/>
    <n v="2"/>
    <n v="2"/>
    <n v="381"/>
    <n v="0.35170603674540685"/>
    <n v="0.37795275590551181"/>
    <n v="6.0367454068241469E-2"/>
    <n v="0.17585301837270342"/>
    <n v="3.4120734908136482E-2"/>
    <n v="0.37795275590551181"/>
    <s v="INC"/>
    <n v="0.35170603674540685"/>
    <s v="BJP"/>
    <n v="2.6246719160104959E-2"/>
    <x v="3"/>
  </r>
  <r>
    <x v="92"/>
    <n v="483"/>
    <n v="62"/>
    <n v="23"/>
    <n v="387"/>
    <n v="19"/>
    <n v="4"/>
    <n v="7"/>
    <n v="1"/>
    <n v="4"/>
    <n v="4"/>
    <n v="5"/>
    <n v="6"/>
    <n v="3"/>
    <n v="20"/>
    <n v="1028"/>
    <n v="0.37645914396887159"/>
    <n v="0.46984435797665369"/>
    <n v="6.0311284046692608E-2"/>
    <n v="2.2373540856031129E-2"/>
    <n v="7.101167315175097E-2"/>
    <n v="0.46984435797665369"/>
    <s v="INC"/>
    <n v="0.37645914396887159"/>
    <s v="BJP"/>
    <n v="9.3385214007782102E-2"/>
    <x v="3"/>
  </r>
  <r>
    <x v="93"/>
    <n v="144"/>
    <n v="205"/>
    <n v="6"/>
    <n v="156"/>
    <n v="8"/>
    <n v="4"/>
    <n v="4"/>
    <n v="1"/>
    <n v="3"/>
    <n v="2"/>
    <n v="3"/>
    <n v="1"/>
    <n v="16"/>
    <n v="9"/>
    <n v="562"/>
    <n v="0.27758007117437722"/>
    <n v="0.25622775800711745"/>
    <n v="0.36476868327402134"/>
    <n v="1.0676156583629894E-2"/>
    <n v="9.0747330960854092E-2"/>
    <n v="0.36476868327402134"/>
    <s v="JDU"/>
    <n v="0.27758007117437722"/>
    <s v="BJP"/>
    <n v="8.7188612099644125E-2"/>
    <x v="4"/>
  </r>
  <r>
    <x v="94"/>
    <n v="429"/>
    <n v="72"/>
    <n v="17"/>
    <n v="355"/>
    <n v="6"/>
    <n v="0"/>
    <n v="6"/>
    <n v="3"/>
    <n v="1"/>
    <n v="4"/>
    <n v="5"/>
    <n v="7"/>
    <n v="8"/>
    <n v="8"/>
    <n v="921"/>
    <n v="0.38545059717698155"/>
    <n v="0.46579804560260585"/>
    <n v="7.8175895765472306E-2"/>
    <n v="1.8458197611292075E-2"/>
    <n v="5.2117263843648211E-2"/>
    <n v="0.46579804560260585"/>
    <s v="INC"/>
    <n v="0.38545059717698155"/>
    <s v="BJP"/>
    <n v="8.0347448425624302E-2"/>
    <x v="3"/>
  </r>
  <r>
    <x v="95"/>
    <n v="323"/>
    <n v="78"/>
    <n v="84"/>
    <n v="353"/>
    <n v="11"/>
    <n v="0"/>
    <n v="9"/>
    <n v="5"/>
    <n v="4"/>
    <n v="5"/>
    <n v="4"/>
    <n v="2"/>
    <n v="9"/>
    <n v="17"/>
    <n v="904"/>
    <n v="0.39048672566371684"/>
    <n v="0.35730088495575218"/>
    <n v="8.628318584070796E-2"/>
    <n v="9.2920353982300891E-2"/>
    <n v="7.3008849557522126E-2"/>
    <n v="0.39048672566371684"/>
    <s v="BJP"/>
    <n v="0.35730088495575218"/>
    <s v="INC"/>
    <n v="3.3185840707964653E-2"/>
    <x v="2"/>
  </r>
  <r>
    <x v="96"/>
    <n v="587"/>
    <n v="46"/>
    <n v="60"/>
    <n v="284"/>
    <n v="4"/>
    <n v="2"/>
    <n v="12"/>
    <n v="5"/>
    <n v="7"/>
    <n v="4"/>
    <n v="5"/>
    <n v="10"/>
    <n v="10"/>
    <n v="25"/>
    <n v="1061"/>
    <n v="0.26767200754005654"/>
    <n v="0.55325164938737037"/>
    <n v="4.3355325164938736E-2"/>
    <n v="5.6550424128180961E-2"/>
    <n v="7.9170593779453347E-2"/>
    <n v="0.55325164938737037"/>
    <s v="INC"/>
    <n v="0.26767200754005654"/>
    <s v="BJP"/>
    <n v="0.28557964184731383"/>
    <x v="1"/>
  </r>
  <r>
    <x v="97"/>
    <n v="215"/>
    <n v="90"/>
    <n v="26"/>
    <n v="332"/>
    <n v="14"/>
    <n v="6"/>
    <n v="7"/>
    <n v="6"/>
    <n v="3"/>
    <n v="5"/>
    <n v="9"/>
    <n v="11"/>
    <n v="5"/>
    <n v="16"/>
    <n v="745"/>
    <n v="0.44563758389261743"/>
    <n v="0.28859060402684567"/>
    <n v="0.12080536912751678"/>
    <n v="3.4899328859060399E-2"/>
    <n v="0.11006711409395974"/>
    <n v="0.44563758389261743"/>
    <s v="BJP"/>
    <n v="0.28859060402684567"/>
    <s v="INC"/>
    <n v="0.15704697986577176"/>
    <x v="0"/>
  </r>
  <r>
    <x v="98"/>
    <n v="1012"/>
    <n v="147"/>
    <n v="102"/>
    <n v="577"/>
    <n v="13"/>
    <n v="4"/>
    <n v="12"/>
    <n v="5"/>
    <n v="5"/>
    <n v="8"/>
    <n v="11"/>
    <n v="10"/>
    <n v="12"/>
    <n v="35"/>
    <n v="1953"/>
    <n v="0.29544290834613413"/>
    <n v="0.51817716333845365"/>
    <n v="7.5268817204301078E-2"/>
    <n v="5.2227342549923193E-2"/>
    <n v="5.8883768561187919E-2"/>
    <n v="0.51817716333845365"/>
    <s v="INC"/>
    <n v="0.29544290834613413"/>
    <s v="BJP"/>
    <n v="0.22273425499231952"/>
    <x v="1"/>
  </r>
  <r>
    <x v="99"/>
    <n v="376"/>
    <n v="193"/>
    <n v="12"/>
    <n v="247"/>
    <n v="4"/>
    <n v="7"/>
    <n v="3"/>
    <n v="3"/>
    <n v="7"/>
    <n v="6"/>
    <n v="9"/>
    <n v="5"/>
    <n v="10"/>
    <n v="27"/>
    <n v="909"/>
    <n v="0.2717271727172717"/>
    <n v="0.41364136413641361"/>
    <n v="0.21232123212321233"/>
    <n v="1.3201320132013201E-2"/>
    <n v="8.9108910891089105E-2"/>
    <n v="0.41364136413641361"/>
    <s v="INC"/>
    <n v="0.2717271727172717"/>
    <s v="BJP"/>
    <n v="0.14191419141914191"/>
    <x v="3"/>
  </r>
  <r>
    <x v="100"/>
    <n v="391"/>
    <n v="385"/>
    <n v="175"/>
    <n v="281"/>
    <n v="11"/>
    <n v="3"/>
    <n v="7"/>
    <n v="2"/>
    <n v="2"/>
    <n v="3"/>
    <n v="6"/>
    <n v="18"/>
    <n v="8"/>
    <n v="13"/>
    <n v="1305"/>
    <n v="0.21532567049808429"/>
    <n v="0.29961685823754791"/>
    <n v="0.2950191570881226"/>
    <n v="0.13409961685823754"/>
    <n v="5.5938697318007664E-2"/>
    <n v="0.29961685823754791"/>
    <s v="INC"/>
    <n v="0.2950191570881226"/>
    <s v="JDU"/>
    <n v="4.597701149425315E-3"/>
    <x v="3"/>
  </r>
  <r>
    <x v="101"/>
    <n v="95"/>
    <n v="3"/>
    <n v="2"/>
    <n v="155"/>
    <n v="4"/>
    <n v="0"/>
    <n v="3"/>
    <n v="1"/>
    <n v="0"/>
    <n v="1"/>
    <n v="2"/>
    <n v="1"/>
    <n v="1"/>
    <n v="3"/>
    <n v="271"/>
    <n v="0.5719557195571956"/>
    <n v="0.35055350553505538"/>
    <n v="1.107011070110701E-2"/>
    <n v="7.3800738007380072E-3"/>
    <n v="5.9040590405904057E-2"/>
    <n v="0.5719557195571956"/>
    <s v="BJP"/>
    <n v="0.35055350553505538"/>
    <s v="INC"/>
    <n v="0.22140221402214022"/>
    <x v="0"/>
  </r>
  <r>
    <x v="102"/>
    <n v="44"/>
    <n v="44"/>
    <n v="3"/>
    <n v="314"/>
    <n v="5"/>
    <n v="1"/>
    <n v="0"/>
    <n v="0"/>
    <n v="1"/>
    <n v="0"/>
    <n v="4"/>
    <n v="2"/>
    <n v="8"/>
    <n v="4"/>
    <n v="430"/>
    <n v="0.73023255813953492"/>
    <n v="0.10232558139534884"/>
    <n v="0.10232558139534884"/>
    <n v="6.9767441860465115E-3"/>
    <n v="5.8139534883720929E-2"/>
    <n v="0.73023255813953492"/>
    <s v="BJP"/>
    <n v="0.10232558139534884"/>
    <s v="INC"/>
    <n v="0.62790697674418605"/>
    <x v="0"/>
  </r>
  <r>
    <x v="103"/>
    <n v="148"/>
    <n v="125"/>
    <n v="8"/>
    <n v="213"/>
    <n v="15"/>
    <n v="2"/>
    <n v="6"/>
    <n v="0"/>
    <n v="4"/>
    <n v="0"/>
    <n v="4"/>
    <n v="2"/>
    <n v="3"/>
    <n v="6"/>
    <n v="536"/>
    <n v="0.39738805970149255"/>
    <n v="0.27611940298507465"/>
    <n v="0.2332089552238806"/>
    <n v="1.4925373134328358E-2"/>
    <n v="7.8358208955223885E-2"/>
    <n v="0.39738805970149255"/>
    <s v="BJP"/>
    <n v="0.27611940298507465"/>
    <s v="INC"/>
    <n v="0.1212686567164179"/>
    <x v="2"/>
  </r>
  <r>
    <x v="104"/>
    <n v="289"/>
    <n v="39"/>
    <n v="71"/>
    <n v="113"/>
    <n v="7"/>
    <n v="2"/>
    <n v="1"/>
    <n v="0"/>
    <n v="0"/>
    <n v="1"/>
    <n v="0"/>
    <n v="2"/>
    <n v="3"/>
    <n v="4"/>
    <n v="532"/>
    <n v="0.21240601503759399"/>
    <n v="0.54323308270676696"/>
    <n v="7.3308270676691725E-2"/>
    <n v="0.13345864661654136"/>
    <n v="3.7593984962406013E-2"/>
    <n v="0.54323308270676696"/>
    <s v="INC"/>
    <n v="0.21240601503759399"/>
    <s v="BJP"/>
    <n v="0.33082706766917297"/>
    <x v="1"/>
  </r>
  <r>
    <x v="105"/>
    <n v="147"/>
    <n v="2"/>
    <n v="53"/>
    <n v="209"/>
    <n v="0"/>
    <n v="2"/>
    <n v="0"/>
    <n v="0"/>
    <n v="0"/>
    <n v="0"/>
    <n v="2"/>
    <n v="1"/>
    <n v="3"/>
    <n v="2"/>
    <n v="421"/>
    <n v="0.49643705463182897"/>
    <n v="0.34916864608076009"/>
    <n v="4.7505938242280287E-3"/>
    <n v="0.12589073634204276"/>
    <n v="2.3752969121140142E-2"/>
    <n v="0.49643705463182897"/>
    <s v="BJP"/>
    <n v="0.34916864608076009"/>
    <s v="INC"/>
    <n v="0.14726840855106887"/>
    <x v="2"/>
  </r>
  <r>
    <x v="106"/>
    <n v="0"/>
    <n v="0"/>
    <n v="0"/>
    <n v="0"/>
    <n v="0"/>
    <n v="0"/>
    <n v="0"/>
    <n v="0"/>
    <n v="0"/>
    <n v="0"/>
    <n v="0"/>
    <n v="0"/>
    <n v="0"/>
    <n v="0"/>
    <n v="0"/>
    <e v="#DIV/0!"/>
    <e v="#DIV/0!"/>
    <e v="#DIV/0!"/>
    <e v="#DIV/0!"/>
    <e v="#DIV/0!"/>
    <e v="#DIV/0!"/>
    <e v="#DIV/0!"/>
    <e v="#DIV/0!"/>
    <e v="#DIV/0!"/>
    <e v="#DIV/0!"/>
    <x v="5"/>
  </r>
  <r>
    <x v="107"/>
    <n v="124"/>
    <n v="23"/>
    <n v="5"/>
    <n v="346"/>
    <n v="7"/>
    <n v="0"/>
    <n v="0"/>
    <n v="0"/>
    <n v="4"/>
    <n v="0"/>
    <n v="0"/>
    <n v="4"/>
    <n v="1"/>
    <n v="7"/>
    <n v="521"/>
    <n v="0.66410748560460653"/>
    <n v="0.23800383877159309"/>
    <n v="4.4145873320537425E-2"/>
    <n v="9.5969289827255271E-3"/>
    <n v="4.4145873320537425E-2"/>
    <n v="0.66410748560460653"/>
    <s v="BJP"/>
    <n v="0.23800383877159309"/>
    <s v="INC"/>
    <n v="0.42610364683301344"/>
    <x v="0"/>
  </r>
  <r>
    <x v="108"/>
    <n v="265"/>
    <n v="12"/>
    <n v="10"/>
    <n v="183"/>
    <n v="3"/>
    <n v="3"/>
    <n v="2"/>
    <n v="2"/>
    <n v="0"/>
    <n v="1"/>
    <n v="3"/>
    <n v="2"/>
    <n v="4"/>
    <n v="5"/>
    <n v="495"/>
    <n v="0.36969696969696969"/>
    <n v="0.53535353535353536"/>
    <n v="2.4242424242424242E-2"/>
    <n v="2.0202020202020204E-2"/>
    <n v="5.0505050505050504E-2"/>
    <n v="0.53535353535353536"/>
    <s v="INC"/>
    <n v="0.36969696969696969"/>
    <s v="BJP"/>
    <n v="0.16565656565656567"/>
    <x v="1"/>
  </r>
  <r>
    <x v="109"/>
    <n v="230"/>
    <n v="28"/>
    <n v="4"/>
    <n v="90"/>
    <n v="4"/>
    <n v="1"/>
    <n v="5"/>
    <n v="1"/>
    <n v="3"/>
    <n v="1"/>
    <n v="8"/>
    <n v="4"/>
    <n v="4"/>
    <n v="11"/>
    <n v="394"/>
    <n v="0.22842639593908629"/>
    <n v="0.58375634517766495"/>
    <n v="7.1065989847715741E-2"/>
    <n v="1.015228426395939E-2"/>
    <n v="0.1065989847715736"/>
    <n v="0.58375634517766495"/>
    <s v="INC"/>
    <n v="0.22842639593908629"/>
    <s v="BJP"/>
    <n v="0.35532994923857864"/>
    <x v="1"/>
  </r>
  <r>
    <x v="110"/>
    <n v="0"/>
    <n v="252"/>
    <n v="2"/>
    <n v="11"/>
    <n v="0"/>
    <n v="0"/>
    <n v="0"/>
    <n v="0"/>
    <n v="0"/>
    <n v="1"/>
    <n v="0"/>
    <n v="3"/>
    <n v="3"/>
    <n v="4"/>
    <n v="276"/>
    <n v="3.9855072463768113E-2"/>
    <n v="0"/>
    <n v="0.91304347826086951"/>
    <n v="7.246376811594203E-3"/>
    <n v="3.9855072463768113E-2"/>
    <n v="0.91304347826086951"/>
    <s v="JDU"/>
    <n v="3.9855072463768113E-2"/>
    <s v="BJP"/>
    <n v="0.87318840579710144"/>
    <x v="6"/>
  </r>
  <r>
    <x v="111"/>
    <n v="314"/>
    <n v="46"/>
    <n v="85"/>
    <n v="309"/>
    <n v="8"/>
    <n v="6"/>
    <n v="5"/>
    <n v="2"/>
    <n v="3"/>
    <n v="1"/>
    <n v="5"/>
    <n v="6"/>
    <n v="4"/>
    <n v="11"/>
    <n v="805"/>
    <n v="0.38385093167701861"/>
    <n v="0.39006211180124223"/>
    <n v="5.7142857142857141E-2"/>
    <n v="0.10559006211180125"/>
    <n v="6.3354037267080748E-2"/>
    <n v="0.39006211180124223"/>
    <s v="INC"/>
    <n v="0.38385093167701861"/>
    <s v="BJP"/>
    <n v="6.2111801242236142E-3"/>
    <x v="3"/>
  </r>
  <r>
    <x v="112"/>
    <n v="2149"/>
    <n v="155"/>
    <n v="17"/>
    <n v="532"/>
    <n v="9"/>
    <n v="2"/>
    <n v="15"/>
    <n v="2"/>
    <n v="3"/>
    <n v="0"/>
    <n v="11"/>
    <n v="5"/>
    <n v="7"/>
    <n v="36"/>
    <n v="2943"/>
    <n v="0.18076792388718993"/>
    <n v="0.73020727149167519"/>
    <n v="5.2667346245327894E-2"/>
    <n v="5.7764186204553175E-3"/>
    <n v="3.0581039755351681E-2"/>
    <n v="0.73020727149167519"/>
    <s v="INC"/>
    <n v="0.18076792388718993"/>
    <s v="BJP"/>
    <n v="0.54943934760448521"/>
    <x v="1"/>
  </r>
  <r>
    <x v="113"/>
    <n v="457"/>
    <n v="56"/>
    <n v="17"/>
    <n v="313"/>
    <n v="10"/>
    <n v="5"/>
    <n v="13"/>
    <n v="8"/>
    <n v="3"/>
    <n v="11"/>
    <n v="5"/>
    <n v="4"/>
    <n v="9"/>
    <n v="39"/>
    <n v="950"/>
    <n v="0.32947368421052631"/>
    <n v="0.48105263157894734"/>
    <n v="5.894736842105263E-2"/>
    <n v="1.7894736842105262E-2"/>
    <n v="0.11263157894736842"/>
    <n v="0.48105263157894734"/>
    <s v="INC"/>
    <n v="0.32947368421052631"/>
    <s v="BJP"/>
    <n v="0.15157894736842104"/>
    <x v="1"/>
  </r>
  <r>
    <x v="114"/>
    <n v="379"/>
    <n v="121"/>
    <n v="16"/>
    <n v="104"/>
    <n v="7"/>
    <n v="4"/>
    <n v="5"/>
    <n v="3"/>
    <n v="2"/>
    <n v="7"/>
    <n v="4"/>
    <n v="10"/>
    <n v="7"/>
    <n v="24"/>
    <n v="693"/>
    <n v="0.15007215007215008"/>
    <n v="0.54689754689754688"/>
    <n v="0.17460317460317459"/>
    <n v="2.3088023088023088E-2"/>
    <n v="0.10533910533910534"/>
    <n v="0.54689754689754688"/>
    <s v="INC"/>
    <n v="0.17460317460317459"/>
    <s v="JDU"/>
    <n v="0.37229437229437229"/>
    <x v="1"/>
  </r>
  <r>
    <x v="115"/>
    <n v="470"/>
    <n v="156"/>
    <n v="22"/>
    <n v="353"/>
    <n v="10"/>
    <n v="4"/>
    <n v="4"/>
    <n v="1"/>
    <n v="0"/>
    <n v="4"/>
    <n v="10"/>
    <n v="3"/>
    <n v="6"/>
    <n v="15"/>
    <n v="1058"/>
    <n v="0.33364839319470702"/>
    <n v="0.44423440453686203"/>
    <n v="0.14744801512287334"/>
    <n v="2.0793950850661626E-2"/>
    <n v="5.3875236294896031E-2"/>
    <n v="0.44423440453686203"/>
    <s v="INC"/>
    <n v="0.33364839319470702"/>
    <s v="BJP"/>
    <n v="0.11058601134215501"/>
    <x v="3"/>
  </r>
  <r>
    <x v="116"/>
    <n v="4901"/>
    <n v="1345"/>
    <n v="213"/>
    <n v="7048"/>
    <n v="97"/>
    <n v="35"/>
    <n v="108"/>
    <n v="23"/>
    <n v="23"/>
    <n v="48"/>
    <n v="50"/>
    <n v="42"/>
    <n v="70"/>
    <n v="140"/>
    <n v="14143"/>
    <n v="0.49833840062221596"/>
    <n v="0.34653185321360391"/>
    <n v="9.5100049494449557E-2"/>
    <n v="1.5060453934808739E-2"/>
    <n v="4.4969242734921873E-2"/>
    <n v="0.49833840062221596"/>
    <s v="BJP"/>
    <n v="0.34653185321360391"/>
    <s v="INC"/>
    <n v="0.15180654740861205"/>
    <x v="0"/>
  </r>
  <r>
    <x v="117"/>
    <n v="180"/>
    <n v="6"/>
    <n v="0"/>
    <n v="4"/>
    <n v="2"/>
    <n v="4"/>
    <n v="0"/>
    <n v="1"/>
    <n v="0"/>
    <n v="0"/>
    <n v="0"/>
    <n v="2"/>
    <n v="0"/>
    <n v="0"/>
    <n v="199"/>
    <n v="2.0100502512562814E-2"/>
    <n v="0.90452261306532666"/>
    <n v="3.015075376884422E-2"/>
    <n v="0"/>
    <n v="4.5226130653266333E-2"/>
    <n v="0.90452261306532666"/>
    <s v="INC"/>
    <n v="4.5226130653266333E-2"/>
    <s v="Others"/>
    <n v="0.85929648241206036"/>
    <x v="1"/>
  </r>
  <r>
    <x v="118"/>
    <n v="419"/>
    <n v="71"/>
    <n v="16"/>
    <n v="270"/>
    <n v="8"/>
    <n v="3"/>
    <n v="6"/>
    <n v="1"/>
    <n v="3"/>
    <n v="2"/>
    <n v="7"/>
    <n v="5"/>
    <n v="4"/>
    <n v="13"/>
    <n v="828"/>
    <n v="0.32608695652173914"/>
    <n v="0.5060386473429952"/>
    <n v="8.5748792270531407E-2"/>
    <n v="1.932367149758454E-2"/>
    <n v="6.280193236714976E-2"/>
    <n v="0.5060386473429952"/>
    <s v="INC"/>
    <n v="0.32608695652173914"/>
    <s v="BJP"/>
    <n v="0.17995169082125606"/>
    <x v="1"/>
  </r>
  <r>
    <x v="119"/>
    <n v="165"/>
    <n v="181"/>
    <n v="18"/>
    <n v="188"/>
    <n v="18"/>
    <n v="6"/>
    <n v="8"/>
    <n v="3"/>
    <n v="4"/>
    <n v="7"/>
    <n v="5"/>
    <n v="5"/>
    <n v="17"/>
    <n v="26"/>
    <n v="651"/>
    <n v="0.28878648233486942"/>
    <n v="0.25345622119815669"/>
    <n v="0.27803379416282642"/>
    <n v="2.7649769585253458E-2"/>
    <n v="0.15207373271889402"/>
    <n v="0.28878648233486942"/>
    <s v="BJP"/>
    <n v="0.27803379416282642"/>
    <s v="JDU"/>
    <n v="1.0752688172043001E-2"/>
    <x v="2"/>
  </r>
  <r>
    <x v="120"/>
    <n v="112"/>
    <n v="106"/>
    <n v="5"/>
    <n v="265"/>
    <n v="2"/>
    <n v="0"/>
    <n v="5"/>
    <n v="0"/>
    <n v="0"/>
    <n v="0"/>
    <n v="0"/>
    <n v="1"/>
    <n v="3"/>
    <n v="2"/>
    <n v="501"/>
    <n v="0.52894211576846306"/>
    <n v="0.22355289421157684"/>
    <n v="0.21157684630738524"/>
    <n v="9.9800399201596807E-3"/>
    <n v="2.5948103792415168E-2"/>
    <n v="0.52894211576846306"/>
    <s v="BJP"/>
    <n v="0.22355289421157684"/>
    <s v="INC"/>
    <n v="0.30538922155688619"/>
    <x v="0"/>
  </r>
  <r>
    <x v="121"/>
    <n v="263"/>
    <n v="7"/>
    <n v="6"/>
    <n v="207"/>
    <n v="10"/>
    <n v="0"/>
    <n v="2"/>
    <n v="1"/>
    <n v="1"/>
    <n v="2"/>
    <n v="2"/>
    <n v="1"/>
    <n v="4"/>
    <n v="4"/>
    <n v="510"/>
    <n v="0.40588235294117647"/>
    <n v="0.51568627450980398"/>
    <n v="1.3725490196078431E-2"/>
    <n v="1.1764705882352941E-2"/>
    <n v="5.2941176470588235E-2"/>
    <n v="0.51568627450980398"/>
    <s v="INC"/>
    <n v="0.40588235294117647"/>
    <s v="BJP"/>
    <n v="0.1098039215686275"/>
    <x v="3"/>
  </r>
  <r>
    <x v="122"/>
    <n v="225"/>
    <n v="12"/>
    <n v="2"/>
    <n v="43"/>
    <n v="0"/>
    <n v="0"/>
    <n v="0"/>
    <n v="0"/>
    <n v="0"/>
    <n v="0"/>
    <n v="0"/>
    <n v="0"/>
    <n v="0"/>
    <n v="3"/>
    <n v="285"/>
    <n v="0.15087719298245614"/>
    <n v="0.78947368421052633"/>
    <n v="4.2105263157894736E-2"/>
    <n v="7.0175438596491229E-3"/>
    <n v="1.0526315789473684E-2"/>
    <n v="0.78947368421052633"/>
    <s v="INC"/>
    <n v="0.15087719298245614"/>
    <s v="BJP"/>
    <n v="0.63859649122807016"/>
    <x v="1"/>
  </r>
  <r>
    <x v="123"/>
    <n v="142"/>
    <n v="98"/>
    <n v="71"/>
    <n v="282"/>
    <n v="6"/>
    <n v="2"/>
    <n v="5"/>
    <n v="3"/>
    <n v="3"/>
    <n v="4"/>
    <n v="6"/>
    <n v="4"/>
    <n v="10"/>
    <n v="8"/>
    <n v="644"/>
    <n v="0.43788819875776397"/>
    <n v="0.22049689440993789"/>
    <n v="0.15217391304347827"/>
    <n v="0.11024844720496894"/>
    <n v="7.9192546583850928E-2"/>
    <n v="0.43788819875776397"/>
    <s v="BJP"/>
    <n v="0.22049689440993789"/>
    <s v="INC"/>
    <n v="0.21739130434782608"/>
    <x v="0"/>
  </r>
  <r>
    <x v="124"/>
    <n v="113"/>
    <n v="178"/>
    <n v="6"/>
    <n v="185"/>
    <n v="3"/>
    <n v="1"/>
    <n v="6"/>
    <n v="3"/>
    <n v="2"/>
    <n v="1"/>
    <n v="1"/>
    <n v="4"/>
    <n v="4"/>
    <n v="6"/>
    <n v="513"/>
    <n v="0.36062378167641324"/>
    <n v="0.22027290448343079"/>
    <n v="0.34697855750487328"/>
    <n v="1.1695906432748537E-2"/>
    <n v="6.042884990253411E-2"/>
    <n v="0.36062378167641324"/>
    <s v="BJP"/>
    <n v="0.34697855750487328"/>
    <s v="JDU"/>
    <n v="1.364522417153996E-2"/>
    <x v="2"/>
  </r>
  <r>
    <x v="125"/>
    <n v="215"/>
    <n v="68"/>
    <n v="27"/>
    <n v="824"/>
    <n v="55"/>
    <n v="12"/>
    <n v="7"/>
    <n v="0"/>
    <n v="5"/>
    <n v="3"/>
    <n v="7"/>
    <n v="9"/>
    <n v="10"/>
    <n v="12"/>
    <n v="1254"/>
    <n v="0.65709728867623607"/>
    <n v="0.17145135566188197"/>
    <n v="5.4226475279106859E-2"/>
    <n v="2.1531100478468901E-2"/>
    <n v="9.569377990430622E-2"/>
    <n v="0.65709728867623607"/>
    <s v="BJP"/>
    <n v="0.17145135566188197"/>
    <s v="INC"/>
    <n v="0.4856459330143541"/>
    <x v="0"/>
  </r>
  <r>
    <x v="126"/>
    <n v="207"/>
    <n v="39"/>
    <n v="76"/>
    <n v="329"/>
    <n v="9"/>
    <n v="7"/>
    <n v="4"/>
    <n v="2"/>
    <n v="3"/>
    <n v="2"/>
    <n v="19"/>
    <n v="11"/>
    <n v="10"/>
    <n v="29"/>
    <n v="747"/>
    <n v="0.44042838018741631"/>
    <n v="0.27710843373493976"/>
    <n v="5.2208835341365459E-2"/>
    <n v="0.10174029451137885"/>
    <n v="0.12851405622489959"/>
    <n v="0.44042838018741631"/>
    <s v="BJP"/>
    <n v="0.27710843373493976"/>
    <s v="INC"/>
    <n v="0.16331994645247655"/>
    <x v="0"/>
  </r>
  <r>
    <x v="127"/>
    <n v="113"/>
    <n v="213"/>
    <n v="27"/>
    <n v="235"/>
    <n v="3"/>
    <n v="2"/>
    <n v="2"/>
    <n v="0"/>
    <n v="1"/>
    <n v="1"/>
    <n v="1"/>
    <n v="2"/>
    <n v="2"/>
    <n v="0"/>
    <n v="602"/>
    <n v="0.39036544850498339"/>
    <n v="0.1877076411960133"/>
    <n v="0.3538205980066445"/>
    <n v="4.4850498338870434E-2"/>
    <n v="2.3255813953488372E-2"/>
    <n v="0.39036544850498339"/>
    <s v="BJP"/>
    <n v="0.3538205980066445"/>
    <s v="JDU"/>
    <n v="3.6544850498338888E-2"/>
    <x v="2"/>
  </r>
  <r>
    <x v="128"/>
    <n v="486"/>
    <n v="72"/>
    <n v="29"/>
    <n v="176"/>
    <n v="5"/>
    <n v="4"/>
    <n v="7"/>
    <n v="4"/>
    <n v="4"/>
    <n v="3"/>
    <n v="3"/>
    <n v="3"/>
    <n v="8"/>
    <n v="13"/>
    <n v="817"/>
    <n v="0.21542227662178703"/>
    <n v="0.59485924112607103"/>
    <n v="8.8127294981640153E-2"/>
    <n v="3.5495716034271728E-2"/>
    <n v="6.6095471236230108E-2"/>
    <n v="0.59485924112607103"/>
    <s v="INC"/>
    <n v="0.21542227662178703"/>
    <s v="BJP"/>
    <n v="0.37943696450428399"/>
    <x v="1"/>
  </r>
  <r>
    <x v="129"/>
    <n v="478"/>
    <n v="21"/>
    <n v="2"/>
    <n v="48"/>
    <n v="3"/>
    <n v="0"/>
    <n v="2"/>
    <n v="1"/>
    <n v="2"/>
    <n v="3"/>
    <n v="2"/>
    <n v="3"/>
    <n v="1"/>
    <n v="14"/>
    <n v="580"/>
    <n v="8.2758620689655171E-2"/>
    <n v="0.82413793103448274"/>
    <n v="3.6206896551724141E-2"/>
    <n v="3.4482758620689655E-3"/>
    <n v="5.3448275862068968E-2"/>
    <n v="0.82413793103448274"/>
    <s v="INC"/>
    <n v="8.2758620689655171E-2"/>
    <s v="BJP"/>
    <n v="0.74137931034482762"/>
    <x v="1"/>
  </r>
  <r>
    <x v="130"/>
    <n v="133"/>
    <n v="34"/>
    <n v="7"/>
    <n v="177"/>
    <n v="290"/>
    <n v="2"/>
    <n v="7"/>
    <n v="7"/>
    <n v="9"/>
    <n v="13"/>
    <n v="5"/>
    <n v="9"/>
    <n v="3"/>
    <n v="13"/>
    <n v="709"/>
    <n v="0.24964739069111425"/>
    <n v="0.18758815232722145"/>
    <n v="4.7954866008462625E-2"/>
    <n v="9.8730606488011286E-3"/>
    <n v="0.50493653032440056"/>
    <n v="0.50493653032440056"/>
    <s v="Others"/>
    <n v="0.24964739069111425"/>
    <s v="BJP"/>
    <n v="0.25528913963328631"/>
    <x v="7"/>
  </r>
  <r>
    <x v="131"/>
    <n v="313"/>
    <n v="25"/>
    <n v="167"/>
    <n v="225"/>
    <n v="14"/>
    <n v="4"/>
    <n v="2"/>
    <n v="3"/>
    <n v="1"/>
    <n v="7"/>
    <n v="2"/>
    <n v="5"/>
    <n v="7"/>
    <n v="22"/>
    <n v="797"/>
    <n v="0.2823086574654956"/>
    <n v="0.39272271016311167"/>
    <n v="3.1367628607277293E-2"/>
    <n v="0.20953575909661229"/>
    <n v="8.4065244667503133E-2"/>
    <n v="0.39272271016311167"/>
    <s v="INC"/>
    <n v="0.2823086574654956"/>
    <s v="BJP"/>
    <n v="0.11041405269761606"/>
    <x v="3"/>
  </r>
  <r>
    <x v="132"/>
    <n v="30"/>
    <n v="462"/>
    <n v="5"/>
    <n v="55"/>
    <n v="2"/>
    <n v="1"/>
    <n v="1"/>
    <n v="0"/>
    <n v="1"/>
    <n v="0"/>
    <n v="0"/>
    <n v="0"/>
    <n v="7"/>
    <n v="5"/>
    <n v="569"/>
    <n v="9.6660808435852369E-2"/>
    <n v="5.272407732864675E-2"/>
    <n v="0.81195079086115995"/>
    <n v="8.7873462214411256E-3"/>
    <n v="2.9876977152899824E-2"/>
    <n v="0.81195079086115995"/>
    <s v="JDU"/>
    <n v="9.6660808435852369E-2"/>
    <s v="BJP"/>
    <n v="0.71528998242530761"/>
    <x v="6"/>
  </r>
  <r>
    <x v="133"/>
    <n v="210"/>
    <n v="146"/>
    <n v="10"/>
    <n v="239"/>
    <n v="15"/>
    <n v="4"/>
    <n v="8"/>
    <n v="6"/>
    <n v="6"/>
    <n v="6"/>
    <n v="7"/>
    <n v="2"/>
    <n v="9"/>
    <n v="13"/>
    <n v="681"/>
    <n v="0.35095447870778268"/>
    <n v="0.30837004405286345"/>
    <n v="0.21439060205580029"/>
    <n v="1.4684287812041116E-2"/>
    <n v="0.11160058737151249"/>
    <n v="0.35095447870778268"/>
    <s v="BJP"/>
    <n v="0.30837004405286345"/>
    <s v="INC"/>
    <n v="4.2584434654919234E-2"/>
    <x v="2"/>
  </r>
  <r>
    <x v="134"/>
    <n v="32"/>
    <n v="2"/>
    <n v="375"/>
    <n v="27"/>
    <n v="2"/>
    <n v="0"/>
    <n v="0"/>
    <n v="0"/>
    <n v="2"/>
    <n v="0"/>
    <n v="2"/>
    <n v="4"/>
    <n v="1"/>
    <n v="6"/>
    <n v="453"/>
    <n v="5.9602649006622516E-2"/>
    <n v="7.0640176600441501E-2"/>
    <n v="4.4150110375275938E-3"/>
    <n v="0.82781456953642385"/>
    <n v="3.7527593818984545E-2"/>
    <n v="0.82781456953642385"/>
    <s v="BSP"/>
    <n v="7.0640176600441501E-2"/>
    <s v="INC"/>
    <n v="0.75717439293598232"/>
    <x v="8"/>
  </r>
  <r>
    <x v="135"/>
    <n v="58"/>
    <n v="22"/>
    <n v="24"/>
    <n v="117"/>
    <n v="1"/>
    <n v="2"/>
    <n v="2"/>
    <n v="1"/>
    <n v="0"/>
    <n v="1"/>
    <n v="5"/>
    <n v="0"/>
    <n v="2"/>
    <n v="4"/>
    <n v="239"/>
    <n v="0.4895397489539749"/>
    <n v="0.24267782426778242"/>
    <n v="9.2050209205020925E-2"/>
    <n v="0.100418410041841"/>
    <n v="7.5313807531380755E-2"/>
    <n v="0.4895397489539749"/>
    <s v="BJP"/>
    <n v="0.24267782426778242"/>
    <s v="INC"/>
    <n v="0.24686192468619247"/>
    <x v="0"/>
  </r>
  <r>
    <x v="136"/>
    <n v="299"/>
    <n v="68"/>
    <n v="37"/>
    <n v="686"/>
    <n v="14"/>
    <n v="1"/>
    <n v="8"/>
    <n v="2"/>
    <n v="5"/>
    <n v="7"/>
    <n v="6"/>
    <n v="6"/>
    <n v="10"/>
    <n v="12"/>
    <n v="1161"/>
    <n v="0.59086993970714896"/>
    <n v="0.2575366063738157"/>
    <n v="5.8570198105081829E-2"/>
    <n v="3.1869078380706288E-2"/>
    <n v="6.1154177433247199E-2"/>
    <n v="0.59086993970714896"/>
    <s v="BJP"/>
    <n v="0.2575366063738157"/>
    <s v="INC"/>
    <n v="0.33333333333333326"/>
    <x v="0"/>
  </r>
  <r>
    <x v="137"/>
    <n v="145"/>
    <n v="55"/>
    <n v="67"/>
    <n v="312"/>
    <n v="6"/>
    <n v="4"/>
    <n v="5"/>
    <n v="2"/>
    <n v="1"/>
    <n v="4"/>
    <n v="10"/>
    <n v="4"/>
    <n v="2"/>
    <n v="8"/>
    <n v="625"/>
    <n v="0.49919999999999998"/>
    <n v="0.23200000000000001"/>
    <n v="8.7999999999999995E-2"/>
    <n v="0.1072"/>
    <n v="7.3599999999999999E-2"/>
    <n v="0.49919999999999998"/>
    <s v="BJP"/>
    <n v="0.23200000000000001"/>
    <s v="INC"/>
    <n v="0.26719999999999999"/>
    <x v="0"/>
  </r>
  <r>
    <x v="138"/>
    <n v="190"/>
    <n v="215"/>
    <n v="10"/>
    <n v="238"/>
    <n v="23"/>
    <n v="4"/>
    <n v="3"/>
    <n v="4"/>
    <n v="1"/>
    <n v="2"/>
    <n v="5"/>
    <n v="0"/>
    <n v="7"/>
    <n v="6"/>
    <n v="708"/>
    <n v="0.33615819209039549"/>
    <n v="0.26836158192090398"/>
    <n v="0.3036723163841808"/>
    <n v="1.4124293785310734E-2"/>
    <n v="7.7683615819209045E-2"/>
    <n v="0.33615819209039549"/>
    <s v="BJP"/>
    <n v="0.3036723163841808"/>
    <s v="JDU"/>
    <n v="3.2485875706214695E-2"/>
    <x v="2"/>
  </r>
  <r>
    <x v="139"/>
    <n v="278"/>
    <n v="11"/>
    <n v="33"/>
    <n v="191"/>
    <n v="2"/>
    <n v="1"/>
    <n v="2"/>
    <n v="2"/>
    <n v="0"/>
    <n v="1"/>
    <n v="2"/>
    <n v="2"/>
    <n v="1"/>
    <n v="12"/>
    <n v="538"/>
    <n v="0.35501858736059477"/>
    <n v="0.51672862453531598"/>
    <n v="2.0446096654275093E-2"/>
    <n v="6.1338289962825282E-2"/>
    <n v="4.6468401486988845E-2"/>
    <n v="0.51672862453531598"/>
    <s v="INC"/>
    <n v="0.35501858736059477"/>
    <s v="BJP"/>
    <n v="0.16171003717472121"/>
    <x v="1"/>
  </r>
  <r>
    <x v="140"/>
    <n v="323"/>
    <n v="39"/>
    <n v="51"/>
    <n v="59"/>
    <n v="4"/>
    <n v="3"/>
    <n v="2"/>
    <n v="0"/>
    <n v="0"/>
    <n v="2"/>
    <n v="2"/>
    <n v="1"/>
    <n v="6"/>
    <n v="11"/>
    <n v="503"/>
    <n v="0.1172962226640159"/>
    <n v="0.64214711729622265"/>
    <n v="7.7534791252485094E-2"/>
    <n v="0.10139165009940358"/>
    <n v="6.1630218687872766E-2"/>
    <n v="0.64214711729622265"/>
    <s v="INC"/>
    <n v="0.1172962226640159"/>
    <s v="BJP"/>
    <n v="0.5248508946322068"/>
    <x v="1"/>
  </r>
  <r>
    <x v="141"/>
    <n v="417"/>
    <n v="185"/>
    <n v="10"/>
    <n v="566"/>
    <n v="16"/>
    <n v="1"/>
    <n v="9"/>
    <n v="4"/>
    <n v="4"/>
    <n v="2"/>
    <n v="3"/>
    <n v="5"/>
    <n v="4"/>
    <n v="12"/>
    <n v="1238"/>
    <n v="0.45718901453957994"/>
    <n v="0.33683360258481421"/>
    <n v="0.14943457189014539"/>
    <n v="8.0775444264943458E-3"/>
    <n v="4.8465266558966075E-2"/>
    <n v="0.45718901453957994"/>
    <s v="BJP"/>
    <n v="0.33683360258481421"/>
    <s v="INC"/>
    <n v="0.12035541195476573"/>
    <x v="2"/>
  </r>
  <r>
    <x v="142"/>
    <n v="103"/>
    <n v="68"/>
    <n v="10"/>
    <n v="156"/>
    <n v="10"/>
    <n v="1"/>
    <n v="3"/>
    <n v="2"/>
    <n v="4"/>
    <n v="5"/>
    <n v="10"/>
    <n v="9"/>
    <n v="9"/>
    <n v="7"/>
    <n v="397"/>
    <n v="0.39294710327455917"/>
    <n v="0.25944584382871538"/>
    <n v="0.1712846347607053"/>
    <n v="2.5188916876574308E-2"/>
    <n v="0.15113350125944586"/>
    <n v="0.39294710327455917"/>
    <s v="BJP"/>
    <n v="0.25944584382871538"/>
    <s v="INC"/>
    <n v="0.13350125944584379"/>
    <x v="2"/>
  </r>
  <r>
    <x v="143"/>
    <n v="64"/>
    <n v="193"/>
    <n v="17"/>
    <n v="232"/>
    <n v="8"/>
    <n v="2"/>
    <n v="2"/>
    <n v="4"/>
    <n v="0"/>
    <n v="4"/>
    <n v="5"/>
    <n v="3"/>
    <n v="11"/>
    <n v="6"/>
    <n v="551"/>
    <n v="0.42105263157894735"/>
    <n v="0.1161524500907441"/>
    <n v="0.35027223230490018"/>
    <n v="3.0852994555353903E-2"/>
    <n v="8.1669691470054442E-2"/>
    <n v="0.42105263157894735"/>
    <s v="BJP"/>
    <n v="0.35027223230490018"/>
    <s v="JDU"/>
    <n v="7.0780399274047168E-2"/>
    <x v="2"/>
  </r>
  <r>
    <x v="144"/>
    <n v="141"/>
    <n v="9"/>
    <n v="159"/>
    <n v="26"/>
    <n v="2"/>
    <n v="0"/>
    <n v="0"/>
    <n v="0"/>
    <n v="0"/>
    <n v="1"/>
    <n v="3"/>
    <n v="6"/>
    <n v="1"/>
    <n v="8"/>
    <n v="356"/>
    <n v="7.3033707865168537E-2"/>
    <n v="0.3960674157303371"/>
    <n v="2.5280898876404494E-2"/>
    <n v="0.44662921348314605"/>
    <n v="5.8988764044943819E-2"/>
    <n v="0.44662921348314605"/>
    <s v="BSP"/>
    <n v="0.3960674157303371"/>
    <s v="INC"/>
    <n v="5.0561797752808946E-2"/>
    <x v="9"/>
  </r>
  <r>
    <x v="145"/>
    <n v="225"/>
    <n v="73"/>
    <n v="78"/>
    <n v="207"/>
    <n v="3"/>
    <n v="2"/>
    <n v="4"/>
    <n v="2"/>
    <n v="2"/>
    <n v="4"/>
    <n v="3"/>
    <n v="6"/>
    <n v="6"/>
    <n v="30"/>
    <n v="645"/>
    <n v="0.32093023255813952"/>
    <n v="0.34883720930232559"/>
    <n v="0.11317829457364341"/>
    <n v="0.12093023255813953"/>
    <n v="9.6124031007751937E-2"/>
    <n v="0.34883720930232559"/>
    <s v="INC"/>
    <n v="0.32093023255813952"/>
    <s v="BJP"/>
    <n v="2.7906976744186074E-2"/>
    <x v="3"/>
  </r>
  <r>
    <x v="146"/>
    <n v="503"/>
    <n v="14"/>
    <n v="14"/>
    <n v="147"/>
    <n v="22"/>
    <n v="2"/>
    <n v="2"/>
    <n v="1"/>
    <n v="6"/>
    <n v="3"/>
    <n v="5"/>
    <n v="3"/>
    <n v="4"/>
    <n v="14"/>
    <n v="740"/>
    <n v="0.19864864864864865"/>
    <n v="0.67972972972972978"/>
    <n v="1.891891891891892E-2"/>
    <n v="1.891891891891892E-2"/>
    <n v="8.3783783783783788E-2"/>
    <n v="0.67972972972972978"/>
    <s v="INC"/>
    <n v="0.19864864864864865"/>
    <s v="BJP"/>
    <n v="0.48108108108108116"/>
    <x v="1"/>
  </r>
  <r>
    <x v="147"/>
    <n v="90"/>
    <n v="49"/>
    <n v="8"/>
    <n v="245"/>
    <n v="2"/>
    <n v="2"/>
    <n v="4"/>
    <n v="1"/>
    <n v="0"/>
    <n v="2"/>
    <n v="0"/>
    <n v="3"/>
    <n v="4"/>
    <n v="7"/>
    <n v="417"/>
    <n v="0.58752997601918466"/>
    <n v="0.21582733812949639"/>
    <n v="0.11750599520383694"/>
    <n v="1.9184652278177457E-2"/>
    <n v="5.9952038369304558E-2"/>
    <n v="0.58752997601918466"/>
    <s v="BJP"/>
    <n v="0.21582733812949639"/>
    <s v="INC"/>
    <n v="0.37170263788968827"/>
    <x v="0"/>
  </r>
  <r>
    <x v="148"/>
    <n v="48"/>
    <n v="73"/>
    <n v="6"/>
    <n v="326"/>
    <n v="7"/>
    <n v="4"/>
    <n v="2"/>
    <n v="1"/>
    <n v="1"/>
    <n v="0"/>
    <n v="1"/>
    <n v="2"/>
    <n v="1"/>
    <n v="1"/>
    <n v="473"/>
    <n v="0.68921775898520088"/>
    <n v="0.1014799154334038"/>
    <n v="0.15433403805496829"/>
    <n v="1.2684989429175475E-2"/>
    <n v="4.2283298097251586E-2"/>
    <n v="0.68921775898520088"/>
    <s v="BJP"/>
    <n v="0.15433403805496829"/>
    <s v="JDU"/>
    <n v="0.53488372093023262"/>
    <x v="0"/>
  </r>
  <r>
    <x v="149"/>
    <n v="163"/>
    <n v="3"/>
    <n v="7"/>
    <n v="85"/>
    <n v="2"/>
    <n v="0"/>
    <n v="0"/>
    <n v="4"/>
    <n v="1"/>
    <n v="1"/>
    <n v="5"/>
    <n v="2"/>
    <n v="4"/>
    <n v="9"/>
    <n v="286"/>
    <n v="0.29720279720279719"/>
    <n v="0.56993006993006989"/>
    <n v="1.048951048951049E-2"/>
    <n v="2.4475524475524476E-2"/>
    <n v="9.7902097902097904E-2"/>
    <n v="0.56993006993006989"/>
    <s v="INC"/>
    <n v="0.29720279720279719"/>
    <s v="BJP"/>
    <n v="0.27272727272727271"/>
    <x v="1"/>
  </r>
  <r>
    <x v="150"/>
    <n v="166"/>
    <n v="94"/>
    <n v="35"/>
    <n v="250"/>
    <n v="7"/>
    <n v="3"/>
    <n v="11"/>
    <n v="1"/>
    <n v="1"/>
    <n v="0"/>
    <n v="2"/>
    <n v="4"/>
    <n v="1"/>
    <n v="3"/>
    <n v="578"/>
    <n v="0.43252595155709345"/>
    <n v="0.28719723183391005"/>
    <n v="0.16262975778546712"/>
    <n v="6.0553633217993078E-2"/>
    <n v="5.7093425605536333E-2"/>
    <n v="0.43252595155709345"/>
    <s v="BJP"/>
    <n v="0.28719723183391005"/>
    <s v="INC"/>
    <n v="0.1453287197231834"/>
    <x v="2"/>
  </r>
  <r>
    <x v="151"/>
    <n v="116"/>
    <n v="61"/>
    <n v="22"/>
    <n v="199"/>
    <n v="5"/>
    <n v="1"/>
    <n v="1"/>
    <n v="2"/>
    <n v="1"/>
    <n v="2"/>
    <n v="4"/>
    <n v="1"/>
    <n v="2"/>
    <n v="8"/>
    <n v="425"/>
    <n v="0.46823529411764708"/>
    <n v="0.27294117647058824"/>
    <n v="0.14352941176470588"/>
    <n v="5.1764705882352942E-2"/>
    <n v="6.3529411764705876E-2"/>
    <n v="0.46823529411764708"/>
    <s v="BJP"/>
    <n v="0.27294117647058824"/>
    <s v="INC"/>
    <n v="0.19529411764705884"/>
    <x v="0"/>
  </r>
  <r>
    <x v="152"/>
    <n v="91"/>
    <n v="18"/>
    <n v="1"/>
    <n v="78"/>
    <n v="0"/>
    <n v="2"/>
    <n v="0"/>
    <n v="0"/>
    <n v="1"/>
    <n v="1"/>
    <n v="1"/>
    <n v="0"/>
    <n v="0"/>
    <n v="1"/>
    <n v="194"/>
    <n v="0.40206185567010311"/>
    <n v="0.46907216494845361"/>
    <n v="9.2783505154639179E-2"/>
    <n v="5.1546391752577319E-3"/>
    <n v="3.0927835051546393E-2"/>
    <n v="0.46907216494845361"/>
    <s v="INC"/>
    <n v="0.40206185567010311"/>
    <s v="BJP"/>
    <n v="6.7010309278350499E-2"/>
    <x v="3"/>
  </r>
  <r>
    <x v="153"/>
    <n v="148"/>
    <n v="142"/>
    <n v="4"/>
    <n v="152"/>
    <n v="5"/>
    <n v="7"/>
    <n v="8"/>
    <n v="2"/>
    <n v="2"/>
    <n v="2"/>
    <n v="2"/>
    <n v="5"/>
    <n v="5"/>
    <n v="4"/>
    <n v="488"/>
    <n v="0.31147540983606559"/>
    <n v="0.30327868852459017"/>
    <n v="0.29098360655737704"/>
    <n v="8.1967213114754103E-3"/>
    <n v="8.6065573770491802E-2"/>
    <n v="0.31147540983606559"/>
    <s v="BJP"/>
    <n v="0.30327868852459017"/>
    <s v="INC"/>
    <n v="8.1967213114754189E-3"/>
    <x v="2"/>
  </r>
  <r>
    <x v="154"/>
    <n v="141"/>
    <n v="257"/>
    <n v="21"/>
    <n v="127"/>
    <n v="8"/>
    <n v="3"/>
    <n v="3"/>
    <n v="1"/>
    <n v="2"/>
    <n v="7"/>
    <n v="5"/>
    <n v="9"/>
    <n v="9"/>
    <n v="19"/>
    <n v="612"/>
    <n v="0.20751633986928106"/>
    <n v="0.23039215686274508"/>
    <n v="0.41993464052287582"/>
    <n v="3.4313725490196081E-2"/>
    <n v="0.10784313725490197"/>
    <n v="0.41993464052287582"/>
    <s v="JDU"/>
    <n v="0.23039215686274508"/>
    <s v="INC"/>
    <n v="0.18954248366013074"/>
    <x v="6"/>
  </r>
  <r>
    <x v="155"/>
    <n v="1468"/>
    <n v="410"/>
    <n v="10"/>
    <n v="629"/>
    <n v="10"/>
    <n v="7"/>
    <n v="16"/>
    <n v="7"/>
    <n v="1"/>
    <n v="6"/>
    <n v="7"/>
    <n v="8"/>
    <n v="11"/>
    <n v="44"/>
    <n v="2634"/>
    <n v="0.23880030372057706"/>
    <n v="0.55732725892179191"/>
    <n v="0.15565679574791191"/>
    <n v="3.7965072133637054E-3"/>
    <n v="4.441913439635535E-2"/>
    <n v="0.55732725892179191"/>
    <s v="INC"/>
    <n v="0.23880030372057706"/>
    <s v="BJP"/>
    <n v="0.31852695520121488"/>
    <x v="1"/>
  </r>
  <r>
    <x v="156"/>
    <n v="251"/>
    <n v="70"/>
    <n v="74"/>
    <n v="174"/>
    <n v="15"/>
    <n v="5"/>
    <n v="6"/>
    <n v="0"/>
    <n v="2"/>
    <n v="4"/>
    <n v="4"/>
    <n v="3"/>
    <n v="6"/>
    <n v="14"/>
    <n v="628"/>
    <n v="0.27707006369426751"/>
    <n v="0.3996815286624204"/>
    <n v="0.11146496815286625"/>
    <n v="0.1178343949044586"/>
    <n v="9.3949044585987268E-2"/>
    <n v="0.3996815286624204"/>
    <s v="INC"/>
    <n v="0.27707006369426751"/>
    <s v="BJP"/>
    <n v="0.12261146496815289"/>
    <x v="3"/>
  </r>
  <r>
    <x v="157"/>
    <n v="217"/>
    <n v="19"/>
    <n v="8"/>
    <n v="181"/>
    <n v="3"/>
    <n v="5"/>
    <n v="0"/>
    <n v="3"/>
    <n v="2"/>
    <n v="3"/>
    <n v="8"/>
    <n v="6"/>
    <n v="4"/>
    <n v="25"/>
    <n v="484"/>
    <n v="0.37396694214876031"/>
    <n v="0.44834710743801653"/>
    <n v="3.9256198347107439E-2"/>
    <n v="1.6528925619834711E-2"/>
    <n v="0.12190082644628099"/>
    <n v="0.44834710743801653"/>
    <s v="INC"/>
    <n v="0.37396694214876031"/>
    <s v="BJP"/>
    <n v="7.4380165289256228E-2"/>
    <x v="3"/>
  </r>
  <r>
    <x v="158"/>
    <n v="169"/>
    <n v="11"/>
    <n v="41"/>
    <n v="117"/>
    <n v="23"/>
    <n v="3"/>
    <n v="3"/>
    <n v="1"/>
    <n v="0"/>
    <n v="0"/>
    <n v="2"/>
    <n v="4"/>
    <n v="2"/>
    <n v="12"/>
    <n v="388"/>
    <n v="0.3015463917525773"/>
    <n v="0.43556701030927836"/>
    <n v="2.8350515463917526E-2"/>
    <n v="0.1056701030927835"/>
    <n v="0.12886597938144329"/>
    <n v="0.43556701030927836"/>
    <s v="INC"/>
    <n v="0.3015463917525773"/>
    <s v="BJP"/>
    <n v="0.13402061855670105"/>
    <x v="3"/>
  </r>
  <r>
    <x v="159"/>
    <n v="396"/>
    <n v="55"/>
    <n v="25"/>
    <n v="398"/>
    <n v="12"/>
    <n v="2"/>
    <n v="4"/>
    <n v="2"/>
    <n v="1"/>
    <n v="5"/>
    <n v="6"/>
    <n v="2"/>
    <n v="7"/>
    <n v="14"/>
    <n v="929"/>
    <n v="0.42841765339074273"/>
    <n v="0.42626480086114099"/>
    <n v="5.9203444564047365E-2"/>
    <n v="2.6910656620021529E-2"/>
    <n v="5.9203444564047365E-2"/>
    <n v="0.42841765339074273"/>
    <s v="BJP"/>
    <n v="0.42626480086114099"/>
    <s v="INC"/>
    <n v="2.1528525296017342E-3"/>
    <x v="2"/>
  </r>
  <r>
    <x v="160"/>
    <n v="163"/>
    <n v="72"/>
    <n v="5"/>
    <n v="210"/>
    <n v="5"/>
    <n v="3"/>
    <n v="14"/>
    <n v="1"/>
    <n v="6"/>
    <n v="2"/>
    <n v="3"/>
    <n v="4"/>
    <n v="2"/>
    <n v="4"/>
    <n v="494"/>
    <n v="0.4251012145748988"/>
    <n v="0.32995951417004049"/>
    <n v="0.145748987854251"/>
    <n v="1.0121457489878543E-2"/>
    <n v="8.9068825910931168E-2"/>
    <n v="0.4251012145748988"/>
    <s v="BJP"/>
    <n v="0.32995951417004049"/>
    <s v="INC"/>
    <n v="9.5141700404858309E-2"/>
    <x v="2"/>
  </r>
  <r>
    <x v="161"/>
    <n v="29"/>
    <n v="11"/>
    <n v="0"/>
    <n v="116"/>
    <n v="2"/>
    <n v="0"/>
    <n v="0"/>
    <n v="0"/>
    <n v="0"/>
    <n v="0"/>
    <n v="0"/>
    <n v="0"/>
    <n v="0"/>
    <n v="0"/>
    <n v="158"/>
    <n v="0.73417721518987344"/>
    <n v="0.18354430379746836"/>
    <n v="6.9620253164556958E-2"/>
    <n v="0"/>
    <n v="1.2658227848101266E-2"/>
    <n v="0.73417721518987344"/>
    <s v="BJP"/>
    <n v="0.18354430379746836"/>
    <s v="INC"/>
    <n v="0.55063291139240511"/>
    <x v="0"/>
  </r>
  <r>
    <x v="162"/>
    <n v="247"/>
    <n v="34"/>
    <n v="73"/>
    <n v="329"/>
    <n v="7"/>
    <n v="3"/>
    <n v="1"/>
    <n v="2"/>
    <n v="2"/>
    <n v="2"/>
    <n v="7"/>
    <n v="9"/>
    <n v="4"/>
    <n v="24"/>
    <n v="744"/>
    <n v="0.44220430107526881"/>
    <n v="0.33198924731182794"/>
    <n v="4.5698924731182797E-2"/>
    <n v="9.8118279569892469E-2"/>
    <n v="8.1989247311827954E-2"/>
    <n v="0.44220430107526881"/>
    <s v="BJP"/>
    <n v="0.33198924731182794"/>
    <s v="INC"/>
    <n v="0.11021505376344087"/>
    <x v="2"/>
  </r>
  <r>
    <x v="163"/>
    <n v="365"/>
    <n v="16"/>
    <n v="2"/>
    <n v="50"/>
    <n v="2"/>
    <n v="1"/>
    <n v="3"/>
    <n v="3"/>
    <n v="3"/>
    <n v="1"/>
    <n v="0"/>
    <n v="3"/>
    <n v="3"/>
    <n v="13"/>
    <n v="465"/>
    <n v="0.10752688172043011"/>
    <n v="0.78494623655913975"/>
    <n v="3.4408602150537634E-2"/>
    <n v="4.3010752688172043E-3"/>
    <n v="6.8817204301075269E-2"/>
    <n v="0.78494623655913975"/>
    <s v="INC"/>
    <n v="0.10752688172043011"/>
    <s v="BJP"/>
    <n v="0.67741935483870963"/>
    <x v="1"/>
  </r>
  <r>
    <x v="164"/>
    <n v="1750"/>
    <n v="648"/>
    <n v="177"/>
    <n v="3125"/>
    <n v="73"/>
    <n v="21"/>
    <n v="102"/>
    <n v="15"/>
    <n v="20"/>
    <n v="12"/>
    <n v="32"/>
    <n v="23"/>
    <n v="25"/>
    <n v="66"/>
    <n v="6089"/>
    <n v="0.51322056166858265"/>
    <n v="0.28740351453440632"/>
    <n v="0.1064214156675973"/>
    <n v="2.9068812612908522E-2"/>
    <n v="6.3885695516505178E-2"/>
    <n v="0.51322056166858265"/>
    <s v="BJP"/>
    <n v="0.28740351453440632"/>
    <s v="INC"/>
    <n v="0.22581704713417633"/>
    <x v="0"/>
  </r>
  <r>
    <x v="165"/>
    <n v="50994"/>
    <n v="15868"/>
    <n v="5007"/>
    <n v="53180"/>
    <n v="1706"/>
    <n v="528"/>
    <n v="921"/>
    <n v="389"/>
    <n v="420"/>
    <n v="500"/>
    <n v="887"/>
    <n v="711"/>
    <n v="943"/>
    <n v="2157"/>
    <n v="134211"/>
    <m/>
    <m/>
    <m/>
    <m/>
    <m/>
    <m/>
    <m/>
    <m/>
    <m/>
    <m/>
    <x v="1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66">
  <r>
    <x v="0"/>
    <n v="2515"/>
    <n v="552"/>
    <n v="2738"/>
    <n v="146"/>
    <n v="99"/>
    <n v="26"/>
    <n v="21"/>
    <n v="23"/>
    <n v="167"/>
    <n v="25"/>
    <n v="38"/>
    <n v="625"/>
    <n v="59"/>
    <n v="51"/>
    <n v="32"/>
    <n v="100"/>
    <n v="69"/>
    <n v="33"/>
    <n v="31"/>
    <n v="17"/>
    <n v="37"/>
    <n v="7404"/>
    <n v="0.33968125337655319"/>
    <n v="7.4554294975688815E-2"/>
    <n v="0.36980010804970287"/>
    <n v="0.21596434359805511"/>
    <n v="0.36980010804970287"/>
    <x v="0"/>
    <n v="0.33968125337655319"/>
    <x v="0"/>
    <n v="3.0118854673149675E-2"/>
    <x v="0"/>
  </r>
  <r>
    <x v="1"/>
    <n v="312"/>
    <n v="21"/>
    <n v="36"/>
    <n v="12"/>
    <n v="2"/>
    <n v="0"/>
    <n v="2"/>
    <n v="2"/>
    <n v="2"/>
    <n v="1"/>
    <n v="0"/>
    <n v="0"/>
    <n v="2"/>
    <n v="3"/>
    <n v="5"/>
    <n v="8"/>
    <n v="2"/>
    <n v="2"/>
    <n v="2"/>
    <n v="0"/>
    <n v="2"/>
    <n v="416"/>
    <n v="0.75"/>
    <n v="5.0480769230769232E-2"/>
    <n v="8.6538461538461536E-2"/>
    <n v="0.11298076923076923"/>
    <n v="0.75"/>
    <x v="1"/>
    <n v="0.11298076923076923"/>
    <x v="1"/>
    <n v="0.63701923076923073"/>
    <x v="1"/>
  </r>
  <r>
    <x v="2"/>
    <n v="320"/>
    <n v="123"/>
    <n v="282"/>
    <n v="27"/>
    <n v="2"/>
    <n v="2"/>
    <n v="3"/>
    <n v="5"/>
    <n v="5"/>
    <n v="5"/>
    <n v="3"/>
    <n v="22"/>
    <n v="4"/>
    <n v="14"/>
    <n v="20"/>
    <n v="21"/>
    <n v="4"/>
    <n v="3"/>
    <n v="5"/>
    <n v="4"/>
    <n v="2"/>
    <n v="876"/>
    <n v="0.36529680365296802"/>
    <n v="0.1404109589041096"/>
    <n v="0.32191780821917809"/>
    <n v="0.1723744292237443"/>
    <n v="0.36529680365296802"/>
    <x v="1"/>
    <n v="0.32191780821917809"/>
    <x v="2"/>
    <n v="4.3378995433789924E-2"/>
    <x v="2"/>
  </r>
  <r>
    <x v="3"/>
    <n v="65"/>
    <n v="80"/>
    <n v="75"/>
    <n v="10"/>
    <n v="4"/>
    <n v="0"/>
    <n v="0"/>
    <n v="1"/>
    <n v="10"/>
    <n v="1"/>
    <n v="0"/>
    <n v="4"/>
    <n v="3"/>
    <n v="2"/>
    <n v="9"/>
    <n v="12"/>
    <n v="2"/>
    <n v="0"/>
    <n v="3"/>
    <n v="0"/>
    <n v="1"/>
    <n v="282"/>
    <n v="0.23049645390070922"/>
    <n v="0.28368794326241137"/>
    <n v="0.26595744680851063"/>
    <n v="0.21985815602836881"/>
    <n v="0.28368794326241137"/>
    <x v="2"/>
    <n v="0.26595744680851063"/>
    <x v="2"/>
    <n v="1.7730496453900735E-2"/>
    <x v="3"/>
  </r>
  <r>
    <x v="4"/>
    <n v="283"/>
    <n v="19"/>
    <n v="128"/>
    <n v="13"/>
    <n v="22"/>
    <n v="2"/>
    <n v="1"/>
    <n v="3"/>
    <n v="0"/>
    <n v="1"/>
    <n v="2"/>
    <n v="50"/>
    <n v="4"/>
    <n v="1"/>
    <n v="3"/>
    <n v="4"/>
    <n v="2"/>
    <n v="1"/>
    <n v="1"/>
    <n v="0"/>
    <n v="1"/>
    <n v="541"/>
    <n v="0.52310536044362288"/>
    <n v="3.512014787430684E-2"/>
    <n v="0.2365988909426987"/>
    <n v="0.20517560073937152"/>
    <n v="0.52310536044362288"/>
    <x v="1"/>
    <n v="0.2365988909426987"/>
    <x v="2"/>
    <n v="0.28650646950092418"/>
    <x v="1"/>
  </r>
  <r>
    <x v="5"/>
    <n v="597"/>
    <n v="130"/>
    <n v="271"/>
    <n v="14"/>
    <n v="6"/>
    <n v="0"/>
    <n v="2"/>
    <n v="1"/>
    <n v="9"/>
    <n v="3"/>
    <n v="4"/>
    <n v="31"/>
    <n v="5"/>
    <n v="7"/>
    <n v="2"/>
    <n v="23"/>
    <n v="19"/>
    <n v="5"/>
    <n v="11"/>
    <n v="1"/>
    <n v="6"/>
    <n v="1147"/>
    <n v="0.52048823016564949"/>
    <n v="0.11333914559721012"/>
    <n v="0.23626852659110723"/>
    <n v="0.12990409764603314"/>
    <n v="0.52048823016564949"/>
    <x v="1"/>
    <n v="0.23626852659110723"/>
    <x v="2"/>
    <n v="0.28421970357454229"/>
    <x v="1"/>
  </r>
  <r>
    <x v="6"/>
    <n v="132"/>
    <n v="110"/>
    <n v="55"/>
    <n v="12"/>
    <n v="3"/>
    <n v="1"/>
    <n v="2"/>
    <n v="1"/>
    <n v="2"/>
    <n v="1"/>
    <n v="2"/>
    <n v="34"/>
    <n v="2"/>
    <n v="3"/>
    <n v="2"/>
    <n v="5"/>
    <n v="2"/>
    <n v="0"/>
    <n v="0"/>
    <n v="0"/>
    <n v="0"/>
    <n v="369"/>
    <n v="0.35772357723577236"/>
    <n v="0.29810298102981031"/>
    <n v="0.14905149051490515"/>
    <n v="0.1951219512195122"/>
    <n v="0.35772357723577236"/>
    <x v="1"/>
    <n v="0.29810298102981031"/>
    <x v="3"/>
    <n v="5.9620596205962051E-2"/>
    <x v="2"/>
  </r>
  <r>
    <x v="7"/>
    <n v="294"/>
    <n v="23"/>
    <n v="141"/>
    <n v="8"/>
    <n v="4"/>
    <n v="2"/>
    <n v="2"/>
    <n v="2"/>
    <n v="3"/>
    <n v="1"/>
    <n v="1"/>
    <n v="24"/>
    <n v="1"/>
    <n v="3"/>
    <n v="1"/>
    <n v="12"/>
    <n v="4"/>
    <n v="0"/>
    <n v="2"/>
    <n v="1"/>
    <n v="2"/>
    <n v="531"/>
    <n v="0.5536723163841808"/>
    <n v="4.3314500941619587E-2"/>
    <n v="0.2655367231638418"/>
    <n v="0.13747645951035781"/>
    <n v="0.5536723163841808"/>
    <x v="1"/>
    <n v="0.2655367231638418"/>
    <x v="2"/>
    <n v="0.28813559322033899"/>
    <x v="1"/>
  </r>
  <r>
    <x v="8"/>
    <n v="308"/>
    <n v="119"/>
    <n v="235"/>
    <n v="13"/>
    <n v="3"/>
    <n v="36"/>
    <n v="0"/>
    <n v="2"/>
    <n v="4"/>
    <n v="5"/>
    <n v="0"/>
    <n v="7"/>
    <n v="3"/>
    <n v="3"/>
    <n v="3"/>
    <n v="14"/>
    <n v="3"/>
    <n v="3"/>
    <n v="4"/>
    <n v="1"/>
    <n v="0"/>
    <n v="766"/>
    <n v="0.40208877284595301"/>
    <n v="0.15535248041775457"/>
    <n v="0.30678851174934724"/>
    <n v="0.13577023498694518"/>
    <n v="0.40208877284595301"/>
    <x v="1"/>
    <n v="0.30678851174934724"/>
    <x v="2"/>
    <n v="9.5300261096605776E-2"/>
    <x v="2"/>
  </r>
  <r>
    <x v="9"/>
    <n v="2041"/>
    <n v="54"/>
    <n v="481"/>
    <n v="20"/>
    <n v="18"/>
    <n v="11"/>
    <n v="0"/>
    <n v="4"/>
    <n v="9"/>
    <n v="8"/>
    <n v="4"/>
    <n v="267"/>
    <n v="8"/>
    <n v="14"/>
    <n v="11"/>
    <n v="43"/>
    <n v="21"/>
    <n v="2"/>
    <n v="3"/>
    <n v="2"/>
    <n v="9"/>
    <n v="3030"/>
    <n v="0.67359735973597357"/>
    <n v="1.782178217821782E-2"/>
    <n v="0.15874587458745876"/>
    <n v="0.14983498349834984"/>
    <n v="0.67359735973597357"/>
    <x v="1"/>
    <n v="0.15874587458745876"/>
    <x v="2"/>
    <n v="0.51485148514851486"/>
    <x v="1"/>
  </r>
  <r>
    <x v="10"/>
    <n v="273"/>
    <n v="150"/>
    <n v="40"/>
    <n v="7"/>
    <n v="5"/>
    <n v="4"/>
    <n v="2"/>
    <n v="5"/>
    <n v="8"/>
    <n v="2"/>
    <n v="0"/>
    <n v="75"/>
    <n v="3"/>
    <n v="9"/>
    <n v="7"/>
    <n v="12"/>
    <n v="5"/>
    <n v="1"/>
    <n v="6"/>
    <n v="0"/>
    <n v="5"/>
    <n v="619"/>
    <n v="0.44103392568659128"/>
    <n v="0.24232633279483037"/>
    <n v="6.4620355411954766E-2"/>
    <n v="0.25201938610662361"/>
    <n v="0.44103392568659128"/>
    <x v="1"/>
    <n v="0.25201938610662361"/>
    <x v="1"/>
    <n v="0.18901453957996767"/>
    <x v="1"/>
  </r>
  <r>
    <x v="11"/>
    <n v="240"/>
    <n v="12"/>
    <n v="264"/>
    <n v="20"/>
    <n v="4"/>
    <n v="1"/>
    <n v="3"/>
    <n v="0"/>
    <n v="6"/>
    <n v="1"/>
    <n v="3"/>
    <n v="9"/>
    <n v="4"/>
    <n v="7"/>
    <n v="4"/>
    <n v="10"/>
    <n v="5"/>
    <n v="1"/>
    <n v="4"/>
    <n v="1"/>
    <n v="5"/>
    <n v="604"/>
    <n v="0.39735099337748342"/>
    <n v="1.9867549668874173E-2"/>
    <n v="0.4370860927152318"/>
    <n v="0.14569536423841059"/>
    <n v="0.4370860927152318"/>
    <x v="0"/>
    <n v="0.39735099337748342"/>
    <x v="0"/>
    <n v="3.9735099337748381E-2"/>
    <x v="0"/>
  </r>
  <r>
    <x v="12"/>
    <n v="111"/>
    <n v="1"/>
    <n v="65"/>
    <n v="2"/>
    <n v="3"/>
    <n v="0"/>
    <n v="0"/>
    <n v="0"/>
    <n v="1"/>
    <n v="0"/>
    <n v="0"/>
    <n v="1"/>
    <n v="0"/>
    <n v="0"/>
    <n v="0"/>
    <n v="3"/>
    <n v="0"/>
    <n v="3"/>
    <n v="0"/>
    <n v="0"/>
    <n v="0"/>
    <n v="190"/>
    <n v="0.58421052631578951"/>
    <n v="5.263157894736842E-3"/>
    <n v="0.34210526315789475"/>
    <n v="6.8421052631578952E-2"/>
    <n v="0.58421052631578951"/>
    <x v="1"/>
    <n v="0.34210526315789475"/>
    <x v="2"/>
    <n v="0.24210526315789477"/>
    <x v="1"/>
  </r>
  <r>
    <x v="13"/>
    <n v="185"/>
    <n v="17"/>
    <n v="190"/>
    <n v="6"/>
    <n v="5"/>
    <n v="1"/>
    <n v="2"/>
    <n v="0"/>
    <n v="0"/>
    <n v="0"/>
    <n v="0"/>
    <n v="4"/>
    <n v="0"/>
    <n v="1"/>
    <n v="1"/>
    <n v="7"/>
    <n v="10"/>
    <n v="9"/>
    <n v="6"/>
    <n v="5"/>
    <n v="2"/>
    <n v="451"/>
    <n v="0.41019955654101997"/>
    <n v="3.7694013303769404E-2"/>
    <n v="0.42128603104212858"/>
    <n v="0.13082039911308205"/>
    <n v="0.42128603104212858"/>
    <x v="0"/>
    <n v="0.41019955654101997"/>
    <x v="0"/>
    <n v="1.1086474501108612E-2"/>
    <x v="0"/>
  </r>
  <r>
    <x v="14"/>
    <n v="123"/>
    <n v="234"/>
    <n v="278"/>
    <n v="11"/>
    <n v="5"/>
    <n v="1"/>
    <n v="1"/>
    <n v="27"/>
    <n v="5"/>
    <n v="4"/>
    <n v="0"/>
    <n v="13"/>
    <n v="0"/>
    <n v="4"/>
    <n v="3"/>
    <n v="6"/>
    <n v="6"/>
    <n v="2"/>
    <n v="2"/>
    <n v="1"/>
    <n v="1"/>
    <n v="727"/>
    <n v="0.16918844566712518"/>
    <n v="0.3218707015130674"/>
    <n v="0.38239339752407153"/>
    <n v="0.12654745529573591"/>
    <n v="0.38239339752407153"/>
    <x v="0"/>
    <n v="0.3218707015130674"/>
    <x v="3"/>
    <n v="6.0522696011004129E-2"/>
    <x v="0"/>
  </r>
  <r>
    <x v="15"/>
    <n v="85"/>
    <n v="81"/>
    <n v="77"/>
    <n v="8"/>
    <n v="2"/>
    <n v="1"/>
    <n v="0"/>
    <n v="1"/>
    <n v="2"/>
    <n v="0"/>
    <n v="2"/>
    <n v="36"/>
    <n v="4"/>
    <n v="9"/>
    <n v="1"/>
    <n v="4"/>
    <n v="4"/>
    <n v="3"/>
    <n v="2"/>
    <n v="0"/>
    <n v="0"/>
    <n v="322"/>
    <n v="0.2639751552795031"/>
    <n v="0.25155279503105588"/>
    <n v="0.2391304347826087"/>
    <n v="0.24534161490683229"/>
    <n v="0.2639751552795031"/>
    <x v="1"/>
    <n v="0.25155279503105588"/>
    <x v="3"/>
    <n v="1.2422360248447228E-2"/>
    <x v="2"/>
  </r>
  <r>
    <x v="16"/>
    <n v="52"/>
    <n v="13"/>
    <n v="232"/>
    <n v="4"/>
    <n v="2"/>
    <n v="0"/>
    <n v="0"/>
    <n v="2"/>
    <n v="2"/>
    <n v="0"/>
    <n v="0"/>
    <n v="0"/>
    <n v="0"/>
    <n v="3"/>
    <n v="0"/>
    <n v="7"/>
    <n v="1"/>
    <n v="1"/>
    <n v="0"/>
    <n v="0"/>
    <n v="2"/>
    <n v="321"/>
    <n v="0.16199376947040497"/>
    <n v="4.0498442367601244E-2"/>
    <n v="0.72274143302180682"/>
    <n v="7.476635514018691E-2"/>
    <n v="0.72274143302180682"/>
    <x v="0"/>
    <n v="0.16199376947040497"/>
    <x v="0"/>
    <n v="0.56074766355140182"/>
    <x v="4"/>
  </r>
  <r>
    <x v="17"/>
    <n v="161"/>
    <n v="20"/>
    <n v="161"/>
    <n v="9"/>
    <n v="3"/>
    <n v="0"/>
    <n v="2"/>
    <n v="2"/>
    <n v="0"/>
    <n v="1"/>
    <n v="2"/>
    <n v="0"/>
    <n v="0"/>
    <n v="1"/>
    <n v="1"/>
    <n v="10"/>
    <n v="8"/>
    <n v="2"/>
    <n v="10"/>
    <n v="0"/>
    <n v="3"/>
    <n v="396"/>
    <n v="0.40656565656565657"/>
    <n v="5.0505050505050504E-2"/>
    <n v="0.40656565656565657"/>
    <n v="0.13636363636363635"/>
    <n v="0.40656565656565657"/>
    <x v="1"/>
    <n v="0.40656565656565657"/>
    <x v="0"/>
    <n v="0"/>
    <x v="2"/>
  </r>
  <r>
    <x v="18"/>
    <n v="568"/>
    <n v="55"/>
    <n v="120"/>
    <n v="13"/>
    <n v="1"/>
    <n v="10"/>
    <n v="1"/>
    <n v="0"/>
    <n v="0"/>
    <n v="0"/>
    <n v="1"/>
    <n v="5"/>
    <n v="0"/>
    <n v="1"/>
    <n v="4"/>
    <n v="12"/>
    <n v="20"/>
    <n v="6"/>
    <n v="8"/>
    <n v="2"/>
    <n v="5"/>
    <n v="832"/>
    <n v="0.68269230769230771"/>
    <n v="6.6105769230769232E-2"/>
    <n v="0.14423076923076922"/>
    <n v="0.10697115384615384"/>
    <n v="0.68269230769230771"/>
    <x v="1"/>
    <n v="0.14423076923076922"/>
    <x v="2"/>
    <n v="0.53846153846153855"/>
    <x v="1"/>
  </r>
  <r>
    <x v="19"/>
    <n v="105"/>
    <n v="181"/>
    <n v="264"/>
    <n v="11"/>
    <n v="2"/>
    <n v="1"/>
    <n v="2"/>
    <n v="0"/>
    <n v="3"/>
    <n v="2"/>
    <n v="7"/>
    <n v="22"/>
    <n v="6"/>
    <n v="3"/>
    <n v="8"/>
    <n v="3"/>
    <n v="3"/>
    <n v="0"/>
    <n v="3"/>
    <n v="2"/>
    <n v="2"/>
    <n v="630"/>
    <n v="0.16666666666666666"/>
    <n v="0.28730158730158728"/>
    <n v="0.41904761904761906"/>
    <n v="0.12698412698412698"/>
    <n v="0.41904761904761906"/>
    <x v="0"/>
    <n v="0.28730158730158728"/>
    <x v="3"/>
    <n v="0.13174603174603178"/>
    <x v="0"/>
  </r>
  <r>
    <x v="20"/>
    <n v="15"/>
    <n v="235"/>
    <n v="83"/>
    <n v="6"/>
    <n v="1"/>
    <n v="0"/>
    <n v="0"/>
    <n v="1"/>
    <n v="0"/>
    <n v="0"/>
    <n v="1"/>
    <n v="0"/>
    <n v="2"/>
    <n v="2"/>
    <n v="2"/>
    <n v="3"/>
    <n v="4"/>
    <n v="0"/>
    <n v="1"/>
    <n v="1"/>
    <n v="0"/>
    <n v="357"/>
    <n v="4.2016806722689079E-2"/>
    <n v="0.65826330532212884"/>
    <n v="0.23249299719887956"/>
    <n v="6.7226890756302518E-2"/>
    <n v="0.65826330532212884"/>
    <x v="2"/>
    <n v="0.23249299719887956"/>
    <x v="2"/>
    <n v="0.42577030812324929"/>
    <x v="5"/>
  </r>
  <r>
    <x v="21"/>
    <n v="299"/>
    <n v="27"/>
    <n v="50"/>
    <n v="13"/>
    <n v="10"/>
    <n v="1"/>
    <n v="2"/>
    <n v="3"/>
    <n v="119"/>
    <n v="4"/>
    <n v="2"/>
    <n v="2"/>
    <n v="5"/>
    <n v="4"/>
    <n v="10"/>
    <n v="28"/>
    <n v="10"/>
    <n v="1"/>
    <n v="0"/>
    <n v="0"/>
    <n v="2"/>
    <n v="592"/>
    <n v="0.50506756756756754"/>
    <n v="4.5608108108108107E-2"/>
    <n v="8.4459459459459457E-2"/>
    <n v="0.36486486486486486"/>
    <n v="0.50506756756756754"/>
    <x v="1"/>
    <n v="0.36486486486486486"/>
    <x v="1"/>
    <n v="0.14020270270270269"/>
    <x v="2"/>
  </r>
  <r>
    <x v="22"/>
    <n v="202"/>
    <n v="55"/>
    <n v="62"/>
    <n v="9"/>
    <n v="4"/>
    <n v="1"/>
    <n v="0"/>
    <n v="4"/>
    <n v="3"/>
    <n v="2"/>
    <n v="0"/>
    <n v="8"/>
    <n v="7"/>
    <n v="1"/>
    <n v="13"/>
    <n v="23"/>
    <n v="9"/>
    <n v="2"/>
    <n v="3"/>
    <n v="0"/>
    <n v="7"/>
    <n v="415"/>
    <n v="0.48674698795180721"/>
    <n v="0.13253012048192772"/>
    <n v="0.14939759036144579"/>
    <n v="0.23132530120481928"/>
    <n v="0.48674698795180721"/>
    <x v="1"/>
    <n v="0.23132530120481928"/>
    <x v="1"/>
    <n v="0.25542168674698795"/>
    <x v="1"/>
  </r>
  <r>
    <x v="23"/>
    <n v="580"/>
    <n v="38"/>
    <n v="323"/>
    <n v="31"/>
    <n v="16"/>
    <n v="5"/>
    <n v="4"/>
    <n v="10"/>
    <n v="5"/>
    <n v="7"/>
    <n v="7"/>
    <n v="25"/>
    <n v="17"/>
    <n v="21"/>
    <n v="15"/>
    <n v="57"/>
    <n v="23"/>
    <n v="3"/>
    <n v="3"/>
    <n v="3"/>
    <n v="7"/>
    <n v="1200"/>
    <n v="0.48333333333333334"/>
    <n v="3.1666666666666669E-2"/>
    <n v="0.26916666666666667"/>
    <n v="0.21583333333333332"/>
    <n v="0.48333333333333334"/>
    <x v="1"/>
    <n v="0.26916666666666667"/>
    <x v="2"/>
    <n v="0.21416666666666667"/>
    <x v="1"/>
  </r>
  <r>
    <x v="24"/>
    <n v="306"/>
    <n v="96"/>
    <n v="92"/>
    <n v="7"/>
    <n v="9"/>
    <n v="2"/>
    <n v="2"/>
    <n v="2"/>
    <n v="5"/>
    <n v="0"/>
    <n v="1"/>
    <n v="1"/>
    <n v="2"/>
    <n v="1"/>
    <n v="3"/>
    <n v="14"/>
    <n v="16"/>
    <n v="10"/>
    <n v="3"/>
    <n v="1"/>
    <n v="7"/>
    <n v="580"/>
    <n v="0.52758620689655178"/>
    <n v="0.16551724137931034"/>
    <n v="0.15862068965517243"/>
    <n v="0.14827586206896551"/>
    <n v="0.52758620689655178"/>
    <x v="1"/>
    <n v="0.16551724137931034"/>
    <x v="3"/>
    <n v="0.36206896551724144"/>
    <x v="1"/>
  </r>
  <r>
    <x v="25"/>
    <n v="751"/>
    <n v="14"/>
    <n v="34"/>
    <n v="7"/>
    <n v="0"/>
    <n v="0"/>
    <n v="2"/>
    <n v="1"/>
    <n v="2"/>
    <n v="0"/>
    <n v="2"/>
    <n v="0"/>
    <n v="1"/>
    <n v="1"/>
    <n v="2"/>
    <n v="24"/>
    <n v="6"/>
    <n v="0"/>
    <n v="0"/>
    <n v="0"/>
    <n v="6"/>
    <n v="853"/>
    <n v="0.88042203985931999"/>
    <n v="1.6412661195779603E-2"/>
    <n v="3.9859320046893319E-2"/>
    <n v="6.3305978898007029E-2"/>
    <n v="0.88042203985931999"/>
    <x v="1"/>
    <n v="6.3305978898007029E-2"/>
    <x v="1"/>
    <n v="0.81711606096131295"/>
    <x v="1"/>
  </r>
  <r>
    <x v="26"/>
    <n v="311"/>
    <n v="48"/>
    <n v="336"/>
    <n v="10"/>
    <n v="12"/>
    <n v="4"/>
    <n v="1"/>
    <n v="0"/>
    <n v="6"/>
    <n v="2"/>
    <n v="1"/>
    <n v="10"/>
    <n v="2"/>
    <n v="5"/>
    <n v="4"/>
    <n v="15"/>
    <n v="2"/>
    <n v="1"/>
    <n v="5"/>
    <n v="1"/>
    <n v="3"/>
    <n v="779"/>
    <n v="0.39922978177150192"/>
    <n v="6.1617458279845959E-2"/>
    <n v="0.43132220795892168"/>
    <n v="0.10783055198973042"/>
    <n v="0.43132220795892168"/>
    <x v="0"/>
    <n v="0.39922978177150192"/>
    <x v="0"/>
    <n v="3.2092426187419754E-2"/>
    <x v="0"/>
  </r>
  <r>
    <x v="27"/>
    <n v="229"/>
    <n v="87"/>
    <n v="259"/>
    <n v="12"/>
    <n v="4"/>
    <n v="1"/>
    <n v="4"/>
    <n v="1"/>
    <n v="5"/>
    <n v="0"/>
    <n v="1"/>
    <n v="68"/>
    <n v="2"/>
    <n v="4"/>
    <n v="4"/>
    <n v="6"/>
    <n v="0"/>
    <n v="0"/>
    <n v="4"/>
    <n v="0"/>
    <n v="0"/>
    <n v="691"/>
    <n v="0.33140376266280752"/>
    <n v="0.12590448625180897"/>
    <n v="0.3748191027496382"/>
    <n v="0.16787264833574531"/>
    <n v="0.3748191027496382"/>
    <x v="0"/>
    <n v="0.33140376266280752"/>
    <x v="0"/>
    <n v="4.3415340086830678E-2"/>
    <x v="0"/>
  </r>
  <r>
    <x v="28"/>
    <n v="381"/>
    <n v="82"/>
    <n v="606"/>
    <n v="18"/>
    <n v="11"/>
    <n v="6"/>
    <n v="6"/>
    <n v="10"/>
    <n v="9"/>
    <n v="2"/>
    <n v="12"/>
    <n v="21"/>
    <n v="6"/>
    <n v="14"/>
    <n v="3"/>
    <n v="19"/>
    <n v="11"/>
    <n v="2"/>
    <n v="5"/>
    <n v="2"/>
    <n v="3"/>
    <n v="1229"/>
    <n v="0.31000813669650124"/>
    <n v="6.6720911310008138E-2"/>
    <n v="0.49308380797396256"/>
    <n v="0.13018714401952808"/>
    <n v="0.49308380797396256"/>
    <x v="0"/>
    <n v="0.31000813669650124"/>
    <x v="0"/>
    <n v="0.18307567127746133"/>
    <x v="4"/>
  </r>
  <r>
    <x v="29"/>
    <n v="120"/>
    <n v="52"/>
    <n v="70"/>
    <n v="2"/>
    <n v="4"/>
    <n v="3"/>
    <n v="3"/>
    <n v="0"/>
    <n v="1"/>
    <n v="2"/>
    <n v="2"/>
    <n v="6"/>
    <n v="2"/>
    <n v="5"/>
    <n v="1"/>
    <n v="8"/>
    <n v="7"/>
    <n v="5"/>
    <n v="2"/>
    <n v="1"/>
    <n v="2"/>
    <n v="298"/>
    <n v="0.40268456375838924"/>
    <n v="0.17449664429530201"/>
    <n v="0.2348993288590604"/>
    <n v="0.18791946308724833"/>
    <n v="0.40268456375838924"/>
    <x v="1"/>
    <n v="0.2348993288590604"/>
    <x v="2"/>
    <n v="0.16778523489932884"/>
    <x v="1"/>
  </r>
  <r>
    <x v="30"/>
    <n v="12"/>
    <n v="452"/>
    <n v="18"/>
    <n v="1"/>
    <n v="2"/>
    <n v="14"/>
    <n v="1"/>
    <n v="0"/>
    <n v="0"/>
    <n v="0"/>
    <n v="1"/>
    <n v="1"/>
    <n v="6"/>
    <n v="2"/>
    <n v="5"/>
    <n v="5"/>
    <n v="1"/>
    <n v="9"/>
    <n v="1"/>
    <n v="0"/>
    <n v="0"/>
    <n v="531"/>
    <n v="2.2598870056497175E-2"/>
    <n v="0.8512241054613936"/>
    <n v="3.3898305084745763E-2"/>
    <n v="9.2278719397363471E-2"/>
    <n v="0.8512241054613936"/>
    <x v="2"/>
    <n v="9.2278719397363471E-2"/>
    <x v="1"/>
    <n v="0.75894538606403017"/>
    <x v="5"/>
  </r>
  <r>
    <x v="31"/>
    <n v="450"/>
    <n v="27"/>
    <n v="204"/>
    <n v="17"/>
    <n v="9"/>
    <n v="6"/>
    <n v="4"/>
    <n v="6"/>
    <n v="10"/>
    <n v="4"/>
    <n v="3"/>
    <n v="28"/>
    <n v="6"/>
    <n v="9"/>
    <n v="2"/>
    <n v="20"/>
    <n v="5"/>
    <n v="2"/>
    <n v="1"/>
    <n v="0"/>
    <n v="0"/>
    <n v="813"/>
    <n v="0.55350553505535061"/>
    <n v="3.3210332103321034E-2"/>
    <n v="0.25092250922509224"/>
    <n v="0.16236162361623616"/>
    <n v="0.55350553505535061"/>
    <x v="1"/>
    <n v="0.25092250922509224"/>
    <x v="2"/>
    <n v="0.30258302583025837"/>
    <x v="1"/>
  </r>
  <r>
    <x v="32"/>
    <n v="285"/>
    <n v="105"/>
    <n v="51"/>
    <n v="8"/>
    <n v="5"/>
    <n v="0"/>
    <n v="5"/>
    <n v="2"/>
    <n v="5"/>
    <n v="1"/>
    <n v="5"/>
    <n v="6"/>
    <n v="1"/>
    <n v="3"/>
    <n v="5"/>
    <n v="8"/>
    <n v="7"/>
    <n v="1"/>
    <n v="3"/>
    <n v="1"/>
    <n v="4"/>
    <n v="511"/>
    <n v="0.55772994129158515"/>
    <n v="0.20547945205479451"/>
    <n v="9.9804305283757333E-2"/>
    <n v="0.13698630136986301"/>
    <n v="0.55772994129158515"/>
    <x v="1"/>
    <n v="0.20547945205479451"/>
    <x v="3"/>
    <n v="0.35225048923679064"/>
    <x v="1"/>
  </r>
  <r>
    <x v="33"/>
    <n v="258"/>
    <n v="249"/>
    <n v="224"/>
    <n v="8"/>
    <n v="5"/>
    <n v="8"/>
    <n v="1"/>
    <n v="3"/>
    <n v="3"/>
    <n v="3"/>
    <n v="3"/>
    <n v="19"/>
    <n v="3"/>
    <n v="11"/>
    <n v="8"/>
    <n v="9"/>
    <n v="16"/>
    <n v="12"/>
    <n v="4"/>
    <n v="3"/>
    <n v="12"/>
    <n v="862"/>
    <n v="0.29930394431554525"/>
    <n v="0.28886310904872392"/>
    <n v="0.25986078886310904"/>
    <n v="0.1519721577726218"/>
    <n v="0.29930394431554525"/>
    <x v="1"/>
    <n v="0.28886310904872392"/>
    <x v="3"/>
    <n v="1.0440835266821324E-2"/>
    <x v="2"/>
  </r>
  <r>
    <x v="34"/>
    <n v="159"/>
    <n v="20"/>
    <n v="186"/>
    <n v="13"/>
    <n v="1"/>
    <n v="325"/>
    <n v="15"/>
    <n v="5"/>
    <n v="6"/>
    <n v="10"/>
    <n v="9"/>
    <n v="11"/>
    <n v="22"/>
    <n v="10"/>
    <n v="5"/>
    <n v="27"/>
    <n v="3"/>
    <n v="16"/>
    <n v="6"/>
    <n v="4"/>
    <n v="15"/>
    <n v="868"/>
    <n v="0.18317972350230416"/>
    <n v="2.3041474654377881E-2"/>
    <n v="0.21428571428571427"/>
    <n v="0.57949308755760365"/>
    <n v="0.57949308755760365"/>
    <x v="3"/>
    <n v="0.21428571428571427"/>
    <x v="2"/>
    <n v="0.36520737327188935"/>
    <x v="6"/>
  </r>
  <r>
    <x v="35"/>
    <n v="463"/>
    <n v="9"/>
    <n v="89"/>
    <n v="14"/>
    <n v="5"/>
    <n v="2"/>
    <n v="1"/>
    <n v="2"/>
    <n v="8"/>
    <n v="0"/>
    <n v="1"/>
    <n v="8"/>
    <n v="2"/>
    <n v="3"/>
    <n v="8"/>
    <n v="27"/>
    <n v="11"/>
    <n v="2"/>
    <n v="6"/>
    <n v="2"/>
    <n v="3"/>
    <n v="666"/>
    <n v="0.69519519519519524"/>
    <n v="1.3513513513513514E-2"/>
    <n v="0.13363363363363365"/>
    <n v="0.15765765765765766"/>
    <n v="0.69519519519519524"/>
    <x v="1"/>
    <n v="0.15765765765765766"/>
    <x v="1"/>
    <n v="0.53753753753753752"/>
    <x v="1"/>
  </r>
  <r>
    <x v="36"/>
    <n v="279"/>
    <n v="158"/>
    <n v="281"/>
    <n v="23"/>
    <n v="6"/>
    <n v="3"/>
    <n v="3"/>
    <n v="6"/>
    <n v="4"/>
    <n v="2"/>
    <n v="6"/>
    <n v="11"/>
    <n v="3"/>
    <n v="13"/>
    <n v="4"/>
    <n v="17"/>
    <n v="0"/>
    <n v="5"/>
    <n v="3"/>
    <n v="1"/>
    <n v="4"/>
    <n v="832"/>
    <n v="0.33533653846153844"/>
    <n v="0.18990384615384615"/>
    <n v="0.33774038461538464"/>
    <n v="0.13701923076923078"/>
    <n v="0.33774038461538464"/>
    <x v="0"/>
    <n v="0.33533653846153844"/>
    <x v="0"/>
    <n v="2.4038461538462008E-3"/>
    <x v="0"/>
  </r>
  <r>
    <x v="37"/>
    <n v="186"/>
    <n v="51"/>
    <n v="75"/>
    <n v="10"/>
    <n v="6"/>
    <n v="3"/>
    <n v="1"/>
    <n v="2"/>
    <n v="1"/>
    <n v="1"/>
    <n v="8"/>
    <n v="196"/>
    <n v="3"/>
    <n v="7"/>
    <n v="4"/>
    <n v="22"/>
    <n v="9"/>
    <n v="1"/>
    <n v="3"/>
    <n v="3"/>
    <n v="2"/>
    <n v="594"/>
    <n v="0.31313131313131315"/>
    <n v="8.5858585858585856E-2"/>
    <n v="0.12626262626262627"/>
    <n v="0.47474747474747475"/>
    <n v="0.47474747474747475"/>
    <x v="3"/>
    <n v="0.31313131313131315"/>
    <x v="0"/>
    <n v="0.1616161616161616"/>
    <x v="6"/>
  </r>
  <r>
    <x v="38"/>
    <n v="225"/>
    <n v="230"/>
    <n v="187"/>
    <n v="18"/>
    <n v="1"/>
    <n v="2"/>
    <n v="1"/>
    <n v="1"/>
    <n v="2"/>
    <n v="2"/>
    <n v="6"/>
    <n v="45"/>
    <n v="1"/>
    <n v="6"/>
    <n v="4"/>
    <n v="10"/>
    <n v="14"/>
    <n v="11"/>
    <n v="8"/>
    <n v="2"/>
    <n v="7"/>
    <n v="783"/>
    <n v="0.28735632183908044"/>
    <n v="0.29374201787994891"/>
    <n v="0.2388250319284802"/>
    <n v="0.18007662835249041"/>
    <n v="0.29374201787994891"/>
    <x v="2"/>
    <n v="0.28735632183908044"/>
    <x v="0"/>
    <n v="6.3856960408684715E-3"/>
    <x v="3"/>
  </r>
  <r>
    <x v="39"/>
    <n v="384"/>
    <n v="87"/>
    <n v="385"/>
    <n v="22"/>
    <n v="17"/>
    <n v="25"/>
    <n v="6"/>
    <n v="6"/>
    <n v="12"/>
    <n v="9"/>
    <n v="9"/>
    <n v="273"/>
    <n v="20"/>
    <n v="20"/>
    <n v="9"/>
    <n v="23"/>
    <n v="15"/>
    <n v="9"/>
    <n v="6"/>
    <n v="7"/>
    <n v="24"/>
    <n v="1368"/>
    <n v="0.2807017543859649"/>
    <n v="6.3596491228070179E-2"/>
    <n v="0.2814327485380117"/>
    <n v="0.3742690058479532"/>
    <n v="0.3742690058479532"/>
    <x v="3"/>
    <n v="0.2814327485380117"/>
    <x v="2"/>
    <n v="9.2836257309941494E-2"/>
    <x v="7"/>
  </r>
  <r>
    <x v="40"/>
    <n v="240"/>
    <n v="15"/>
    <n v="164"/>
    <n v="9"/>
    <n v="6"/>
    <n v="2"/>
    <n v="1"/>
    <n v="8"/>
    <n v="44"/>
    <n v="2"/>
    <n v="2"/>
    <n v="0"/>
    <n v="1"/>
    <n v="3"/>
    <n v="0"/>
    <n v="5"/>
    <n v="2"/>
    <n v="2"/>
    <n v="5"/>
    <n v="0"/>
    <n v="3"/>
    <n v="514"/>
    <n v="0.46692607003891051"/>
    <n v="2.9182879377431907E-2"/>
    <n v="0.31906614785992216"/>
    <n v="0.18482490272373542"/>
    <n v="0.46692607003891051"/>
    <x v="1"/>
    <n v="0.31906614785992216"/>
    <x v="2"/>
    <n v="0.14785992217898836"/>
    <x v="2"/>
  </r>
  <r>
    <x v="41"/>
    <n v="200"/>
    <n v="107"/>
    <n v="341"/>
    <n v="16"/>
    <n v="9"/>
    <n v="4"/>
    <n v="5"/>
    <n v="26"/>
    <n v="3"/>
    <n v="4"/>
    <n v="5"/>
    <n v="22"/>
    <n v="6"/>
    <n v="11"/>
    <n v="7"/>
    <n v="14"/>
    <n v="7"/>
    <n v="5"/>
    <n v="7"/>
    <n v="1"/>
    <n v="11"/>
    <n v="811"/>
    <n v="0.24660912453760789"/>
    <n v="0.13193588162762021"/>
    <n v="0.42046855733662147"/>
    <n v="0.20098643649815043"/>
    <n v="0.42046855733662147"/>
    <x v="0"/>
    <n v="0.24660912453760789"/>
    <x v="0"/>
    <n v="0.17385943279901359"/>
    <x v="4"/>
  </r>
  <r>
    <x v="42"/>
    <n v="244"/>
    <n v="31"/>
    <n v="27"/>
    <n v="3"/>
    <n v="1"/>
    <n v="0"/>
    <n v="0"/>
    <n v="2"/>
    <n v="1"/>
    <n v="0"/>
    <n v="1"/>
    <n v="2"/>
    <n v="0"/>
    <n v="1"/>
    <n v="2"/>
    <n v="10"/>
    <n v="7"/>
    <n v="0"/>
    <n v="1"/>
    <n v="1"/>
    <n v="0"/>
    <n v="334"/>
    <n v="0.73053892215568861"/>
    <n v="9.2814371257485026E-2"/>
    <n v="8.0838323353293412E-2"/>
    <n v="9.580838323353294E-2"/>
    <n v="0.73053892215568861"/>
    <x v="1"/>
    <n v="9.580838323353294E-2"/>
    <x v="1"/>
    <n v="0.6347305389221557"/>
    <x v="1"/>
  </r>
  <r>
    <x v="43"/>
    <n v="219"/>
    <n v="22"/>
    <n v="101"/>
    <n v="6"/>
    <n v="2"/>
    <n v="4"/>
    <n v="1"/>
    <n v="2"/>
    <n v="2"/>
    <n v="3"/>
    <n v="1"/>
    <n v="11"/>
    <n v="4"/>
    <n v="4"/>
    <n v="1"/>
    <n v="9"/>
    <n v="2"/>
    <n v="0"/>
    <n v="3"/>
    <n v="0"/>
    <n v="1"/>
    <n v="398"/>
    <n v="0.55025125628140703"/>
    <n v="5.5276381909547742E-2"/>
    <n v="0.25376884422110552"/>
    <n v="0.1407035175879397"/>
    <n v="0.55025125628140703"/>
    <x v="1"/>
    <n v="0.25376884422110552"/>
    <x v="2"/>
    <n v="0.29648241206030151"/>
    <x v="1"/>
  </r>
  <r>
    <x v="44"/>
    <n v="83"/>
    <n v="43"/>
    <n v="392"/>
    <n v="7"/>
    <n v="2"/>
    <n v="0"/>
    <n v="1"/>
    <n v="5"/>
    <n v="3"/>
    <n v="1"/>
    <n v="4"/>
    <n v="3"/>
    <n v="2"/>
    <n v="10"/>
    <n v="2"/>
    <n v="5"/>
    <n v="3"/>
    <n v="1"/>
    <n v="25"/>
    <n v="6"/>
    <n v="6"/>
    <n v="604"/>
    <n v="0.13741721854304637"/>
    <n v="7.1192052980132453E-2"/>
    <n v="0.64900662251655628"/>
    <n v="0.14238410596026491"/>
    <n v="0.64900662251655628"/>
    <x v="0"/>
    <n v="0.14238410596026491"/>
    <x v="1"/>
    <n v="0.50662251655629142"/>
    <x v="4"/>
  </r>
  <r>
    <x v="45"/>
    <n v="418"/>
    <n v="79"/>
    <n v="119"/>
    <n v="17"/>
    <n v="1"/>
    <n v="2"/>
    <n v="3"/>
    <n v="0"/>
    <n v="13"/>
    <n v="0"/>
    <n v="1"/>
    <n v="6"/>
    <n v="0"/>
    <n v="3"/>
    <n v="7"/>
    <n v="16"/>
    <n v="9"/>
    <n v="0"/>
    <n v="3"/>
    <n v="0"/>
    <n v="3"/>
    <n v="700"/>
    <n v="0.5971428571428572"/>
    <n v="0.11285714285714285"/>
    <n v="0.17"/>
    <n v="0.12"/>
    <n v="0.5971428571428572"/>
    <x v="1"/>
    <n v="0.17"/>
    <x v="2"/>
    <n v="0.42714285714285716"/>
    <x v="1"/>
  </r>
  <r>
    <x v="46"/>
    <n v="409"/>
    <n v="91"/>
    <n v="299"/>
    <n v="33"/>
    <n v="8"/>
    <n v="2"/>
    <n v="14"/>
    <n v="5"/>
    <n v="6"/>
    <n v="7"/>
    <n v="5"/>
    <n v="8"/>
    <n v="3"/>
    <n v="26"/>
    <n v="7"/>
    <n v="24"/>
    <n v="7"/>
    <n v="5"/>
    <n v="8"/>
    <n v="6"/>
    <n v="5"/>
    <n v="978"/>
    <n v="0.41820040899795502"/>
    <n v="9.3047034764826175E-2"/>
    <n v="0.30572597137014312"/>
    <n v="0.18302658486707565"/>
    <n v="0.41820040899795502"/>
    <x v="1"/>
    <n v="0.30572597137014312"/>
    <x v="2"/>
    <n v="0.1124744376278119"/>
    <x v="2"/>
  </r>
  <r>
    <x v="47"/>
    <n v="165"/>
    <n v="1"/>
    <n v="14"/>
    <n v="4"/>
    <n v="1"/>
    <n v="0"/>
    <n v="0"/>
    <n v="1"/>
    <n v="0"/>
    <n v="0"/>
    <n v="0"/>
    <n v="1"/>
    <n v="0"/>
    <n v="1"/>
    <n v="1"/>
    <n v="0"/>
    <n v="4"/>
    <n v="1"/>
    <n v="0"/>
    <n v="0"/>
    <n v="0"/>
    <n v="194"/>
    <n v="0.85051546391752575"/>
    <n v="5.1546391752577319E-3"/>
    <n v="7.2164948453608241E-2"/>
    <n v="7.2164948453608241E-2"/>
    <n v="0.85051546391752575"/>
    <x v="1"/>
    <n v="7.2164948453608241E-2"/>
    <x v="2"/>
    <n v="0.77835051546391754"/>
    <x v="1"/>
  </r>
  <r>
    <x v="48"/>
    <n v="5876"/>
    <n v="521"/>
    <n v="6779"/>
    <n v="198"/>
    <n v="110"/>
    <n v="27"/>
    <n v="11"/>
    <n v="66"/>
    <n v="94"/>
    <n v="17"/>
    <n v="80"/>
    <n v="907"/>
    <n v="42"/>
    <n v="52"/>
    <n v="23"/>
    <n v="125"/>
    <n v="109"/>
    <n v="31"/>
    <n v="56"/>
    <n v="19"/>
    <n v="90"/>
    <n v="15233"/>
    <n v="0.38574148230814681"/>
    <n v="3.420206131425195E-2"/>
    <n v="0.44502067878947021"/>
    <n v="0.13503577758813104"/>
    <n v="0.44502067878947021"/>
    <x v="0"/>
    <n v="0.38574148230814681"/>
    <x v="0"/>
    <n v="5.9279196481323404E-2"/>
    <x v="0"/>
  </r>
  <r>
    <x v="49"/>
    <n v="595"/>
    <n v="74"/>
    <n v="342"/>
    <n v="15"/>
    <n v="5"/>
    <n v="1"/>
    <n v="3"/>
    <n v="3"/>
    <n v="16"/>
    <n v="0"/>
    <n v="1"/>
    <n v="33"/>
    <n v="1"/>
    <n v="5"/>
    <n v="2"/>
    <n v="10"/>
    <n v="16"/>
    <n v="2"/>
    <n v="6"/>
    <n v="1"/>
    <n v="6"/>
    <n v="1137"/>
    <n v="0.52330694810905898"/>
    <n v="6.5083553210202288E-2"/>
    <n v="0.30079155672823221"/>
    <n v="0.11081794195250659"/>
    <n v="0.52330694810905898"/>
    <x v="1"/>
    <n v="0.30079155672823221"/>
    <x v="2"/>
    <n v="0.22251539138082677"/>
    <x v="1"/>
  </r>
  <r>
    <x v="50"/>
    <n v="520"/>
    <n v="113"/>
    <n v="58"/>
    <n v="10"/>
    <n v="2"/>
    <n v="3"/>
    <n v="3"/>
    <n v="0"/>
    <n v="3"/>
    <n v="6"/>
    <n v="2"/>
    <n v="1"/>
    <n v="3"/>
    <n v="4"/>
    <n v="1"/>
    <n v="7"/>
    <n v="14"/>
    <n v="4"/>
    <n v="3"/>
    <n v="1"/>
    <n v="5"/>
    <n v="763"/>
    <n v="0.68152031454783746"/>
    <n v="0.14809960681520315"/>
    <n v="7.6015727391874177E-2"/>
    <n v="9.4364351245085187E-2"/>
    <n v="0.68152031454783746"/>
    <x v="1"/>
    <n v="0.14809960681520315"/>
    <x v="3"/>
    <n v="0.53342070773263428"/>
    <x v="1"/>
  </r>
  <r>
    <x v="51"/>
    <n v="464"/>
    <n v="61"/>
    <n v="388"/>
    <n v="38"/>
    <n v="5"/>
    <n v="6"/>
    <n v="4"/>
    <n v="5"/>
    <n v="4"/>
    <n v="6"/>
    <n v="4"/>
    <n v="14"/>
    <n v="6"/>
    <n v="12"/>
    <n v="18"/>
    <n v="35"/>
    <n v="38"/>
    <n v="8"/>
    <n v="19"/>
    <n v="5"/>
    <n v="11"/>
    <n v="1151"/>
    <n v="0.40312771503040834"/>
    <n v="5.2997393570807995E-2"/>
    <n v="0.33709817549956561"/>
    <n v="0.20677671589921806"/>
    <n v="0.40312771503040834"/>
    <x v="1"/>
    <n v="0.33709817549956561"/>
    <x v="2"/>
    <n v="6.6029539530842729E-2"/>
    <x v="2"/>
  </r>
  <r>
    <x v="52"/>
    <n v="2758"/>
    <n v="73"/>
    <n v="536"/>
    <n v="26"/>
    <n v="9"/>
    <n v="4"/>
    <n v="4"/>
    <n v="4"/>
    <n v="9"/>
    <n v="0"/>
    <n v="4"/>
    <n v="35"/>
    <n v="3"/>
    <n v="15"/>
    <n v="6"/>
    <n v="42"/>
    <n v="26"/>
    <n v="8"/>
    <n v="14"/>
    <n v="2"/>
    <n v="4"/>
    <n v="3582"/>
    <n v="0.76996091568955893"/>
    <n v="2.0379676158570632E-2"/>
    <n v="0.14963707426018985"/>
    <n v="6.0022333891680622E-2"/>
    <n v="0.76996091568955893"/>
    <x v="1"/>
    <n v="0.14963707426018985"/>
    <x v="2"/>
    <n v="0.62032384142936903"/>
    <x v="1"/>
  </r>
  <r>
    <x v="53"/>
    <n v="391"/>
    <n v="233"/>
    <n v="311"/>
    <n v="18"/>
    <n v="7"/>
    <n v="4"/>
    <n v="1"/>
    <n v="2"/>
    <n v="3"/>
    <n v="1"/>
    <n v="1"/>
    <n v="13"/>
    <n v="8"/>
    <n v="12"/>
    <n v="15"/>
    <n v="13"/>
    <n v="21"/>
    <n v="6"/>
    <n v="3"/>
    <n v="2"/>
    <n v="2"/>
    <n v="1067"/>
    <n v="0.36644798500468606"/>
    <n v="0.21836925960637302"/>
    <n v="0.29147141518275538"/>
    <n v="0.12371134020618557"/>
    <n v="0.36644798500468606"/>
    <x v="1"/>
    <n v="0.29147141518275538"/>
    <x v="2"/>
    <n v="7.4976569821930683E-2"/>
    <x v="2"/>
  </r>
  <r>
    <x v="54"/>
    <n v="87"/>
    <n v="44"/>
    <n v="318"/>
    <n v="25"/>
    <n v="3"/>
    <n v="3"/>
    <n v="2"/>
    <n v="1"/>
    <n v="2"/>
    <n v="1"/>
    <n v="0"/>
    <n v="0"/>
    <n v="3"/>
    <n v="5"/>
    <n v="1"/>
    <n v="4"/>
    <n v="10"/>
    <n v="3"/>
    <n v="13"/>
    <n v="2"/>
    <n v="5"/>
    <n v="532"/>
    <n v="0.16353383458646617"/>
    <n v="8.2706766917293228E-2"/>
    <n v="0.59774436090225569"/>
    <n v="0.15601503759398497"/>
    <n v="0.59774436090225569"/>
    <x v="0"/>
    <n v="0.16353383458646617"/>
    <x v="0"/>
    <n v="0.43421052631578949"/>
    <x v="4"/>
  </r>
  <r>
    <x v="55"/>
    <n v="261"/>
    <n v="22"/>
    <n v="50"/>
    <n v="6"/>
    <n v="3"/>
    <n v="1"/>
    <n v="1"/>
    <n v="1"/>
    <n v="2"/>
    <n v="1"/>
    <n v="1"/>
    <n v="3"/>
    <n v="3"/>
    <n v="2"/>
    <n v="4"/>
    <n v="17"/>
    <n v="16"/>
    <n v="2"/>
    <n v="1"/>
    <n v="3"/>
    <n v="1"/>
    <n v="401"/>
    <n v="0.6508728179551122"/>
    <n v="5.4862842892768077E-2"/>
    <n v="0.12468827930174564"/>
    <n v="0.16957605985037408"/>
    <n v="0.6508728179551122"/>
    <x v="1"/>
    <n v="0.16957605985037408"/>
    <x v="1"/>
    <n v="0.48129675810473815"/>
    <x v="1"/>
  </r>
  <r>
    <x v="56"/>
    <n v="203"/>
    <n v="56"/>
    <n v="115"/>
    <n v="7"/>
    <n v="9"/>
    <n v="4"/>
    <n v="2"/>
    <n v="1"/>
    <n v="5"/>
    <n v="2"/>
    <n v="1"/>
    <n v="48"/>
    <n v="6"/>
    <n v="7"/>
    <n v="8"/>
    <n v="21"/>
    <n v="7"/>
    <n v="1"/>
    <n v="4"/>
    <n v="0"/>
    <n v="2"/>
    <n v="509"/>
    <n v="0.3988212180746562"/>
    <n v="0.1100196463654224"/>
    <n v="0.22593320235756384"/>
    <n v="0.26522593320235754"/>
    <n v="0.3988212180746562"/>
    <x v="1"/>
    <n v="0.26522593320235754"/>
    <x v="1"/>
    <n v="0.13359528487229866"/>
    <x v="2"/>
  </r>
  <r>
    <x v="57"/>
    <n v="276"/>
    <n v="63"/>
    <n v="126"/>
    <n v="4"/>
    <n v="2"/>
    <n v="1"/>
    <n v="0"/>
    <n v="1"/>
    <n v="1"/>
    <n v="1"/>
    <n v="1"/>
    <n v="8"/>
    <n v="2"/>
    <n v="3"/>
    <n v="1"/>
    <n v="4"/>
    <n v="3"/>
    <n v="1"/>
    <n v="5"/>
    <n v="0"/>
    <n v="3"/>
    <n v="506"/>
    <n v="0.54545454545454541"/>
    <n v="0.12450592885375494"/>
    <n v="0.24901185770750989"/>
    <n v="8.1027667984189727E-2"/>
    <n v="0.54545454545454541"/>
    <x v="1"/>
    <n v="0.24901185770750989"/>
    <x v="2"/>
    <n v="0.29644268774703553"/>
    <x v="1"/>
  </r>
  <r>
    <x v="58"/>
    <n v="311"/>
    <n v="45"/>
    <n v="92"/>
    <n v="23"/>
    <n v="3"/>
    <n v="3"/>
    <n v="0"/>
    <n v="0"/>
    <n v="1"/>
    <n v="1"/>
    <n v="0"/>
    <n v="59"/>
    <n v="1"/>
    <n v="4"/>
    <n v="0"/>
    <n v="12"/>
    <n v="1"/>
    <n v="0"/>
    <n v="0"/>
    <n v="0"/>
    <n v="2"/>
    <n v="558"/>
    <n v="0.55734767025089604"/>
    <n v="8.0645161290322578E-2"/>
    <n v="0.16487455197132617"/>
    <n v="0.1971326164874552"/>
    <n v="0.55734767025089604"/>
    <x v="1"/>
    <n v="0.1971326164874552"/>
    <x v="1"/>
    <n v="0.36021505376344087"/>
    <x v="1"/>
  </r>
  <r>
    <x v="59"/>
    <n v="80"/>
    <n v="98"/>
    <n v="262"/>
    <n v="3"/>
    <n v="5"/>
    <n v="2"/>
    <n v="0"/>
    <n v="0"/>
    <n v="0"/>
    <n v="2"/>
    <n v="1"/>
    <n v="2"/>
    <n v="2"/>
    <n v="5"/>
    <n v="13"/>
    <n v="8"/>
    <n v="0"/>
    <n v="3"/>
    <n v="4"/>
    <n v="0"/>
    <n v="6"/>
    <n v="496"/>
    <n v="0.16129032258064516"/>
    <n v="0.19758064516129031"/>
    <n v="0.52822580645161288"/>
    <n v="0.11290322580645161"/>
    <n v="0.52822580645161288"/>
    <x v="0"/>
    <n v="0.19758064516129031"/>
    <x v="3"/>
    <n v="0.33064516129032256"/>
    <x v="4"/>
  </r>
  <r>
    <x v="60"/>
    <n v="260"/>
    <n v="223"/>
    <n v="188"/>
    <n v="6"/>
    <n v="1"/>
    <n v="2"/>
    <n v="2"/>
    <n v="1"/>
    <n v="9"/>
    <n v="0"/>
    <n v="0"/>
    <n v="1"/>
    <n v="2"/>
    <n v="0"/>
    <n v="3"/>
    <n v="2"/>
    <n v="4"/>
    <n v="1"/>
    <n v="0"/>
    <n v="1"/>
    <n v="6"/>
    <n v="712"/>
    <n v="0.3651685393258427"/>
    <n v="0.31320224719101125"/>
    <n v="0.2640449438202247"/>
    <n v="5.758426966292135E-2"/>
    <n v="0.3651685393258427"/>
    <x v="1"/>
    <n v="0.31320224719101125"/>
    <x v="3"/>
    <n v="5.1966292134831449E-2"/>
    <x v="2"/>
  </r>
  <r>
    <x v="61"/>
    <n v="272"/>
    <n v="28"/>
    <n v="245"/>
    <n v="15"/>
    <n v="2"/>
    <n v="7"/>
    <n v="2"/>
    <n v="2"/>
    <n v="8"/>
    <n v="2"/>
    <n v="1"/>
    <n v="5"/>
    <n v="3"/>
    <n v="5"/>
    <n v="1"/>
    <n v="10"/>
    <n v="5"/>
    <n v="0"/>
    <n v="9"/>
    <n v="3"/>
    <n v="3"/>
    <n v="628"/>
    <n v="0.43312101910828027"/>
    <n v="4.4585987261146494E-2"/>
    <n v="0.39012738853503187"/>
    <n v="0.1321656050955414"/>
    <n v="0.43312101910828027"/>
    <x v="1"/>
    <n v="0.39012738853503187"/>
    <x v="2"/>
    <n v="4.2993630573248398E-2"/>
    <x v="2"/>
  </r>
  <r>
    <x v="62"/>
    <n v="145"/>
    <n v="4"/>
    <n v="182"/>
    <n v="7"/>
    <n v="2"/>
    <n v="0"/>
    <n v="0"/>
    <n v="1"/>
    <n v="0"/>
    <n v="1"/>
    <n v="2"/>
    <n v="0"/>
    <n v="0"/>
    <n v="9"/>
    <n v="1"/>
    <n v="16"/>
    <n v="6"/>
    <n v="1"/>
    <n v="6"/>
    <n v="0"/>
    <n v="0"/>
    <n v="383"/>
    <n v="0.37859007832898173"/>
    <n v="1.0443864229765013E-2"/>
    <n v="0.47519582245430808"/>
    <n v="0.13577023498694518"/>
    <n v="0.47519582245430808"/>
    <x v="0"/>
    <n v="0.37859007832898173"/>
    <x v="0"/>
    <n v="9.6605744125326354E-2"/>
    <x v="0"/>
  </r>
  <r>
    <x v="63"/>
    <n v="91"/>
    <n v="111"/>
    <n v="49"/>
    <n v="3"/>
    <n v="3"/>
    <n v="0"/>
    <n v="0"/>
    <n v="4"/>
    <n v="1"/>
    <n v="1"/>
    <n v="3"/>
    <n v="11"/>
    <n v="0"/>
    <n v="1"/>
    <n v="4"/>
    <n v="6"/>
    <n v="2"/>
    <n v="1"/>
    <n v="5"/>
    <n v="0"/>
    <n v="1"/>
    <n v="297"/>
    <n v="0.30639730639730639"/>
    <n v="0.37373737373737376"/>
    <n v="0.16498316498316498"/>
    <n v="0.15488215488215487"/>
    <n v="0.37373737373737376"/>
    <x v="2"/>
    <n v="0.30639730639730639"/>
    <x v="0"/>
    <n v="6.7340067340067367E-2"/>
    <x v="3"/>
  </r>
  <r>
    <x v="64"/>
    <n v="966"/>
    <n v="271"/>
    <n v="339"/>
    <n v="26"/>
    <n v="8"/>
    <n v="9"/>
    <n v="5"/>
    <n v="11"/>
    <n v="9"/>
    <n v="6"/>
    <n v="5"/>
    <n v="36"/>
    <n v="7"/>
    <n v="13"/>
    <n v="8"/>
    <n v="30"/>
    <n v="10"/>
    <n v="5"/>
    <n v="1"/>
    <n v="1"/>
    <n v="2"/>
    <n v="1768"/>
    <n v="0.5463800904977375"/>
    <n v="0.15328054298642535"/>
    <n v="0.19174208144796381"/>
    <n v="0.10859728506787331"/>
    <n v="0.5463800904977375"/>
    <x v="1"/>
    <n v="0.19174208144796381"/>
    <x v="2"/>
    <n v="0.35463800904977372"/>
    <x v="1"/>
  </r>
  <r>
    <x v="65"/>
    <n v="610"/>
    <n v="73"/>
    <n v="164"/>
    <n v="23"/>
    <n v="6"/>
    <n v="3"/>
    <n v="4"/>
    <n v="3"/>
    <n v="11"/>
    <n v="4"/>
    <n v="4"/>
    <n v="9"/>
    <n v="5"/>
    <n v="5"/>
    <n v="10"/>
    <n v="53"/>
    <n v="31"/>
    <n v="4"/>
    <n v="2"/>
    <n v="3"/>
    <n v="13"/>
    <n v="1040"/>
    <n v="0.58653846153846156"/>
    <n v="7.0192307692307693E-2"/>
    <n v="0.15769230769230769"/>
    <n v="0.18557692307692308"/>
    <n v="0.58653846153846156"/>
    <x v="1"/>
    <n v="0.18557692307692308"/>
    <x v="1"/>
    <n v="0.40096153846153848"/>
    <x v="1"/>
  </r>
  <r>
    <x v="66"/>
    <n v="944"/>
    <n v="719"/>
    <n v="315"/>
    <n v="21"/>
    <n v="9"/>
    <n v="4"/>
    <n v="1"/>
    <n v="1"/>
    <n v="6"/>
    <n v="2"/>
    <n v="4"/>
    <n v="9"/>
    <n v="14"/>
    <n v="8"/>
    <n v="25"/>
    <n v="16"/>
    <n v="17"/>
    <n v="18"/>
    <n v="4"/>
    <n v="6"/>
    <n v="7"/>
    <n v="2150"/>
    <n v="0.43906976744186049"/>
    <n v="0.3344186046511628"/>
    <n v="0.14651162790697675"/>
    <n v="0.08"/>
    <n v="0.43906976744186049"/>
    <x v="1"/>
    <n v="0.3344186046511628"/>
    <x v="3"/>
    <n v="0.10465116279069769"/>
    <x v="2"/>
  </r>
  <r>
    <x v="67"/>
    <n v="286"/>
    <n v="221"/>
    <n v="185"/>
    <n v="24"/>
    <n v="8"/>
    <n v="2"/>
    <n v="5"/>
    <n v="7"/>
    <n v="7"/>
    <n v="7"/>
    <n v="2"/>
    <n v="57"/>
    <n v="3"/>
    <n v="7"/>
    <n v="7"/>
    <n v="30"/>
    <n v="14"/>
    <n v="8"/>
    <n v="5"/>
    <n v="0"/>
    <n v="1"/>
    <n v="886"/>
    <n v="0.32279909706546278"/>
    <n v="0.24943566591422123"/>
    <n v="0.20880361173814899"/>
    <n v="0.21896162528216703"/>
    <n v="0.32279909706546278"/>
    <x v="1"/>
    <n v="0.24943566591422123"/>
    <x v="3"/>
    <n v="7.3363431151241554E-2"/>
    <x v="2"/>
  </r>
  <r>
    <x v="68"/>
    <n v="661"/>
    <n v="87"/>
    <n v="159"/>
    <n v="19"/>
    <n v="9"/>
    <n v="2"/>
    <n v="1"/>
    <n v="6"/>
    <n v="11"/>
    <n v="3"/>
    <n v="5"/>
    <n v="8"/>
    <n v="29"/>
    <n v="7"/>
    <n v="10"/>
    <n v="38"/>
    <n v="20"/>
    <n v="13"/>
    <n v="2"/>
    <n v="2"/>
    <n v="5"/>
    <n v="1097"/>
    <n v="0.60255241567912488"/>
    <n v="7.9307201458523241E-2"/>
    <n v="0.14494074749316319"/>
    <n v="0.1731996353691887"/>
    <n v="0.60255241567912488"/>
    <x v="1"/>
    <n v="0.1731996353691887"/>
    <x v="1"/>
    <n v="0.42935278030993618"/>
    <x v="1"/>
  </r>
  <r>
    <x v="69"/>
    <n v="308"/>
    <n v="141"/>
    <n v="73"/>
    <n v="13"/>
    <n v="3"/>
    <n v="1"/>
    <n v="7"/>
    <n v="19"/>
    <n v="435"/>
    <n v="9"/>
    <n v="4"/>
    <n v="12"/>
    <n v="10"/>
    <n v="8"/>
    <n v="5"/>
    <n v="21"/>
    <n v="7"/>
    <n v="6"/>
    <n v="1"/>
    <n v="4"/>
    <n v="5"/>
    <n v="1092"/>
    <n v="0.28205128205128205"/>
    <n v="0.12912087912087913"/>
    <n v="6.6849816849816848E-2"/>
    <n v="0.52197802197802201"/>
    <n v="0.52197802197802201"/>
    <x v="3"/>
    <n v="0.28205128205128205"/>
    <x v="0"/>
    <n v="0.23992673992673996"/>
    <x v="6"/>
  </r>
  <r>
    <x v="70"/>
    <n v="342"/>
    <n v="340"/>
    <n v="169"/>
    <n v="10"/>
    <n v="6"/>
    <n v="5"/>
    <n v="6"/>
    <n v="4"/>
    <n v="81"/>
    <n v="4"/>
    <n v="4"/>
    <n v="5"/>
    <n v="11"/>
    <n v="7"/>
    <n v="12"/>
    <n v="19"/>
    <n v="11"/>
    <n v="3"/>
    <n v="12"/>
    <n v="0"/>
    <n v="5"/>
    <n v="1056"/>
    <n v="0.32386363636363635"/>
    <n v="0.32196969696969696"/>
    <n v="0.16003787878787878"/>
    <n v="0.19412878787878787"/>
    <n v="0.32386363636363635"/>
    <x v="1"/>
    <n v="0.32196969696969696"/>
    <x v="3"/>
    <n v="1.8939393939393923E-3"/>
    <x v="2"/>
  </r>
  <r>
    <x v="71"/>
    <n v="225"/>
    <n v="89"/>
    <n v="182"/>
    <n v="20"/>
    <n v="4"/>
    <n v="0"/>
    <n v="1"/>
    <n v="8"/>
    <n v="1"/>
    <n v="1"/>
    <n v="1"/>
    <n v="24"/>
    <n v="1"/>
    <n v="2"/>
    <n v="1"/>
    <n v="4"/>
    <n v="5"/>
    <n v="3"/>
    <n v="10"/>
    <n v="0"/>
    <n v="2"/>
    <n v="584"/>
    <n v="0.38527397260273971"/>
    <n v="0.1523972602739726"/>
    <n v="0.31164383561643838"/>
    <n v="0.15068493150684931"/>
    <n v="0.38527397260273971"/>
    <x v="1"/>
    <n v="0.31164383561643838"/>
    <x v="2"/>
    <n v="7.3630136986301331E-2"/>
    <x v="2"/>
  </r>
  <r>
    <x v="72"/>
    <n v="519"/>
    <n v="48"/>
    <n v="163"/>
    <n v="18"/>
    <n v="15"/>
    <n v="3"/>
    <n v="4"/>
    <n v="8"/>
    <n v="37"/>
    <n v="7"/>
    <n v="4"/>
    <n v="16"/>
    <n v="16"/>
    <n v="7"/>
    <n v="6"/>
    <n v="36"/>
    <n v="9"/>
    <n v="4"/>
    <n v="166"/>
    <n v="19"/>
    <n v="12"/>
    <n v="1117"/>
    <n v="0.46463742166517458"/>
    <n v="4.2972247090420773E-2"/>
    <n v="0.14592658907788719"/>
    <n v="0.34646374216651743"/>
    <n v="0.46463742166517458"/>
    <x v="1"/>
    <n v="0.34646374216651743"/>
    <x v="1"/>
    <n v="0.11817367949865715"/>
    <x v="2"/>
  </r>
  <r>
    <x v="73"/>
    <n v="176"/>
    <n v="89"/>
    <n v="116"/>
    <n v="6"/>
    <n v="1"/>
    <n v="0"/>
    <n v="8"/>
    <n v="3"/>
    <n v="0"/>
    <n v="4"/>
    <n v="3"/>
    <n v="6"/>
    <n v="1"/>
    <n v="5"/>
    <n v="5"/>
    <n v="22"/>
    <n v="5"/>
    <n v="2"/>
    <n v="5"/>
    <n v="1"/>
    <n v="3"/>
    <n v="461"/>
    <n v="0.38177874186550975"/>
    <n v="0.19305856832971802"/>
    <n v="0.25162689804772237"/>
    <n v="0.17353579175704989"/>
    <n v="0.38177874186550975"/>
    <x v="1"/>
    <n v="0.25162689804772237"/>
    <x v="2"/>
    <n v="0.13015184381778738"/>
    <x v="2"/>
  </r>
  <r>
    <x v="74"/>
    <n v="536"/>
    <n v="17"/>
    <n v="446"/>
    <n v="22"/>
    <n v="14"/>
    <n v="4"/>
    <n v="1"/>
    <n v="3"/>
    <n v="62"/>
    <n v="2"/>
    <n v="6"/>
    <n v="61"/>
    <n v="4"/>
    <n v="10"/>
    <n v="6"/>
    <n v="21"/>
    <n v="15"/>
    <n v="3"/>
    <n v="7"/>
    <n v="1"/>
    <n v="4"/>
    <n v="1245"/>
    <n v="0.43052208835341366"/>
    <n v="1.3654618473895583E-2"/>
    <n v="0.35823293172690762"/>
    <n v="0.19759036144578312"/>
    <n v="0.43052208835341366"/>
    <x v="1"/>
    <n v="0.35823293172690762"/>
    <x v="2"/>
    <n v="7.2289156626506035E-2"/>
    <x v="2"/>
  </r>
  <r>
    <x v="75"/>
    <n v="228"/>
    <n v="61"/>
    <n v="198"/>
    <n v="19"/>
    <n v="4"/>
    <n v="2"/>
    <n v="3"/>
    <n v="1"/>
    <n v="3"/>
    <n v="3"/>
    <n v="2"/>
    <n v="6"/>
    <n v="2"/>
    <n v="3"/>
    <n v="6"/>
    <n v="15"/>
    <n v="33"/>
    <n v="3"/>
    <n v="4"/>
    <n v="2"/>
    <n v="4"/>
    <n v="602"/>
    <n v="0.37873754152823919"/>
    <n v="0.10132890365448505"/>
    <n v="0.32890365448504982"/>
    <n v="0.19102990033222592"/>
    <n v="0.37873754152823919"/>
    <x v="1"/>
    <n v="0.32890365448504982"/>
    <x v="2"/>
    <n v="4.9833887043189362E-2"/>
    <x v="2"/>
  </r>
  <r>
    <x v="76"/>
    <n v="244"/>
    <n v="20"/>
    <n v="148"/>
    <n v="7"/>
    <n v="2"/>
    <n v="0"/>
    <n v="2"/>
    <n v="0"/>
    <n v="1"/>
    <n v="1"/>
    <n v="2"/>
    <n v="3"/>
    <n v="0"/>
    <n v="4"/>
    <n v="1"/>
    <n v="7"/>
    <n v="10"/>
    <n v="0"/>
    <n v="3"/>
    <n v="3"/>
    <n v="1"/>
    <n v="459"/>
    <n v="0.53159041394335516"/>
    <n v="4.357298474945534E-2"/>
    <n v="0.3224400871459695"/>
    <n v="0.10239651416122005"/>
    <n v="0.53159041394335516"/>
    <x v="1"/>
    <n v="0.3224400871459695"/>
    <x v="2"/>
    <n v="0.20915032679738566"/>
    <x v="1"/>
  </r>
  <r>
    <x v="77"/>
    <n v="791"/>
    <n v="4"/>
    <n v="66"/>
    <n v="5"/>
    <n v="4"/>
    <n v="0"/>
    <n v="1"/>
    <n v="1"/>
    <n v="0"/>
    <n v="1"/>
    <n v="1"/>
    <n v="6"/>
    <n v="1"/>
    <n v="2"/>
    <n v="1"/>
    <n v="21"/>
    <n v="8"/>
    <n v="0"/>
    <n v="0"/>
    <n v="0"/>
    <n v="4"/>
    <n v="917"/>
    <n v="0.86259541984732824"/>
    <n v="4.3620501635768813E-3"/>
    <n v="7.1973827699018542E-2"/>
    <n v="6.1068702290076333E-2"/>
    <n v="0.86259541984732824"/>
    <x v="1"/>
    <n v="7.1973827699018542E-2"/>
    <x v="2"/>
    <n v="0.79062159214830974"/>
    <x v="1"/>
  </r>
  <r>
    <x v="78"/>
    <n v="178"/>
    <n v="14"/>
    <n v="74"/>
    <n v="8"/>
    <n v="1"/>
    <n v="1"/>
    <n v="0"/>
    <n v="3"/>
    <n v="1"/>
    <n v="0"/>
    <n v="1"/>
    <n v="1"/>
    <n v="2"/>
    <n v="0"/>
    <n v="0"/>
    <n v="6"/>
    <n v="9"/>
    <n v="4"/>
    <n v="406"/>
    <n v="8"/>
    <n v="13"/>
    <n v="730"/>
    <n v="0.24383561643835616"/>
    <n v="1.9178082191780823E-2"/>
    <n v="0.10136986301369863"/>
    <n v="0.63561643835616444"/>
    <n v="0.63561643835616444"/>
    <x v="3"/>
    <n v="0.24383561643835616"/>
    <x v="0"/>
    <n v="0.39178082191780828"/>
    <x v="6"/>
  </r>
  <r>
    <x v="79"/>
    <n v="185"/>
    <n v="4"/>
    <n v="267"/>
    <n v="17"/>
    <n v="3"/>
    <n v="1"/>
    <n v="0"/>
    <n v="1"/>
    <n v="1"/>
    <n v="0"/>
    <n v="2"/>
    <n v="5"/>
    <n v="1"/>
    <n v="4"/>
    <n v="1"/>
    <n v="3"/>
    <n v="7"/>
    <n v="0"/>
    <n v="1"/>
    <n v="0"/>
    <n v="2"/>
    <n v="505"/>
    <n v="0.36633663366336633"/>
    <n v="7.9207920792079209E-3"/>
    <n v="0.52871287128712874"/>
    <n v="9.7029702970297033E-2"/>
    <n v="0.52871287128712874"/>
    <x v="0"/>
    <n v="0.36633663366336633"/>
    <x v="0"/>
    <n v="0.16237623762376241"/>
    <x v="4"/>
  </r>
  <r>
    <x v="80"/>
    <n v="269"/>
    <n v="26"/>
    <n v="75"/>
    <n v="13"/>
    <n v="2"/>
    <n v="0"/>
    <n v="0"/>
    <n v="1"/>
    <n v="4"/>
    <n v="0"/>
    <n v="0"/>
    <n v="0"/>
    <n v="0"/>
    <n v="1"/>
    <n v="1"/>
    <n v="5"/>
    <n v="7"/>
    <n v="2"/>
    <n v="3"/>
    <n v="1"/>
    <n v="0"/>
    <n v="410"/>
    <n v="0.65609756097560978"/>
    <n v="6.3414634146341464E-2"/>
    <n v="0.18292682926829268"/>
    <n v="9.7560975609756101E-2"/>
    <n v="0.65609756097560978"/>
    <x v="1"/>
    <n v="0.18292682926829268"/>
    <x v="2"/>
    <n v="0.4731707317073171"/>
    <x v="1"/>
  </r>
  <r>
    <x v="81"/>
    <n v="129"/>
    <n v="118"/>
    <n v="153"/>
    <n v="5"/>
    <n v="0"/>
    <n v="2"/>
    <n v="3"/>
    <n v="1"/>
    <n v="1"/>
    <n v="1"/>
    <n v="0"/>
    <n v="0"/>
    <n v="6"/>
    <n v="3"/>
    <n v="4"/>
    <n v="10"/>
    <n v="7"/>
    <n v="5"/>
    <n v="2"/>
    <n v="1"/>
    <n v="2"/>
    <n v="453"/>
    <n v="0.28476821192052981"/>
    <n v="0.26048565121412803"/>
    <n v="0.33774834437086093"/>
    <n v="0.11699779249448124"/>
    <n v="0.33774834437086093"/>
    <x v="0"/>
    <n v="0.28476821192052981"/>
    <x v="0"/>
    <n v="5.2980132450331119E-2"/>
    <x v="0"/>
  </r>
  <r>
    <x v="82"/>
    <n v="511"/>
    <n v="74"/>
    <n v="186"/>
    <n v="26"/>
    <n v="6"/>
    <n v="2"/>
    <n v="3"/>
    <n v="8"/>
    <n v="10"/>
    <n v="2"/>
    <n v="14"/>
    <n v="28"/>
    <n v="7"/>
    <n v="14"/>
    <n v="12"/>
    <n v="43"/>
    <n v="17"/>
    <n v="6"/>
    <n v="59"/>
    <n v="2"/>
    <n v="4"/>
    <n v="1034"/>
    <n v="0.49419729206963248"/>
    <n v="7.1566731141199227E-2"/>
    <n v="0.17988394584139264"/>
    <n v="0.25435203094777564"/>
    <n v="0.49419729206963248"/>
    <x v="1"/>
    <n v="0.25435203094777564"/>
    <x v="1"/>
    <n v="0.23984526112185683"/>
    <x v="1"/>
  </r>
  <r>
    <x v="83"/>
    <n v="206"/>
    <n v="11"/>
    <n v="79"/>
    <n v="6"/>
    <n v="1"/>
    <n v="3"/>
    <n v="1"/>
    <n v="6"/>
    <n v="13"/>
    <n v="3"/>
    <n v="0"/>
    <n v="9"/>
    <n v="1"/>
    <n v="4"/>
    <n v="4"/>
    <n v="20"/>
    <n v="12"/>
    <n v="1"/>
    <n v="2"/>
    <n v="1"/>
    <n v="6"/>
    <n v="389"/>
    <n v="0.5295629820051414"/>
    <n v="2.8277634961439587E-2"/>
    <n v="0.20308483290488433"/>
    <n v="0.23907455012853471"/>
    <n v="0.5295629820051414"/>
    <x v="1"/>
    <n v="0.23907455012853471"/>
    <x v="1"/>
    <n v="0.29048843187660667"/>
    <x v="1"/>
  </r>
  <r>
    <x v="84"/>
    <n v="200"/>
    <n v="16"/>
    <n v="124"/>
    <n v="9"/>
    <n v="3"/>
    <n v="0"/>
    <n v="0"/>
    <n v="22"/>
    <n v="3"/>
    <n v="1"/>
    <n v="2"/>
    <n v="17"/>
    <n v="7"/>
    <n v="5"/>
    <n v="2"/>
    <n v="13"/>
    <n v="9"/>
    <n v="1"/>
    <n v="6"/>
    <n v="3"/>
    <n v="0"/>
    <n v="443"/>
    <n v="0.45146726862302483"/>
    <n v="3.6117381489841983E-2"/>
    <n v="0.27990970654627539"/>
    <n v="0.2325056433408578"/>
    <n v="0.45146726862302483"/>
    <x v="1"/>
    <n v="0.27990970654627539"/>
    <x v="2"/>
    <n v="0.17155756207674944"/>
    <x v="1"/>
  </r>
  <r>
    <x v="85"/>
    <n v="86"/>
    <n v="55"/>
    <n v="105"/>
    <n v="6"/>
    <n v="1"/>
    <n v="0"/>
    <n v="1"/>
    <n v="1"/>
    <n v="0"/>
    <n v="0"/>
    <n v="1"/>
    <n v="5"/>
    <n v="0"/>
    <n v="1"/>
    <n v="0"/>
    <n v="3"/>
    <n v="2"/>
    <n v="7"/>
    <n v="0"/>
    <n v="0"/>
    <n v="1"/>
    <n v="275"/>
    <n v="0.31272727272727274"/>
    <n v="0.2"/>
    <n v="0.38181818181818183"/>
    <n v="0.10545454545454545"/>
    <n v="0.38181818181818183"/>
    <x v="0"/>
    <n v="0.31272727272727274"/>
    <x v="0"/>
    <n v="6.9090909090909092E-2"/>
    <x v="0"/>
  </r>
  <r>
    <x v="86"/>
    <n v="120"/>
    <n v="119"/>
    <n v="147"/>
    <n v="10"/>
    <n v="3"/>
    <n v="7"/>
    <n v="4"/>
    <n v="5"/>
    <n v="31"/>
    <n v="4"/>
    <n v="3"/>
    <n v="32"/>
    <n v="5"/>
    <n v="6"/>
    <n v="6"/>
    <n v="16"/>
    <n v="11"/>
    <n v="9"/>
    <n v="1"/>
    <n v="5"/>
    <n v="7"/>
    <n v="551"/>
    <n v="0.21778584392014519"/>
    <n v="0.2159709618874773"/>
    <n v="0.26678765880217786"/>
    <n v="0.29945553539019965"/>
    <n v="0.29945553539019965"/>
    <x v="3"/>
    <n v="0.26678765880217786"/>
    <x v="2"/>
    <n v="3.2667876588021783E-2"/>
    <x v="7"/>
  </r>
  <r>
    <x v="87"/>
    <n v="472"/>
    <n v="8"/>
    <n v="275"/>
    <n v="5"/>
    <n v="2"/>
    <n v="0"/>
    <n v="1"/>
    <n v="1"/>
    <n v="1"/>
    <n v="0"/>
    <n v="3"/>
    <n v="64"/>
    <n v="2"/>
    <n v="1"/>
    <n v="1"/>
    <n v="3"/>
    <n v="2"/>
    <n v="1"/>
    <n v="1"/>
    <n v="1"/>
    <n v="1"/>
    <n v="845"/>
    <n v="0.55857988165680472"/>
    <n v="9.4674556213017753E-3"/>
    <n v="0.32544378698224852"/>
    <n v="0.10650887573964497"/>
    <n v="0.55857988165680472"/>
    <x v="1"/>
    <n v="0.32544378698224852"/>
    <x v="2"/>
    <n v="0.2331360946745562"/>
    <x v="1"/>
  </r>
  <r>
    <x v="88"/>
    <n v="76"/>
    <n v="51"/>
    <n v="262"/>
    <n v="8"/>
    <n v="0"/>
    <n v="0"/>
    <n v="1"/>
    <n v="0"/>
    <n v="0"/>
    <n v="2"/>
    <n v="1"/>
    <n v="3"/>
    <n v="2"/>
    <n v="8"/>
    <n v="3"/>
    <n v="10"/>
    <n v="2"/>
    <n v="3"/>
    <n v="3"/>
    <n v="0"/>
    <n v="3"/>
    <n v="438"/>
    <n v="0.17351598173515981"/>
    <n v="0.11643835616438356"/>
    <n v="0.59817351598173518"/>
    <n v="0.11187214611872145"/>
    <n v="0.59817351598173518"/>
    <x v="0"/>
    <n v="0.17351598173515981"/>
    <x v="0"/>
    <n v="0.42465753424657537"/>
    <x v="4"/>
  </r>
  <r>
    <x v="89"/>
    <n v="463"/>
    <n v="35"/>
    <n v="496"/>
    <n v="47"/>
    <n v="23"/>
    <n v="6"/>
    <n v="5"/>
    <n v="3"/>
    <n v="5"/>
    <n v="4"/>
    <n v="4"/>
    <n v="11"/>
    <n v="1"/>
    <n v="8"/>
    <n v="4"/>
    <n v="18"/>
    <n v="25"/>
    <n v="1"/>
    <n v="9"/>
    <n v="4"/>
    <n v="4"/>
    <n v="1176"/>
    <n v="0.3937074829931973"/>
    <n v="2.976190476190476E-2"/>
    <n v="0.42176870748299322"/>
    <n v="0.15476190476190477"/>
    <n v="0.42176870748299322"/>
    <x v="0"/>
    <n v="0.3937074829931973"/>
    <x v="0"/>
    <n v="2.8061224489795922E-2"/>
    <x v="0"/>
  </r>
  <r>
    <x v="90"/>
    <n v="338"/>
    <n v="29"/>
    <n v="160"/>
    <n v="20"/>
    <n v="8"/>
    <n v="1"/>
    <n v="3"/>
    <n v="3"/>
    <n v="12"/>
    <n v="5"/>
    <n v="3"/>
    <n v="26"/>
    <n v="3"/>
    <n v="14"/>
    <n v="10"/>
    <n v="33"/>
    <n v="10"/>
    <n v="5"/>
    <n v="10"/>
    <n v="2"/>
    <n v="12"/>
    <n v="707"/>
    <n v="0.4780763790664781"/>
    <n v="4.1018387553041019E-2"/>
    <n v="0.2263083451202263"/>
    <n v="0.25459688826025462"/>
    <n v="0.4780763790664781"/>
    <x v="1"/>
    <n v="0.25459688826025462"/>
    <x v="1"/>
    <n v="0.22347949080622348"/>
    <x v="1"/>
  </r>
  <r>
    <x v="91"/>
    <n v="935"/>
    <n v="597"/>
    <n v="1264"/>
    <n v="56"/>
    <n v="50"/>
    <n v="10"/>
    <n v="6"/>
    <n v="29"/>
    <n v="38"/>
    <n v="18"/>
    <n v="23"/>
    <n v="149"/>
    <n v="16"/>
    <n v="59"/>
    <n v="64"/>
    <n v="96"/>
    <n v="26"/>
    <n v="17"/>
    <n v="14"/>
    <n v="9"/>
    <n v="22"/>
    <n v="3498"/>
    <n v="0.26729559748427673"/>
    <n v="0.17066895368782162"/>
    <n v="0.36134934248141798"/>
    <n v="0.20068610634648371"/>
    <n v="0.36134934248141798"/>
    <x v="0"/>
    <n v="0.26729559748427673"/>
    <x v="0"/>
    <n v="9.4053744997141253E-2"/>
    <x v="0"/>
  </r>
  <r>
    <x v="92"/>
    <n v="418"/>
    <n v="272"/>
    <n v="319"/>
    <n v="38"/>
    <n v="9"/>
    <n v="36"/>
    <n v="3"/>
    <n v="5"/>
    <n v="3"/>
    <n v="2"/>
    <n v="1"/>
    <n v="7"/>
    <n v="4"/>
    <n v="10"/>
    <n v="23"/>
    <n v="13"/>
    <n v="22"/>
    <n v="12"/>
    <n v="11"/>
    <n v="5"/>
    <n v="17"/>
    <n v="1230"/>
    <n v="0.33983739837398375"/>
    <n v="0.22113821138211381"/>
    <n v="0.25934959349593495"/>
    <n v="0.17967479674796749"/>
    <n v="0.33983739837398375"/>
    <x v="1"/>
    <n v="0.25934959349593495"/>
    <x v="2"/>
    <n v="8.0487804878048796E-2"/>
    <x v="2"/>
  </r>
  <r>
    <x v="93"/>
    <n v="90"/>
    <n v="211"/>
    <n v="128"/>
    <n v="12"/>
    <n v="1"/>
    <n v="1"/>
    <n v="1"/>
    <n v="3"/>
    <n v="1"/>
    <n v="1"/>
    <n v="3"/>
    <n v="10"/>
    <n v="6"/>
    <n v="2"/>
    <n v="11"/>
    <n v="10"/>
    <n v="4"/>
    <n v="7"/>
    <n v="2"/>
    <n v="2"/>
    <n v="1"/>
    <n v="507"/>
    <n v="0.17751479289940827"/>
    <n v="0.41617357001972388"/>
    <n v="0.25246548323471402"/>
    <n v="0.15384615384615385"/>
    <n v="0.41617357001972388"/>
    <x v="2"/>
    <n v="0.25246548323471402"/>
    <x v="2"/>
    <n v="0.16370808678500987"/>
    <x v="5"/>
  </r>
  <r>
    <x v="94"/>
    <n v="371"/>
    <n v="50"/>
    <n v="216"/>
    <n v="12"/>
    <n v="7"/>
    <n v="5"/>
    <n v="2"/>
    <n v="1"/>
    <n v="11"/>
    <n v="2"/>
    <n v="0"/>
    <n v="12"/>
    <n v="6"/>
    <n v="3"/>
    <n v="8"/>
    <n v="21"/>
    <n v="4"/>
    <n v="4"/>
    <n v="6"/>
    <n v="2"/>
    <n v="5"/>
    <n v="748"/>
    <n v="0.49598930481283421"/>
    <n v="6.684491978609626E-2"/>
    <n v="0.28877005347593582"/>
    <n v="0.1483957219251337"/>
    <n v="0.49598930481283421"/>
    <x v="1"/>
    <n v="0.28877005347593582"/>
    <x v="2"/>
    <n v="0.20721925133689839"/>
    <x v="1"/>
  </r>
  <r>
    <x v="95"/>
    <n v="194"/>
    <n v="86"/>
    <n v="293"/>
    <n v="13"/>
    <n v="5"/>
    <n v="4"/>
    <n v="4"/>
    <n v="2"/>
    <n v="2"/>
    <n v="3"/>
    <n v="2"/>
    <n v="84"/>
    <n v="3"/>
    <n v="4"/>
    <n v="1"/>
    <n v="7"/>
    <n v="4"/>
    <n v="1"/>
    <n v="1"/>
    <n v="0"/>
    <n v="0"/>
    <n v="713"/>
    <n v="0.27208976157082748"/>
    <n v="0.12061711079943899"/>
    <n v="0.4109396914446003"/>
    <n v="0.19635343618513323"/>
    <n v="0.4109396914446003"/>
    <x v="0"/>
    <n v="0.27208976157082748"/>
    <x v="0"/>
    <n v="0.13884992987377281"/>
    <x v="0"/>
  </r>
  <r>
    <x v="96"/>
    <n v="159"/>
    <n v="71"/>
    <n v="156"/>
    <n v="24"/>
    <n v="5"/>
    <n v="21"/>
    <n v="1"/>
    <n v="3"/>
    <n v="6"/>
    <n v="1"/>
    <n v="5"/>
    <n v="12"/>
    <n v="2"/>
    <n v="6"/>
    <n v="3"/>
    <n v="7"/>
    <n v="5"/>
    <n v="2"/>
    <n v="11"/>
    <n v="1"/>
    <n v="1"/>
    <n v="502"/>
    <n v="0.31673306772908366"/>
    <n v="0.14143426294820718"/>
    <n v="0.31075697211155379"/>
    <n v="0.23107569721115537"/>
    <n v="0.31673306772908366"/>
    <x v="1"/>
    <n v="0.31075697211155379"/>
    <x v="2"/>
    <n v="5.9760956175298752E-3"/>
    <x v="2"/>
  </r>
  <r>
    <x v="97"/>
    <n v="172"/>
    <n v="10"/>
    <n v="65"/>
    <n v="9"/>
    <n v="4"/>
    <n v="3"/>
    <n v="3"/>
    <n v="2"/>
    <n v="2"/>
    <n v="2"/>
    <n v="2"/>
    <n v="3"/>
    <n v="4"/>
    <n v="1"/>
    <n v="3"/>
    <n v="3"/>
    <n v="7"/>
    <n v="3"/>
    <n v="9"/>
    <n v="3"/>
    <n v="1"/>
    <n v="311"/>
    <n v="0.55305466237942125"/>
    <n v="3.215434083601286E-2"/>
    <n v="0.20900321543408359"/>
    <n v="0.20578778135048231"/>
    <n v="0.55305466237942125"/>
    <x v="1"/>
    <n v="0.20900321543408359"/>
    <x v="2"/>
    <n v="0.34405144694533762"/>
    <x v="1"/>
  </r>
  <r>
    <x v="98"/>
    <n v="96"/>
    <n v="21"/>
    <n v="271"/>
    <n v="14"/>
    <n v="6"/>
    <n v="5"/>
    <n v="4"/>
    <n v="0"/>
    <n v="0"/>
    <n v="3"/>
    <n v="4"/>
    <n v="10"/>
    <n v="2"/>
    <n v="8"/>
    <n v="2"/>
    <n v="12"/>
    <n v="9"/>
    <n v="2"/>
    <n v="7"/>
    <n v="5"/>
    <n v="2"/>
    <n v="483"/>
    <n v="0.19875776397515527"/>
    <n v="4.3478260869565216E-2"/>
    <n v="0.56107660455486541"/>
    <n v="0.19668737060041408"/>
    <n v="0.56107660455486541"/>
    <x v="0"/>
    <n v="0.19875776397515527"/>
    <x v="0"/>
    <n v="0.36231884057971014"/>
    <x v="4"/>
  </r>
  <r>
    <x v="99"/>
    <n v="292"/>
    <n v="103"/>
    <n v="22"/>
    <n v="14"/>
    <n v="3"/>
    <n v="3"/>
    <n v="1"/>
    <n v="1"/>
    <n v="3"/>
    <n v="5"/>
    <n v="5"/>
    <n v="8"/>
    <n v="5"/>
    <n v="4"/>
    <n v="11"/>
    <n v="33"/>
    <n v="11"/>
    <n v="4"/>
    <n v="1"/>
    <n v="1"/>
    <n v="4"/>
    <n v="534"/>
    <n v="0.54681647940074907"/>
    <n v="0.19288389513108614"/>
    <n v="4.1198501872659173E-2"/>
    <n v="0.21910112359550563"/>
    <n v="0.54681647940074907"/>
    <x v="1"/>
    <n v="0.21910112359550563"/>
    <x v="1"/>
    <n v="0.32771535580524347"/>
    <x v="1"/>
  </r>
  <r>
    <x v="100"/>
    <n v="337"/>
    <n v="5"/>
    <n v="135"/>
    <n v="10"/>
    <n v="3"/>
    <n v="2"/>
    <n v="2"/>
    <n v="0"/>
    <n v="2"/>
    <n v="1"/>
    <n v="0"/>
    <n v="6"/>
    <n v="6"/>
    <n v="4"/>
    <n v="7"/>
    <n v="31"/>
    <n v="3"/>
    <n v="2"/>
    <n v="4"/>
    <n v="0"/>
    <n v="3"/>
    <n v="563"/>
    <n v="0.59857904085257552"/>
    <n v="8.8809946714031966E-3"/>
    <n v="0.23978685612788633"/>
    <n v="0.15275310834813499"/>
    <n v="0.59857904085257552"/>
    <x v="1"/>
    <n v="0.23978685612788633"/>
    <x v="2"/>
    <n v="0.35879218472468921"/>
    <x v="1"/>
  </r>
  <r>
    <x v="101"/>
    <n v="229"/>
    <n v="131"/>
    <n v="25"/>
    <n v="10"/>
    <n v="4"/>
    <n v="2"/>
    <n v="1"/>
    <n v="4"/>
    <n v="1"/>
    <n v="3"/>
    <n v="3"/>
    <n v="2"/>
    <n v="0"/>
    <n v="2"/>
    <n v="9"/>
    <n v="20"/>
    <n v="17"/>
    <n v="9"/>
    <n v="1"/>
    <n v="5"/>
    <n v="6"/>
    <n v="484"/>
    <n v="0.47314049586776857"/>
    <n v="0.27066115702479338"/>
    <n v="5.1652892561983473E-2"/>
    <n v="0.20454545454545456"/>
    <n v="0.47314049586776857"/>
    <x v="1"/>
    <n v="0.27066115702479338"/>
    <x v="3"/>
    <n v="0.2024793388429752"/>
    <x v="1"/>
  </r>
  <r>
    <x v="102"/>
    <n v="253"/>
    <n v="43"/>
    <n v="23"/>
    <n v="5"/>
    <n v="0"/>
    <n v="0"/>
    <n v="0"/>
    <n v="0"/>
    <n v="0"/>
    <n v="2"/>
    <n v="0"/>
    <n v="4"/>
    <n v="0"/>
    <n v="1"/>
    <n v="1"/>
    <n v="4"/>
    <n v="16"/>
    <n v="1"/>
    <n v="3"/>
    <n v="0"/>
    <n v="0"/>
    <n v="356"/>
    <n v="0.7106741573033708"/>
    <n v="0.12078651685393259"/>
    <n v="6.4606741573033713E-2"/>
    <n v="0.10393258426966293"/>
    <n v="0.7106741573033708"/>
    <x v="1"/>
    <n v="0.12078651685393259"/>
    <x v="3"/>
    <n v="0.5898876404494382"/>
    <x v="1"/>
  </r>
  <r>
    <x v="103"/>
    <n v="376"/>
    <n v="18"/>
    <n v="163"/>
    <n v="13"/>
    <n v="3"/>
    <n v="2"/>
    <n v="1"/>
    <n v="5"/>
    <n v="4"/>
    <n v="0"/>
    <n v="0"/>
    <n v="14"/>
    <n v="7"/>
    <n v="4"/>
    <n v="4"/>
    <n v="19"/>
    <n v="10"/>
    <n v="4"/>
    <n v="3"/>
    <n v="2"/>
    <n v="5"/>
    <n v="657"/>
    <n v="0.57229832572298323"/>
    <n v="2.7397260273972601E-2"/>
    <n v="0.24809741248097411"/>
    <n v="0.15220700152207001"/>
    <n v="0.57229832572298323"/>
    <x v="1"/>
    <n v="0.24809741248097411"/>
    <x v="2"/>
    <n v="0.32420091324200911"/>
    <x v="1"/>
  </r>
  <r>
    <x v="104"/>
    <n v="246"/>
    <n v="9"/>
    <n v="133"/>
    <n v="13"/>
    <n v="3"/>
    <n v="2"/>
    <n v="1"/>
    <n v="1"/>
    <n v="21"/>
    <n v="2"/>
    <n v="3"/>
    <n v="38"/>
    <n v="2"/>
    <n v="7"/>
    <n v="7"/>
    <n v="14"/>
    <n v="24"/>
    <n v="3"/>
    <n v="13"/>
    <n v="2"/>
    <n v="10"/>
    <n v="554"/>
    <n v="0.44404332129963897"/>
    <n v="1.6245487364620937E-2"/>
    <n v="0.24007220216606498"/>
    <n v="0.29963898916967507"/>
    <n v="0.44404332129963897"/>
    <x v="1"/>
    <n v="0.29963898916967507"/>
    <x v="1"/>
    <n v="0.1444043321299639"/>
    <x v="2"/>
  </r>
  <r>
    <x v="105"/>
    <n v="223"/>
    <n v="33"/>
    <n v="164"/>
    <n v="12"/>
    <n v="4"/>
    <n v="2"/>
    <n v="0"/>
    <n v="2"/>
    <n v="5"/>
    <n v="3"/>
    <n v="3"/>
    <n v="0"/>
    <n v="4"/>
    <n v="15"/>
    <n v="5"/>
    <n v="29"/>
    <n v="17"/>
    <n v="4"/>
    <n v="3"/>
    <n v="5"/>
    <n v="4"/>
    <n v="537"/>
    <n v="0.41527001862197394"/>
    <n v="6.1452513966480445E-2"/>
    <n v="0.3054003724394786"/>
    <n v="0.21787709497206703"/>
    <n v="0.41527001862197394"/>
    <x v="1"/>
    <n v="0.3054003724394786"/>
    <x v="2"/>
    <n v="0.10986964618249534"/>
    <x v="2"/>
  </r>
  <r>
    <x v="106"/>
    <n v="627"/>
    <n v="262"/>
    <n v="414"/>
    <n v="17"/>
    <n v="13"/>
    <n v="44"/>
    <n v="9"/>
    <n v="9"/>
    <n v="47"/>
    <n v="8"/>
    <n v="6"/>
    <n v="66"/>
    <n v="10"/>
    <n v="13"/>
    <n v="17"/>
    <n v="46"/>
    <n v="28"/>
    <n v="11"/>
    <n v="21"/>
    <n v="2"/>
    <n v="11"/>
    <n v="1681"/>
    <n v="0.37299226650803091"/>
    <n v="0.15585960737656157"/>
    <n v="0.24628197501487209"/>
    <n v="0.2248661511005354"/>
    <n v="0.37299226650803091"/>
    <x v="1"/>
    <n v="0.24628197501487209"/>
    <x v="2"/>
    <n v="0.12671029149315882"/>
    <x v="2"/>
  </r>
  <r>
    <x v="107"/>
    <n v="109"/>
    <n v="110"/>
    <n v="229"/>
    <n v="8"/>
    <n v="7"/>
    <n v="3"/>
    <n v="0"/>
    <n v="3"/>
    <n v="86"/>
    <n v="1"/>
    <n v="6"/>
    <n v="21"/>
    <n v="4"/>
    <n v="3"/>
    <n v="2"/>
    <n v="4"/>
    <n v="4"/>
    <n v="4"/>
    <n v="6"/>
    <n v="2"/>
    <n v="0"/>
    <n v="612"/>
    <n v="0.1781045751633987"/>
    <n v="0.17973856209150327"/>
    <n v="0.37418300653594772"/>
    <n v="0.26797385620915032"/>
    <n v="0.37418300653594772"/>
    <x v="0"/>
    <n v="0.26797385620915032"/>
    <x v="1"/>
    <n v="0.1062091503267974"/>
    <x v="0"/>
  </r>
  <r>
    <x v="108"/>
    <n v="128"/>
    <n v="147"/>
    <n v="235"/>
    <n v="13"/>
    <n v="4"/>
    <n v="1"/>
    <n v="2"/>
    <n v="5"/>
    <n v="120"/>
    <n v="1"/>
    <n v="1"/>
    <n v="14"/>
    <n v="3"/>
    <n v="3"/>
    <n v="1"/>
    <n v="4"/>
    <n v="19"/>
    <n v="7"/>
    <n v="4"/>
    <n v="2"/>
    <n v="6"/>
    <n v="720"/>
    <n v="0.17777777777777778"/>
    <n v="0.20416666666666666"/>
    <n v="0.3263888888888889"/>
    <n v="0.29166666666666669"/>
    <n v="0.3263888888888889"/>
    <x v="0"/>
    <n v="0.29166666666666669"/>
    <x v="1"/>
    <n v="3.472222222222221E-2"/>
    <x v="0"/>
  </r>
  <r>
    <x v="109"/>
    <n v="144"/>
    <n v="179"/>
    <n v="98"/>
    <n v="19"/>
    <n v="8"/>
    <n v="5"/>
    <n v="5"/>
    <n v="5"/>
    <n v="142"/>
    <n v="9"/>
    <n v="3"/>
    <n v="9"/>
    <n v="4"/>
    <n v="6"/>
    <n v="9"/>
    <n v="22"/>
    <n v="12"/>
    <n v="4"/>
    <n v="7"/>
    <n v="1"/>
    <n v="5"/>
    <n v="696"/>
    <n v="0.20689655172413793"/>
    <n v="0.25718390804597702"/>
    <n v="0.14080459770114942"/>
    <n v="0.39511494252873564"/>
    <n v="0.39511494252873564"/>
    <x v="3"/>
    <n v="0.25718390804597702"/>
    <x v="3"/>
    <n v="0.13793103448275862"/>
    <x v="7"/>
  </r>
  <r>
    <x v="110"/>
    <n v="557"/>
    <n v="60"/>
    <n v="458"/>
    <n v="41"/>
    <n v="12"/>
    <n v="10"/>
    <n v="9"/>
    <n v="6"/>
    <n v="28"/>
    <n v="4"/>
    <n v="10"/>
    <n v="48"/>
    <n v="14"/>
    <n v="33"/>
    <n v="20"/>
    <n v="71"/>
    <n v="20"/>
    <n v="5"/>
    <n v="13"/>
    <n v="10"/>
    <n v="13"/>
    <n v="1442"/>
    <n v="0.38626907073509015"/>
    <n v="4.1608876560332873E-2"/>
    <n v="0.31761442441054094"/>
    <n v="0.25450762829403606"/>
    <n v="0.38626907073509015"/>
    <x v="1"/>
    <n v="0.31761442441054094"/>
    <x v="2"/>
    <n v="6.8654646324549207E-2"/>
    <x v="2"/>
  </r>
  <r>
    <x v="111"/>
    <n v="156"/>
    <n v="99"/>
    <n v="243"/>
    <n v="17"/>
    <n v="6"/>
    <n v="3"/>
    <n v="105"/>
    <n v="6"/>
    <n v="3"/>
    <n v="3"/>
    <n v="2"/>
    <n v="8"/>
    <n v="2"/>
    <n v="10"/>
    <n v="10"/>
    <n v="7"/>
    <n v="13"/>
    <n v="10"/>
    <n v="5"/>
    <n v="0"/>
    <n v="4"/>
    <n v="712"/>
    <n v="0.21910112359550563"/>
    <n v="0.13904494382022473"/>
    <n v="0.34129213483146065"/>
    <n v="0.300561797752809"/>
    <n v="0.34129213483146065"/>
    <x v="0"/>
    <n v="0.300561797752809"/>
    <x v="1"/>
    <n v="4.0730337078651646E-2"/>
    <x v="0"/>
  </r>
  <r>
    <x v="112"/>
    <n v="661"/>
    <n v="11"/>
    <n v="547"/>
    <n v="17"/>
    <n v="9"/>
    <n v="3"/>
    <n v="1"/>
    <n v="2"/>
    <n v="1"/>
    <n v="2"/>
    <n v="4"/>
    <n v="122"/>
    <n v="5"/>
    <n v="10"/>
    <n v="6"/>
    <n v="17"/>
    <n v="11"/>
    <n v="3"/>
    <n v="9"/>
    <n v="4"/>
    <n v="5"/>
    <n v="1450"/>
    <n v="0.45586206896551723"/>
    <n v="7.5862068965517242E-3"/>
    <n v="0.37724137931034485"/>
    <n v="0.15931034482758621"/>
    <n v="0.45586206896551723"/>
    <x v="1"/>
    <n v="0.37724137931034485"/>
    <x v="2"/>
    <n v="7.8620689655172382E-2"/>
    <x v="2"/>
  </r>
  <r>
    <x v="113"/>
    <n v="548"/>
    <n v="136"/>
    <n v="85"/>
    <n v="15"/>
    <n v="7"/>
    <n v="4"/>
    <n v="1"/>
    <n v="2"/>
    <n v="2"/>
    <n v="4"/>
    <n v="3"/>
    <n v="5"/>
    <n v="2"/>
    <n v="2"/>
    <n v="5"/>
    <n v="30"/>
    <n v="14"/>
    <n v="3"/>
    <n v="2"/>
    <n v="0"/>
    <n v="2"/>
    <n v="872"/>
    <n v="0.62844036697247707"/>
    <n v="0.15596330275229359"/>
    <n v="9.7477064220183485E-2"/>
    <n v="0.11811926605504587"/>
    <n v="0.62844036697247707"/>
    <x v="1"/>
    <n v="0.15596330275229359"/>
    <x v="3"/>
    <n v="0.47247706422018348"/>
    <x v="1"/>
  </r>
  <r>
    <x v="114"/>
    <n v="30"/>
    <n v="114"/>
    <n v="227"/>
    <n v="3"/>
    <n v="2"/>
    <n v="3"/>
    <n v="2"/>
    <n v="4"/>
    <n v="6"/>
    <n v="1"/>
    <n v="0"/>
    <n v="29"/>
    <n v="0"/>
    <n v="1"/>
    <n v="5"/>
    <n v="1"/>
    <n v="3"/>
    <n v="7"/>
    <n v="3"/>
    <n v="4"/>
    <n v="4"/>
    <n v="449"/>
    <n v="6.6815144766147E-2"/>
    <n v="0.25389755011135856"/>
    <n v="0.50556792873051226"/>
    <n v="0.17371937639198218"/>
    <n v="0.50556792873051226"/>
    <x v="0"/>
    <n v="0.25389755011135856"/>
    <x v="3"/>
    <n v="0.2516703786191537"/>
    <x v="4"/>
  </r>
  <r>
    <x v="115"/>
    <n v="122"/>
    <n v="6"/>
    <n v="198"/>
    <n v="7"/>
    <n v="3"/>
    <n v="1"/>
    <n v="2"/>
    <n v="11"/>
    <n v="1"/>
    <n v="1"/>
    <n v="0"/>
    <n v="14"/>
    <n v="3"/>
    <n v="5"/>
    <n v="1"/>
    <n v="8"/>
    <n v="9"/>
    <n v="3"/>
    <n v="6"/>
    <n v="3"/>
    <n v="7"/>
    <n v="411"/>
    <n v="0.29683698296836986"/>
    <n v="1.4598540145985401E-2"/>
    <n v="0.48175182481751827"/>
    <n v="0.20681265206812652"/>
    <n v="0.48175182481751827"/>
    <x v="0"/>
    <n v="0.29683698296836986"/>
    <x v="0"/>
    <n v="0.18491484184914841"/>
    <x v="4"/>
  </r>
  <r>
    <x v="116"/>
    <n v="21"/>
    <n v="16"/>
    <n v="245"/>
    <n v="7"/>
    <n v="6"/>
    <n v="0"/>
    <n v="2"/>
    <n v="1"/>
    <n v="3"/>
    <n v="1"/>
    <n v="0"/>
    <n v="26"/>
    <n v="5"/>
    <n v="8"/>
    <n v="4"/>
    <n v="8"/>
    <n v="2"/>
    <n v="1"/>
    <n v="3"/>
    <n v="2"/>
    <n v="7"/>
    <n v="368"/>
    <n v="5.7065217391304345E-2"/>
    <n v="4.3478260869565216E-2"/>
    <n v="0.66576086956521741"/>
    <n v="0.23369565217391305"/>
    <n v="0.66576086956521741"/>
    <x v="0"/>
    <n v="0.23369565217391305"/>
    <x v="1"/>
    <n v="0.43206521739130432"/>
    <x v="4"/>
  </r>
  <r>
    <x v="117"/>
    <n v="169"/>
    <n v="236"/>
    <n v="242"/>
    <n v="24"/>
    <n v="6"/>
    <n v="0"/>
    <n v="5"/>
    <n v="9"/>
    <n v="4"/>
    <n v="2"/>
    <n v="0"/>
    <n v="15"/>
    <n v="0"/>
    <n v="8"/>
    <n v="7"/>
    <n v="8"/>
    <n v="7"/>
    <n v="2"/>
    <n v="5"/>
    <n v="1"/>
    <n v="2"/>
    <n v="752"/>
    <n v="0.22473404255319149"/>
    <n v="0.31382978723404253"/>
    <n v="0.32180851063829785"/>
    <n v="0.13962765957446807"/>
    <n v="0.32180851063829785"/>
    <x v="0"/>
    <n v="0.31382978723404253"/>
    <x v="3"/>
    <n v="7.9787234042553168E-3"/>
    <x v="0"/>
  </r>
  <r>
    <x v="118"/>
    <n v="409"/>
    <n v="104"/>
    <n v="188"/>
    <n v="10"/>
    <n v="4"/>
    <n v="1"/>
    <n v="47"/>
    <n v="5"/>
    <n v="3"/>
    <n v="9"/>
    <n v="3"/>
    <n v="18"/>
    <n v="6"/>
    <n v="7"/>
    <n v="10"/>
    <n v="25"/>
    <n v="11"/>
    <n v="2"/>
    <n v="14"/>
    <n v="6"/>
    <n v="13"/>
    <n v="895"/>
    <n v="0.4569832402234637"/>
    <n v="0.11620111731843576"/>
    <n v="0.21005586592178771"/>
    <n v="0.21675977653631284"/>
    <n v="0.4569832402234637"/>
    <x v="1"/>
    <n v="0.21675977653631284"/>
    <x v="1"/>
    <n v="0.24022346368715086"/>
    <x v="1"/>
  </r>
  <r>
    <x v="119"/>
    <n v="224"/>
    <n v="21"/>
    <n v="26"/>
    <n v="9"/>
    <n v="2"/>
    <n v="1"/>
    <n v="0"/>
    <n v="27"/>
    <n v="1"/>
    <n v="0"/>
    <n v="0"/>
    <n v="3"/>
    <n v="1"/>
    <n v="1"/>
    <n v="0"/>
    <n v="5"/>
    <n v="8"/>
    <n v="1"/>
    <n v="2"/>
    <n v="0"/>
    <n v="0"/>
    <n v="332"/>
    <n v="0.67469879518072284"/>
    <n v="6.3253012048192767E-2"/>
    <n v="7.8313253012048195E-2"/>
    <n v="0.18373493975903615"/>
    <n v="0.67469879518072284"/>
    <x v="1"/>
    <n v="0.18373493975903615"/>
    <x v="1"/>
    <n v="0.49096385542168669"/>
    <x v="1"/>
  </r>
  <r>
    <x v="120"/>
    <n v="1800"/>
    <n v="172"/>
    <n v="1282"/>
    <n v="67"/>
    <n v="34"/>
    <n v="14"/>
    <n v="6"/>
    <n v="24"/>
    <n v="211"/>
    <n v="18"/>
    <n v="15"/>
    <n v="365"/>
    <n v="45"/>
    <n v="30"/>
    <n v="24"/>
    <n v="83"/>
    <n v="61"/>
    <n v="16"/>
    <n v="29"/>
    <n v="15"/>
    <n v="25"/>
    <n v="4336"/>
    <n v="0.4151291512915129"/>
    <n v="3.9667896678966787E-2"/>
    <n v="0.29566420664206644"/>
    <n v="0.24953874538745388"/>
    <n v="0.4151291512915129"/>
    <x v="1"/>
    <n v="0.29566420664206644"/>
    <x v="2"/>
    <n v="0.11946494464944646"/>
    <x v="2"/>
  </r>
  <r>
    <x v="121"/>
    <n v="230"/>
    <n v="3"/>
    <n v="110"/>
    <n v="8"/>
    <n v="2"/>
    <n v="2"/>
    <n v="1"/>
    <n v="7"/>
    <n v="11"/>
    <n v="1"/>
    <n v="2"/>
    <n v="8"/>
    <n v="5"/>
    <n v="6"/>
    <n v="4"/>
    <n v="26"/>
    <n v="10"/>
    <n v="3"/>
    <n v="4"/>
    <n v="3"/>
    <n v="3"/>
    <n v="449"/>
    <n v="0.51224944320712695"/>
    <n v="6.6815144766146995E-3"/>
    <n v="0.24498886414253898"/>
    <n v="0.23608017817371937"/>
    <n v="0.51224944320712695"/>
    <x v="1"/>
    <n v="0.24498886414253898"/>
    <x v="2"/>
    <n v="0.267260579064588"/>
    <x v="1"/>
  </r>
  <r>
    <x v="122"/>
    <n v="380"/>
    <n v="21"/>
    <n v="89"/>
    <n v="13"/>
    <n v="6"/>
    <n v="3"/>
    <n v="3"/>
    <n v="3"/>
    <n v="28"/>
    <n v="3"/>
    <n v="2"/>
    <n v="1"/>
    <n v="3"/>
    <n v="3"/>
    <n v="3"/>
    <n v="10"/>
    <n v="15"/>
    <n v="6"/>
    <n v="2"/>
    <n v="1"/>
    <n v="7"/>
    <n v="602"/>
    <n v="0.6312292358803987"/>
    <n v="3.4883720930232558E-2"/>
    <n v="0.14784053156146179"/>
    <n v="0.18604651162790697"/>
    <n v="0.6312292358803987"/>
    <x v="1"/>
    <n v="0.18604651162790697"/>
    <x v="1"/>
    <n v="0.44518272425249172"/>
    <x v="1"/>
  </r>
  <r>
    <x v="123"/>
    <n v="127"/>
    <n v="90"/>
    <n v="285"/>
    <n v="33"/>
    <n v="6"/>
    <n v="3"/>
    <n v="2"/>
    <n v="5"/>
    <n v="3"/>
    <n v="3"/>
    <n v="6"/>
    <n v="8"/>
    <n v="7"/>
    <n v="9"/>
    <n v="6"/>
    <n v="6"/>
    <n v="2"/>
    <n v="2"/>
    <n v="5"/>
    <n v="39"/>
    <n v="1"/>
    <n v="648"/>
    <n v="0.19598765432098766"/>
    <n v="0.1388888888888889"/>
    <n v="0.43981481481481483"/>
    <n v="0.22530864197530864"/>
    <n v="0.43981481481481483"/>
    <x v="0"/>
    <n v="0.22530864197530864"/>
    <x v="1"/>
    <n v="0.21450617283950618"/>
    <x v="4"/>
  </r>
  <r>
    <x v="124"/>
    <n v="232"/>
    <n v="49"/>
    <n v="234"/>
    <n v="15"/>
    <n v="14"/>
    <n v="0"/>
    <n v="1"/>
    <n v="7"/>
    <n v="0"/>
    <n v="1"/>
    <n v="2"/>
    <n v="3"/>
    <n v="2"/>
    <n v="4"/>
    <n v="4"/>
    <n v="10"/>
    <n v="8"/>
    <n v="4"/>
    <n v="12"/>
    <n v="5"/>
    <n v="11"/>
    <n v="618"/>
    <n v="0.37540453074433655"/>
    <n v="7.9288025889967639E-2"/>
    <n v="0.37864077669902912"/>
    <n v="0.16666666666666666"/>
    <n v="0.37864077669902912"/>
    <x v="0"/>
    <n v="0.37540453074433655"/>
    <x v="0"/>
    <n v="3.2362459546925737E-3"/>
    <x v="0"/>
  </r>
  <r>
    <x v="125"/>
    <n v="91"/>
    <n v="21"/>
    <n v="214"/>
    <n v="9"/>
    <n v="1"/>
    <n v="2"/>
    <n v="5"/>
    <n v="1"/>
    <n v="6"/>
    <n v="1"/>
    <n v="2"/>
    <n v="4"/>
    <n v="3"/>
    <n v="5"/>
    <n v="1"/>
    <n v="7"/>
    <n v="3"/>
    <n v="2"/>
    <n v="7"/>
    <n v="4"/>
    <n v="1"/>
    <n v="390"/>
    <n v="0.23333333333333334"/>
    <n v="5.3846153846153849E-2"/>
    <n v="0.54871794871794877"/>
    <n v="0.1641025641025641"/>
    <n v="0.54871794871794877"/>
    <x v="0"/>
    <n v="0.23333333333333334"/>
    <x v="0"/>
    <n v="0.31538461538461543"/>
    <x v="4"/>
  </r>
  <r>
    <x v="126"/>
    <n v="248"/>
    <n v="7"/>
    <n v="92"/>
    <n v="8"/>
    <n v="6"/>
    <n v="5"/>
    <n v="4"/>
    <n v="0"/>
    <n v="3"/>
    <n v="4"/>
    <n v="0"/>
    <n v="16"/>
    <n v="0"/>
    <n v="3"/>
    <n v="3"/>
    <n v="21"/>
    <n v="13"/>
    <n v="2"/>
    <n v="3"/>
    <n v="3"/>
    <n v="2"/>
    <n v="443"/>
    <n v="0.55981941309255079"/>
    <n v="1.580135440180587E-2"/>
    <n v="0.20767494356659141"/>
    <n v="0.21670428893905191"/>
    <n v="0.55981941309255079"/>
    <x v="1"/>
    <n v="0.21670428893905191"/>
    <x v="1"/>
    <n v="0.34311512415349887"/>
    <x v="1"/>
  </r>
  <r>
    <x v="127"/>
    <n v="299"/>
    <n v="50"/>
    <n v="87"/>
    <n v="12"/>
    <n v="3"/>
    <n v="1"/>
    <n v="1"/>
    <n v="0"/>
    <n v="0"/>
    <n v="3"/>
    <n v="0"/>
    <n v="2"/>
    <n v="3"/>
    <n v="4"/>
    <n v="1"/>
    <n v="8"/>
    <n v="7"/>
    <n v="2"/>
    <n v="51"/>
    <n v="3"/>
    <n v="2"/>
    <n v="539"/>
    <n v="0.55473098330241188"/>
    <n v="9.2764378478664186E-2"/>
    <n v="0.16141001855287571"/>
    <n v="0.19109461966604824"/>
    <n v="0.55473098330241188"/>
    <x v="1"/>
    <n v="0.19109461966604824"/>
    <x v="1"/>
    <n v="0.36363636363636365"/>
    <x v="1"/>
  </r>
  <r>
    <x v="128"/>
    <n v="977"/>
    <n v="23"/>
    <n v="179"/>
    <n v="25"/>
    <n v="6"/>
    <n v="4"/>
    <n v="8"/>
    <n v="1"/>
    <n v="5"/>
    <n v="0"/>
    <n v="0"/>
    <n v="20"/>
    <n v="3"/>
    <n v="3"/>
    <n v="2"/>
    <n v="28"/>
    <n v="47"/>
    <n v="3"/>
    <n v="5"/>
    <n v="6"/>
    <n v="13"/>
    <n v="1358"/>
    <n v="0.71944035346097202"/>
    <n v="1.6936671575846832E-2"/>
    <n v="0.13181148748159058"/>
    <n v="0.13181148748159058"/>
    <n v="0.71944035346097202"/>
    <x v="1"/>
    <n v="0.13181148748159058"/>
    <x v="2"/>
    <n v="0.58762886597938147"/>
    <x v="1"/>
  </r>
  <r>
    <x v="129"/>
    <n v="242"/>
    <n v="151"/>
    <n v="174"/>
    <n v="20"/>
    <n v="6"/>
    <n v="1"/>
    <n v="5"/>
    <n v="10"/>
    <n v="98"/>
    <n v="5"/>
    <n v="6"/>
    <n v="38"/>
    <n v="13"/>
    <n v="15"/>
    <n v="15"/>
    <n v="36"/>
    <n v="5"/>
    <n v="4"/>
    <n v="4"/>
    <n v="2"/>
    <n v="6"/>
    <n v="856"/>
    <n v="0.28271028037383178"/>
    <n v="0.17640186915887851"/>
    <n v="0.20327102803738317"/>
    <n v="0.33761682242990654"/>
    <n v="0.33761682242990654"/>
    <x v="3"/>
    <n v="0.28271028037383178"/>
    <x v="0"/>
    <n v="5.4906542056074759E-2"/>
    <x v="7"/>
  </r>
  <r>
    <x v="130"/>
    <n v="205"/>
    <n v="1"/>
    <n v="90"/>
    <n v="6"/>
    <n v="1"/>
    <n v="0"/>
    <n v="3"/>
    <n v="2"/>
    <n v="1"/>
    <n v="0"/>
    <n v="0"/>
    <n v="3"/>
    <n v="1"/>
    <n v="3"/>
    <n v="3"/>
    <n v="7"/>
    <n v="9"/>
    <n v="1"/>
    <n v="0"/>
    <n v="1"/>
    <n v="2"/>
    <n v="339"/>
    <n v="0.60471976401179939"/>
    <n v="2.9498525073746312E-3"/>
    <n v="0.26548672566371684"/>
    <n v="0.12684365781710916"/>
    <n v="0.60471976401179939"/>
    <x v="1"/>
    <n v="0.26548672566371684"/>
    <x v="2"/>
    <n v="0.33923303834808255"/>
    <x v="1"/>
  </r>
  <r>
    <x v="131"/>
    <n v="203"/>
    <n v="87"/>
    <n v="195"/>
    <n v="11"/>
    <n v="2"/>
    <n v="2"/>
    <n v="0"/>
    <n v="3"/>
    <n v="2"/>
    <n v="1"/>
    <n v="2"/>
    <n v="1"/>
    <n v="0"/>
    <n v="1"/>
    <n v="1"/>
    <n v="11"/>
    <n v="3"/>
    <n v="2"/>
    <n v="2"/>
    <n v="0"/>
    <n v="0"/>
    <n v="529"/>
    <n v="0.38374291115311909"/>
    <n v="0.16446124763705103"/>
    <n v="0.36862003780718339"/>
    <n v="8.3175803402646506E-2"/>
    <n v="0.38374291115311909"/>
    <x v="1"/>
    <n v="0.36862003780718339"/>
    <x v="2"/>
    <n v="1.5122873345935706E-2"/>
    <x v="2"/>
  </r>
  <r>
    <x v="132"/>
    <n v="336"/>
    <n v="64"/>
    <n v="184"/>
    <n v="14"/>
    <n v="6"/>
    <n v="1"/>
    <n v="2"/>
    <n v="2"/>
    <n v="2"/>
    <n v="2"/>
    <n v="2"/>
    <n v="1"/>
    <n v="3"/>
    <n v="4"/>
    <n v="1"/>
    <n v="14"/>
    <n v="3"/>
    <n v="1"/>
    <n v="13"/>
    <n v="0"/>
    <n v="1"/>
    <n v="656"/>
    <n v="0.51219512195121952"/>
    <n v="9.7560975609756101E-2"/>
    <n v="0.28048780487804881"/>
    <n v="0.10975609756097561"/>
    <n v="0.51219512195121952"/>
    <x v="1"/>
    <n v="0.28048780487804881"/>
    <x v="2"/>
    <n v="0.23170731707317072"/>
    <x v="1"/>
  </r>
  <r>
    <x v="133"/>
    <n v="186"/>
    <n v="3"/>
    <n v="283"/>
    <n v="11"/>
    <n v="6"/>
    <n v="0"/>
    <n v="1"/>
    <n v="2"/>
    <n v="1"/>
    <n v="2"/>
    <n v="0"/>
    <n v="5"/>
    <n v="2"/>
    <n v="7"/>
    <n v="0"/>
    <n v="8"/>
    <n v="5"/>
    <n v="0"/>
    <n v="1"/>
    <n v="2"/>
    <n v="1"/>
    <n v="526"/>
    <n v="0.35361216730038025"/>
    <n v="5.7034220532319393E-3"/>
    <n v="0.53802281368821292"/>
    <n v="0.10266159695817491"/>
    <n v="0.53802281368821292"/>
    <x v="0"/>
    <n v="0.35361216730038025"/>
    <x v="0"/>
    <n v="0.18441064638783267"/>
    <x v="4"/>
  </r>
  <r>
    <x v="134"/>
    <n v="226"/>
    <n v="29"/>
    <n v="189"/>
    <n v="10"/>
    <n v="2"/>
    <n v="1"/>
    <n v="2"/>
    <n v="5"/>
    <n v="1"/>
    <n v="0"/>
    <n v="1"/>
    <n v="7"/>
    <n v="7"/>
    <n v="8"/>
    <n v="4"/>
    <n v="12"/>
    <n v="14"/>
    <n v="4"/>
    <n v="6"/>
    <n v="0"/>
    <n v="1"/>
    <n v="529"/>
    <n v="0.42722117202268434"/>
    <n v="5.4820415879017016E-2"/>
    <n v="0.35727788279773159"/>
    <n v="0.16068052930056712"/>
    <n v="0.42722117202268434"/>
    <x v="1"/>
    <n v="0.35727788279773159"/>
    <x v="2"/>
    <n v="6.9943289224952743E-2"/>
    <x v="2"/>
  </r>
  <r>
    <x v="135"/>
    <n v="143"/>
    <n v="47"/>
    <n v="372"/>
    <n v="9"/>
    <n v="6"/>
    <n v="1"/>
    <n v="1"/>
    <n v="1"/>
    <n v="6"/>
    <n v="3"/>
    <n v="2"/>
    <n v="3"/>
    <n v="10"/>
    <n v="6"/>
    <n v="2"/>
    <n v="8"/>
    <n v="7"/>
    <n v="5"/>
    <n v="7"/>
    <n v="2"/>
    <n v="3"/>
    <n v="644"/>
    <n v="0.22204968944099379"/>
    <n v="7.2981366459627328E-2"/>
    <n v="0.57763975155279501"/>
    <n v="0.12732919254658384"/>
    <n v="0.57763975155279501"/>
    <x v="0"/>
    <n v="0.22204968944099379"/>
    <x v="0"/>
    <n v="0.35559006211180122"/>
    <x v="4"/>
  </r>
  <r>
    <x v="136"/>
    <n v="777"/>
    <n v="291"/>
    <n v="335"/>
    <n v="21"/>
    <n v="3"/>
    <n v="4"/>
    <n v="0"/>
    <n v="2"/>
    <n v="2"/>
    <n v="6"/>
    <n v="5"/>
    <n v="15"/>
    <n v="2"/>
    <n v="5"/>
    <n v="11"/>
    <n v="12"/>
    <n v="11"/>
    <n v="9"/>
    <n v="17"/>
    <n v="5"/>
    <n v="9"/>
    <n v="1542"/>
    <n v="0.50389105058365757"/>
    <n v="0.18871595330739299"/>
    <n v="0.21725032425421531"/>
    <n v="9.014267185473411E-2"/>
    <n v="0.50389105058365757"/>
    <x v="1"/>
    <n v="0.21725032425421531"/>
    <x v="2"/>
    <n v="0.28664072632944226"/>
    <x v="1"/>
  </r>
  <r>
    <x v="137"/>
    <n v="558"/>
    <n v="64"/>
    <n v="226"/>
    <n v="20"/>
    <n v="4"/>
    <n v="3"/>
    <n v="5"/>
    <n v="7"/>
    <n v="8"/>
    <n v="3"/>
    <n v="3"/>
    <n v="36"/>
    <n v="10"/>
    <n v="39"/>
    <n v="7"/>
    <n v="19"/>
    <n v="28"/>
    <n v="9"/>
    <n v="15"/>
    <n v="6"/>
    <n v="24"/>
    <n v="1094"/>
    <n v="0.51005484460694694"/>
    <n v="5.850091407678245E-2"/>
    <n v="0.20658135283363802"/>
    <n v="0.22486288848263253"/>
    <n v="0.51005484460694694"/>
    <x v="1"/>
    <n v="0.22486288848263253"/>
    <x v="1"/>
    <n v="0.28519195612431442"/>
    <x v="1"/>
  </r>
  <r>
    <x v="138"/>
    <n v="152"/>
    <n v="24"/>
    <n v="279"/>
    <n v="13"/>
    <n v="3"/>
    <n v="1"/>
    <n v="2"/>
    <n v="0"/>
    <n v="2"/>
    <n v="1"/>
    <n v="4"/>
    <n v="36"/>
    <n v="5"/>
    <n v="5"/>
    <n v="3"/>
    <n v="21"/>
    <n v="5"/>
    <n v="1"/>
    <n v="4"/>
    <n v="0"/>
    <n v="8"/>
    <n v="569"/>
    <n v="0.26713532513181021"/>
    <n v="4.21792618629174E-2"/>
    <n v="0.49033391915641478"/>
    <n v="0.20035149384885764"/>
    <n v="0.49033391915641478"/>
    <x v="0"/>
    <n v="0.26713532513181021"/>
    <x v="0"/>
    <n v="0.22319859402460457"/>
    <x v="4"/>
  </r>
  <r>
    <x v="139"/>
    <n v="346"/>
    <n v="8"/>
    <n v="6"/>
    <n v="2"/>
    <n v="2"/>
    <n v="0"/>
    <n v="1"/>
    <n v="0"/>
    <n v="1"/>
    <n v="0"/>
    <n v="0"/>
    <n v="1"/>
    <n v="0"/>
    <n v="0"/>
    <n v="0"/>
    <n v="9"/>
    <n v="5"/>
    <n v="2"/>
    <n v="0"/>
    <n v="1"/>
    <n v="2"/>
    <n v="386"/>
    <n v="0.89637305699481862"/>
    <n v="2.072538860103627E-2"/>
    <n v="1.5544041450777202E-2"/>
    <n v="6.7357512953367879E-2"/>
    <n v="0.89637305699481862"/>
    <x v="1"/>
    <n v="6.7357512953367879E-2"/>
    <x v="1"/>
    <n v="0.82901554404145072"/>
    <x v="1"/>
  </r>
  <r>
    <x v="140"/>
    <n v="20"/>
    <n v="12"/>
    <n v="57"/>
    <n v="1"/>
    <n v="1"/>
    <n v="5"/>
    <n v="4"/>
    <n v="1"/>
    <n v="1"/>
    <n v="0"/>
    <n v="1"/>
    <n v="271"/>
    <n v="5"/>
    <n v="11"/>
    <n v="4"/>
    <n v="10"/>
    <n v="1"/>
    <n v="0"/>
    <n v="1"/>
    <n v="0"/>
    <n v="1"/>
    <n v="407"/>
    <n v="4.9140049140049137E-2"/>
    <n v="2.9484029484029485E-2"/>
    <n v="0.14004914004914004"/>
    <n v="0.78132678132678135"/>
    <n v="0.78132678132678135"/>
    <x v="3"/>
    <n v="0.14004914004914004"/>
    <x v="2"/>
    <n v="0.64127764127764131"/>
    <x v="6"/>
  </r>
  <r>
    <x v="141"/>
    <n v="140"/>
    <n v="17"/>
    <n v="127"/>
    <n v="1"/>
    <n v="1"/>
    <n v="1"/>
    <n v="0"/>
    <n v="3"/>
    <n v="1"/>
    <n v="0"/>
    <n v="2"/>
    <n v="30"/>
    <n v="1"/>
    <n v="2"/>
    <n v="1"/>
    <n v="1"/>
    <n v="1"/>
    <n v="0"/>
    <n v="2"/>
    <n v="1"/>
    <n v="0"/>
    <n v="332"/>
    <n v="0.42168674698795183"/>
    <n v="5.1204819277108432E-2"/>
    <n v="0.38253012048192769"/>
    <n v="0.14457831325301204"/>
    <n v="0.42168674698795183"/>
    <x v="1"/>
    <n v="0.38253012048192769"/>
    <x v="2"/>
    <n v="3.9156626506024139E-2"/>
    <x v="2"/>
  </r>
  <r>
    <x v="142"/>
    <n v="415"/>
    <n v="79"/>
    <n v="370"/>
    <n v="19"/>
    <n v="8"/>
    <n v="4"/>
    <n v="1"/>
    <n v="6"/>
    <n v="3"/>
    <n v="4"/>
    <n v="7"/>
    <n v="78"/>
    <n v="5"/>
    <n v="9"/>
    <n v="13"/>
    <n v="49"/>
    <n v="13"/>
    <n v="3"/>
    <n v="21"/>
    <n v="5"/>
    <n v="10"/>
    <n v="1122"/>
    <n v="0.36987522281639929"/>
    <n v="7.0409982174688052E-2"/>
    <n v="0.32976827094474154"/>
    <n v="0.22994652406417113"/>
    <n v="0.36987522281639929"/>
    <x v="1"/>
    <n v="0.32976827094474154"/>
    <x v="2"/>
    <n v="4.0106951871657748E-2"/>
    <x v="2"/>
  </r>
  <r>
    <x v="143"/>
    <n v="765"/>
    <n v="128"/>
    <n v="221"/>
    <n v="16"/>
    <n v="7"/>
    <n v="4"/>
    <n v="2"/>
    <n v="9"/>
    <n v="63"/>
    <n v="6"/>
    <n v="4"/>
    <n v="22"/>
    <n v="10"/>
    <n v="8"/>
    <n v="8"/>
    <n v="34"/>
    <n v="22"/>
    <n v="9"/>
    <n v="9"/>
    <n v="0"/>
    <n v="2"/>
    <n v="1349"/>
    <n v="0.56708673091178652"/>
    <n v="9.4885100074128981E-2"/>
    <n v="0.16382505559673832"/>
    <n v="0.17420311341734618"/>
    <n v="0.56708673091178652"/>
    <x v="1"/>
    <n v="0.17420311341734618"/>
    <x v="1"/>
    <n v="0.39288361749444034"/>
    <x v="1"/>
  </r>
  <r>
    <x v="144"/>
    <n v="321"/>
    <n v="173"/>
    <n v="247"/>
    <n v="15"/>
    <n v="5"/>
    <n v="3"/>
    <n v="3"/>
    <n v="8"/>
    <n v="95"/>
    <n v="2"/>
    <n v="4"/>
    <n v="14"/>
    <n v="5"/>
    <n v="6"/>
    <n v="8"/>
    <n v="22"/>
    <n v="9"/>
    <n v="10"/>
    <n v="6"/>
    <n v="4"/>
    <n v="12"/>
    <n v="972"/>
    <n v="0.33024691358024694"/>
    <n v="0.1779835390946502"/>
    <n v="0.25411522633744854"/>
    <n v="0.23765432098765432"/>
    <n v="0.33024691358024694"/>
    <x v="1"/>
    <n v="0.25411522633744854"/>
    <x v="2"/>
    <n v="7.6131687242798396E-2"/>
    <x v="2"/>
  </r>
  <r>
    <x v="145"/>
    <n v="264"/>
    <n v="16"/>
    <n v="172"/>
    <n v="6"/>
    <n v="6"/>
    <n v="3"/>
    <n v="0"/>
    <n v="0"/>
    <n v="0"/>
    <n v="0"/>
    <n v="0"/>
    <n v="2"/>
    <n v="3"/>
    <n v="3"/>
    <n v="1"/>
    <n v="4"/>
    <n v="6"/>
    <n v="3"/>
    <n v="4"/>
    <n v="3"/>
    <n v="5"/>
    <n v="501"/>
    <n v="0.52694610778443118"/>
    <n v="3.1936127744510975E-2"/>
    <n v="0.34331337325349304"/>
    <n v="9.7804391217564873E-2"/>
    <n v="0.52694610778443118"/>
    <x v="1"/>
    <n v="0.34331337325349304"/>
    <x v="2"/>
    <n v="0.18363273453093815"/>
    <x v="1"/>
  </r>
  <r>
    <x v="146"/>
    <n v="143"/>
    <n v="20"/>
    <n v="173"/>
    <n v="2"/>
    <n v="0"/>
    <n v="0"/>
    <n v="0"/>
    <n v="0"/>
    <n v="1"/>
    <n v="0"/>
    <n v="1"/>
    <n v="29"/>
    <n v="1"/>
    <n v="2"/>
    <n v="0"/>
    <n v="1"/>
    <n v="4"/>
    <n v="0"/>
    <n v="7"/>
    <n v="0"/>
    <n v="0"/>
    <n v="384"/>
    <n v="0.37239583333333331"/>
    <n v="5.2083333333333336E-2"/>
    <n v="0.45052083333333331"/>
    <n v="0.125"/>
    <n v="0.45052083333333331"/>
    <x v="0"/>
    <n v="0.37239583333333331"/>
    <x v="0"/>
    <n v="7.8125E-2"/>
    <x v="0"/>
  </r>
  <r>
    <x v="147"/>
    <n v="50"/>
    <n v="2"/>
    <n v="241"/>
    <n v="2"/>
    <n v="0"/>
    <n v="1"/>
    <n v="0"/>
    <n v="0"/>
    <n v="3"/>
    <n v="0"/>
    <n v="4"/>
    <n v="53"/>
    <n v="1"/>
    <n v="1"/>
    <n v="0"/>
    <n v="0"/>
    <n v="0"/>
    <n v="1"/>
    <n v="0"/>
    <n v="0"/>
    <n v="2"/>
    <n v="361"/>
    <n v="0.13850415512465375"/>
    <n v="5.5401662049861496E-3"/>
    <n v="0.66759002770083098"/>
    <n v="0.18836565096952909"/>
    <n v="0.66759002770083098"/>
    <x v="0"/>
    <n v="0.18836565096952909"/>
    <x v="1"/>
    <n v="0.47922437673130192"/>
    <x v="4"/>
  </r>
  <r>
    <x v="148"/>
    <n v="18"/>
    <n v="5"/>
    <n v="6"/>
    <n v="1"/>
    <n v="0"/>
    <n v="2"/>
    <n v="1"/>
    <n v="16"/>
    <n v="816"/>
    <n v="7"/>
    <n v="2"/>
    <n v="1"/>
    <n v="2"/>
    <n v="0"/>
    <n v="1"/>
    <n v="7"/>
    <n v="1"/>
    <n v="1"/>
    <n v="0"/>
    <n v="1"/>
    <n v="5"/>
    <n v="893"/>
    <n v="2.0156774916013438E-2"/>
    <n v="5.5991041433370659E-3"/>
    <n v="6.7189249720044789E-3"/>
    <n v="0.96752519596864506"/>
    <n v="0.96752519596864506"/>
    <x v="3"/>
    <n v="2.0156774916013438E-2"/>
    <x v="0"/>
    <n v="0.94736842105263164"/>
    <x v="6"/>
  </r>
  <r>
    <x v="149"/>
    <n v="184"/>
    <n v="48"/>
    <n v="49"/>
    <n v="1"/>
    <n v="2"/>
    <n v="0"/>
    <n v="2"/>
    <n v="0"/>
    <n v="3"/>
    <n v="0"/>
    <n v="0"/>
    <n v="3"/>
    <n v="0"/>
    <n v="1"/>
    <n v="0"/>
    <n v="4"/>
    <n v="5"/>
    <n v="0"/>
    <n v="2"/>
    <n v="0"/>
    <n v="0"/>
    <n v="304"/>
    <n v="0.60526315789473684"/>
    <n v="0.15789473684210525"/>
    <n v="0.16118421052631579"/>
    <n v="7.5657894736842105E-2"/>
    <n v="0.60526315789473684"/>
    <x v="1"/>
    <n v="0.16118421052631579"/>
    <x v="2"/>
    <n v="0.44407894736842102"/>
    <x v="1"/>
  </r>
  <r>
    <x v="150"/>
    <n v="405"/>
    <n v="68"/>
    <n v="114"/>
    <n v="19"/>
    <n v="11"/>
    <n v="5"/>
    <n v="1"/>
    <n v="10"/>
    <n v="62"/>
    <n v="2"/>
    <n v="3"/>
    <n v="10"/>
    <n v="8"/>
    <n v="7"/>
    <n v="9"/>
    <n v="25"/>
    <n v="2"/>
    <n v="1"/>
    <n v="0"/>
    <n v="0"/>
    <n v="0"/>
    <n v="762"/>
    <n v="0.53149606299212604"/>
    <n v="8.9238845144356954E-2"/>
    <n v="0.14960629921259844"/>
    <n v="0.22965879265091863"/>
    <n v="0.53149606299212604"/>
    <x v="1"/>
    <n v="0.22965879265091863"/>
    <x v="1"/>
    <n v="0.30183727034120744"/>
    <x v="1"/>
  </r>
  <r>
    <x v="151"/>
    <n v="263"/>
    <n v="148"/>
    <n v="289"/>
    <n v="21"/>
    <n v="7"/>
    <n v="4"/>
    <n v="1"/>
    <n v="5"/>
    <n v="6"/>
    <n v="6"/>
    <n v="3"/>
    <n v="15"/>
    <n v="10"/>
    <n v="17"/>
    <n v="10"/>
    <n v="24"/>
    <n v="7"/>
    <n v="5"/>
    <n v="1"/>
    <n v="0"/>
    <n v="1"/>
    <n v="843"/>
    <n v="0.31198102016607354"/>
    <n v="0.17556346381969157"/>
    <n v="0.34282325029655991"/>
    <n v="0.16963226571767498"/>
    <n v="0.34282325029655991"/>
    <x v="0"/>
    <n v="0.31198102016607354"/>
    <x v="0"/>
    <n v="3.084223013048637E-2"/>
    <x v="0"/>
  </r>
  <r>
    <x v="152"/>
    <n v="126"/>
    <n v="9"/>
    <n v="418"/>
    <n v="21"/>
    <n v="2"/>
    <n v="2"/>
    <n v="1"/>
    <n v="3"/>
    <n v="3"/>
    <n v="4"/>
    <n v="2"/>
    <n v="42"/>
    <n v="2"/>
    <n v="12"/>
    <n v="8"/>
    <n v="24"/>
    <n v="10"/>
    <n v="3"/>
    <n v="15"/>
    <n v="0"/>
    <n v="8"/>
    <n v="715"/>
    <n v="0.17622377622377622"/>
    <n v="1.2587412587412588E-2"/>
    <n v="0.58461538461538465"/>
    <n v="0.22657342657342658"/>
    <n v="0.58461538461538465"/>
    <x v="0"/>
    <n v="0.22657342657342658"/>
    <x v="1"/>
    <n v="0.35804195804195804"/>
    <x v="4"/>
  </r>
  <r>
    <x v="153"/>
    <n v="464"/>
    <n v="45"/>
    <n v="128"/>
    <n v="23"/>
    <n v="3"/>
    <n v="4"/>
    <n v="1"/>
    <n v="1"/>
    <n v="4"/>
    <n v="2"/>
    <n v="2"/>
    <n v="7"/>
    <n v="0"/>
    <n v="2"/>
    <n v="2"/>
    <n v="27"/>
    <n v="9"/>
    <n v="1"/>
    <n v="14"/>
    <n v="0"/>
    <n v="1"/>
    <n v="740"/>
    <n v="0.62702702702702706"/>
    <n v="6.0810810810810814E-2"/>
    <n v="0.17297297297297298"/>
    <n v="0.13918918918918918"/>
    <n v="0.62702702702702706"/>
    <x v="1"/>
    <n v="0.17297297297297298"/>
    <x v="2"/>
    <n v="0.45405405405405408"/>
    <x v="1"/>
  </r>
  <r>
    <x v="154"/>
    <n v="182"/>
    <n v="23"/>
    <n v="185"/>
    <n v="14"/>
    <n v="7"/>
    <n v="2"/>
    <n v="0"/>
    <n v="3"/>
    <n v="24"/>
    <n v="2"/>
    <n v="6"/>
    <n v="101"/>
    <n v="8"/>
    <n v="8"/>
    <n v="4"/>
    <n v="11"/>
    <n v="8"/>
    <n v="1"/>
    <n v="8"/>
    <n v="2"/>
    <n v="3"/>
    <n v="602"/>
    <n v="0.30232558139534882"/>
    <n v="3.8205980066445183E-2"/>
    <n v="0.30730897009966779"/>
    <n v="0.35215946843853818"/>
    <n v="0.35215946843853818"/>
    <x v="3"/>
    <n v="0.30730897009966779"/>
    <x v="2"/>
    <n v="4.4850498338870393E-2"/>
    <x v="7"/>
  </r>
  <r>
    <x v="155"/>
    <n v="490"/>
    <n v="154"/>
    <n v="445"/>
    <n v="35"/>
    <n v="10"/>
    <n v="1"/>
    <n v="4"/>
    <n v="7"/>
    <n v="6"/>
    <n v="6"/>
    <n v="6"/>
    <n v="26"/>
    <n v="11"/>
    <n v="17"/>
    <n v="14"/>
    <n v="57"/>
    <n v="14"/>
    <n v="6"/>
    <n v="79"/>
    <n v="4"/>
    <n v="17"/>
    <n v="1409"/>
    <n v="0.34776437189496096"/>
    <n v="0.10929737402413059"/>
    <n v="0.31582682753726049"/>
    <n v="0.22711142654364797"/>
    <n v="0.34776437189496096"/>
    <x v="1"/>
    <n v="0.31582682753726049"/>
    <x v="2"/>
    <n v="3.1937544357700465E-2"/>
    <x v="2"/>
  </r>
  <r>
    <x v="156"/>
    <n v="102"/>
    <n v="39"/>
    <n v="167"/>
    <n v="7"/>
    <n v="2"/>
    <n v="41"/>
    <n v="3"/>
    <n v="1"/>
    <n v="2"/>
    <n v="3"/>
    <n v="1"/>
    <n v="7"/>
    <n v="3"/>
    <n v="4"/>
    <n v="1"/>
    <n v="6"/>
    <n v="3"/>
    <n v="3"/>
    <n v="4"/>
    <n v="2"/>
    <n v="2"/>
    <n v="403"/>
    <n v="0.25310173697270472"/>
    <n v="9.6774193548387094E-2"/>
    <n v="0.4143920595533499"/>
    <n v="0.23573200992555832"/>
    <n v="0.4143920595533499"/>
    <x v="0"/>
    <n v="0.25310173697270472"/>
    <x v="0"/>
    <n v="0.16129032258064518"/>
    <x v="4"/>
  </r>
  <r>
    <x v="157"/>
    <n v="597"/>
    <n v="365"/>
    <n v="943"/>
    <n v="40"/>
    <n v="13"/>
    <n v="18"/>
    <n v="7"/>
    <n v="16"/>
    <n v="12"/>
    <n v="4"/>
    <n v="9"/>
    <n v="66"/>
    <n v="3"/>
    <n v="16"/>
    <n v="8"/>
    <n v="18"/>
    <n v="15"/>
    <n v="2"/>
    <n v="8"/>
    <n v="8"/>
    <n v="10"/>
    <n v="2178"/>
    <n v="0.27410468319559228"/>
    <n v="0.16758494031221305"/>
    <n v="0.43296602387511479"/>
    <n v="0.12534435261707988"/>
    <n v="0.43296602387511479"/>
    <x v="0"/>
    <n v="0.27410468319559228"/>
    <x v="0"/>
    <n v="0.15886134067952251"/>
    <x v="4"/>
  </r>
  <r>
    <x v="158"/>
    <n v="554"/>
    <n v="222"/>
    <n v="290"/>
    <n v="22"/>
    <n v="4"/>
    <n v="4"/>
    <n v="3"/>
    <n v="3"/>
    <n v="10"/>
    <n v="3"/>
    <n v="7"/>
    <n v="36"/>
    <n v="6"/>
    <n v="11"/>
    <n v="14"/>
    <n v="31"/>
    <n v="33"/>
    <n v="12"/>
    <n v="11"/>
    <n v="5"/>
    <n v="12"/>
    <n v="1293"/>
    <n v="0.42846094354215003"/>
    <n v="0.1716937354988399"/>
    <n v="0.2242846094354215"/>
    <n v="0.17556071152358854"/>
    <n v="0.42846094354215003"/>
    <x v="1"/>
    <n v="0.2242846094354215"/>
    <x v="2"/>
    <n v="0.20417633410672853"/>
    <x v="1"/>
  </r>
  <r>
    <x v="159"/>
    <n v="153"/>
    <n v="5"/>
    <n v="204"/>
    <n v="12"/>
    <n v="10"/>
    <n v="2"/>
    <n v="1"/>
    <n v="3"/>
    <n v="1"/>
    <n v="1"/>
    <n v="2"/>
    <n v="12"/>
    <n v="5"/>
    <n v="4"/>
    <n v="4"/>
    <n v="6"/>
    <n v="1"/>
    <n v="4"/>
    <n v="3"/>
    <n v="0"/>
    <n v="1"/>
    <n v="434"/>
    <n v="0.35253456221198154"/>
    <n v="1.1520737327188941E-2"/>
    <n v="0.47004608294930877"/>
    <n v="0.16589861751152074"/>
    <n v="0.47004608294930877"/>
    <x v="0"/>
    <n v="0.35253456221198154"/>
    <x v="0"/>
    <n v="0.11751152073732724"/>
    <x v="0"/>
  </r>
  <r>
    <x v="160"/>
    <n v="1250"/>
    <n v="31"/>
    <n v="1303"/>
    <n v="22"/>
    <n v="15"/>
    <n v="3"/>
    <n v="2"/>
    <n v="33"/>
    <n v="3"/>
    <n v="4"/>
    <n v="21"/>
    <n v="107"/>
    <n v="6"/>
    <n v="10"/>
    <n v="3"/>
    <n v="17"/>
    <n v="15"/>
    <n v="11"/>
    <n v="8"/>
    <n v="5"/>
    <n v="13"/>
    <n v="2882"/>
    <n v="0.43372657876474668"/>
    <n v="1.0756419153365717E-2"/>
    <n v="0.45211658570437196"/>
    <n v="0.10340041637751561"/>
    <n v="0.45211658570437196"/>
    <x v="0"/>
    <n v="0.43372657876474668"/>
    <x v="0"/>
    <n v="1.8390006939625281E-2"/>
    <x v="0"/>
  </r>
  <r>
    <x v="161"/>
    <n v="180"/>
    <n v="35"/>
    <n v="75"/>
    <n v="10"/>
    <n v="3"/>
    <n v="3"/>
    <n v="0"/>
    <n v="2"/>
    <n v="22"/>
    <n v="1"/>
    <n v="0"/>
    <n v="8"/>
    <n v="2"/>
    <n v="6"/>
    <n v="8"/>
    <n v="25"/>
    <n v="13"/>
    <n v="3"/>
    <n v="3"/>
    <n v="2"/>
    <n v="5"/>
    <n v="406"/>
    <n v="0.44334975369458129"/>
    <n v="8.6206896551724144E-2"/>
    <n v="0.18472906403940886"/>
    <n v="0.2857142857142857"/>
    <n v="0.44334975369458129"/>
    <x v="1"/>
    <n v="0.2857142857142857"/>
    <x v="1"/>
    <n v="0.1576354679802956"/>
    <x v="1"/>
  </r>
  <r>
    <x v="162"/>
    <n v="291"/>
    <n v="65"/>
    <n v="187"/>
    <n v="50"/>
    <n v="6"/>
    <n v="3"/>
    <n v="1"/>
    <n v="4"/>
    <n v="5"/>
    <n v="3"/>
    <n v="4"/>
    <n v="46"/>
    <n v="9"/>
    <n v="12"/>
    <n v="6"/>
    <n v="34"/>
    <n v="15"/>
    <n v="8"/>
    <n v="7"/>
    <n v="1"/>
    <n v="10"/>
    <n v="767"/>
    <n v="0.37940026075619299"/>
    <n v="8.4745762711864403E-2"/>
    <n v="0.24380704041720991"/>
    <n v="0.2920469361147327"/>
    <n v="0.37940026075619299"/>
    <x v="1"/>
    <n v="0.2920469361147327"/>
    <x v="1"/>
    <n v="8.7353324641460284E-2"/>
    <x v="2"/>
  </r>
  <r>
    <x v="163"/>
    <n v="113"/>
    <n v="41"/>
    <n v="70"/>
    <n v="6"/>
    <n v="0"/>
    <n v="1"/>
    <n v="5"/>
    <n v="2"/>
    <n v="67"/>
    <n v="2"/>
    <n v="0"/>
    <n v="2"/>
    <n v="1"/>
    <n v="2"/>
    <n v="1"/>
    <n v="3"/>
    <n v="0"/>
    <n v="1"/>
    <n v="1"/>
    <n v="0"/>
    <n v="1"/>
    <n v="319"/>
    <n v="0.35423197492163011"/>
    <n v="0.12852664576802508"/>
    <n v="0.21943573667711599"/>
    <n v="0.29780564263322884"/>
    <n v="0.35423197492163011"/>
    <x v="1"/>
    <n v="0.29780564263322884"/>
    <x v="1"/>
    <n v="5.6426332288401271E-2"/>
    <x v="2"/>
  </r>
  <r>
    <x v="164"/>
    <n v="148"/>
    <n v="79"/>
    <n v="278"/>
    <n v="25"/>
    <n v="7"/>
    <n v="7"/>
    <n v="6"/>
    <n v="8"/>
    <n v="43"/>
    <n v="7"/>
    <n v="4"/>
    <n v="5"/>
    <n v="18"/>
    <n v="22"/>
    <n v="10"/>
    <n v="30"/>
    <n v="10"/>
    <n v="4"/>
    <n v="12"/>
    <n v="3"/>
    <n v="9"/>
    <n v="735"/>
    <n v="0.20136054421768707"/>
    <n v="0.10748299319727891"/>
    <n v="0.37823129251700682"/>
    <n v="0.31292517006802723"/>
    <n v="0.37823129251700682"/>
    <x v="0"/>
    <n v="0.31292517006802723"/>
    <x v="1"/>
    <n v="6.5306122448979598E-2"/>
    <x v="0"/>
  </r>
  <r>
    <x v="165"/>
    <n v="62994"/>
    <n v="15210"/>
    <n v="44848"/>
    <n v="2707"/>
    <n v="1115"/>
    <n v="998"/>
    <n v="561"/>
    <n v="796"/>
    <n v="3613"/>
    <n v="467"/>
    <n v="592"/>
    <n v="5943"/>
    <n v="838"/>
    <n v="1231"/>
    <n v="996"/>
    <n v="3013"/>
    <n v="1811"/>
    <n v="680"/>
    <n v="1697"/>
    <n v="415"/>
    <n v="904"/>
    <n v="151429"/>
    <m/>
    <m/>
    <m/>
    <m/>
    <m/>
    <x v="4"/>
    <m/>
    <x v="4"/>
    <m/>
    <x v="8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80">
  <r>
    <x v="0"/>
    <n v="2"/>
    <n v="65"/>
    <n v="1"/>
    <n v="150"/>
    <n v="5"/>
    <n v="1"/>
    <n v="6"/>
    <n v="1"/>
    <n v="0"/>
    <n v="3"/>
    <n v="234"/>
    <n v="0.27777777777777779"/>
    <n v="0.64102564102564108"/>
    <n v="8.5470085470085479E-3"/>
    <n v="7.2649572649572655E-2"/>
    <n v="0.64102564102564108"/>
    <s v="HAMS"/>
    <n v="0.27777777777777779"/>
    <s v="BJP"/>
    <n v="0.36324786324786329"/>
    <x v="0"/>
  </r>
  <r>
    <x v="1"/>
    <n v="13"/>
    <n v="373"/>
    <n v="14"/>
    <n v="346"/>
    <n v="22"/>
    <n v="14"/>
    <n v="39"/>
    <n v="17"/>
    <n v="12"/>
    <n v="25"/>
    <n v="875"/>
    <n v="0.42628571428571427"/>
    <n v="0.39542857142857141"/>
    <n v="1.4857142857142857E-2"/>
    <n v="0.16342857142857142"/>
    <n v="0.42628571428571427"/>
    <s v="BJP"/>
    <n v="0.39542857142857141"/>
    <n v="0.64102564102564108"/>
    <n v="3.0857142857142861E-2"/>
    <x v="1"/>
  </r>
  <r>
    <x v="2"/>
    <n v="4"/>
    <n v="96"/>
    <n v="5"/>
    <n v="247"/>
    <n v="9"/>
    <n v="4"/>
    <n v="15"/>
    <n v="3"/>
    <n v="3"/>
    <n v="3"/>
    <n v="389"/>
    <n v="0.2467866323907455"/>
    <n v="0.63496143958868889"/>
    <n v="1.0282776349614395E-2"/>
    <n v="0.10796915167095116"/>
    <n v="0.63496143958868889"/>
    <s v="HAMS"/>
    <n v="0.2467866323907455"/>
    <n v="0.42628571428571427"/>
    <n v="0.38817480719794339"/>
    <x v="0"/>
  </r>
  <r>
    <x v="3"/>
    <n v="15"/>
    <n v="436"/>
    <n v="4"/>
    <n v="369"/>
    <n v="11"/>
    <n v="9"/>
    <n v="20"/>
    <n v="9"/>
    <n v="10"/>
    <n v="16"/>
    <n v="899"/>
    <n v="0.4849833147942158"/>
    <n v="0.41045606229143494"/>
    <n v="1.6685205784204672E-2"/>
    <n v="8.7875417130144601E-2"/>
    <n v="0.4849833147942158"/>
    <s v="BJP"/>
    <n v="0.41045606229143494"/>
    <n v="0.63496143958868889"/>
    <n v="7.4527252502780861E-2"/>
    <x v="1"/>
  </r>
  <r>
    <x v="4"/>
    <n v="18"/>
    <n v="93"/>
    <n v="6"/>
    <n v="226"/>
    <n v="18"/>
    <n v="9"/>
    <n v="12"/>
    <n v="8"/>
    <n v="6"/>
    <n v="16"/>
    <n v="412"/>
    <n v="0.22572815533980584"/>
    <n v="0.54854368932038833"/>
    <n v="4.3689320388349516E-2"/>
    <n v="0.18203883495145631"/>
    <n v="0.54854368932038833"/>
    <s v="HAMS"/>
    <n v="0.22572815533980584"/>
    <n v="0.4849833147942158"/>
    <n v="0.32281553398058249"/>
    <x v="0"/>
  </r>
  <r>
    <x v="5"/>
    <n v="223"/>
    <n v="15103"/>
    <n v="114"/>
    <n v="8677"/>
    <n v="149"/>
    <n v="120"/>
    <n v="299"/>
    <n v="110"/>
    <n v="118"/>
    <n v="264"/>
    <n v="25177"/>
    <n v="0.599872899868928"/>
    <n v="0.34463994915994756"/>
    <n v="8.8572903840807085E-3"/>
    <n v="4.6629860587043728E-2"/>
    <n v="0.599872899868928"/>
    <s v="BJP"/>
    <n v="0.34463994915994756"/>
    <n v="0.54854368932038833"/>
    <n v="0.25523295070898044"/>
    <x v="2"/>
  </r>
  <r>
    <x v="6"/>
    <n v="10"/>
    <n v="408"/>
    <n v="11"/>
    <n v="20"/>
    <n v="3"/>
    <n v="1"/>
    <n v="3"/>
    <n v="7"/>
    <n v="11"/>
    <n v="12"/>
    <n v="486"/>
    <n v="0.83950617283950613"/>
    <n v="4.1152263374485597E-2"/>
    <n v="2.0576131687242798E-2"/>
    <n v="9.8765432098765427E-2"/>
    <n v="0.83950617283950613"/>
    <s v="BJP"/>
    <n v="9.8765432098765427E-2"/>
    <n v="4.6629860587043728E-2"/>
    <n v="0.7407407407407407"/>
    <x v="2"/>
  </r>
  <r>
    <x v="7"/>
    <n v="65"/>
    <n v="675"/>
    <n v="19"/>
    <n v="406"/>
    <n v="9"/>
    <n v="21"/>
    <n v="41"/>
    <n v="13"/>
    <n v="30"/>
    <n v="41"/>
    <n v="1320"/>
    <n v="0.51136363636363635"/>
    <n v="0.30757575757575756"/>
    <n v="4.924242424242424E-2"/>
    <n v="0.13181818181818181"/>
    <n v="0.51136363636363635"/>
    <s v="BJP"/>
    <n v="0.30757575757575756"/>
    <n v="4.1152263374485597E-2"/>
    <n v="0.2037878787878788"/>
    <x v="2"/>
  </r>
  <r>
    <x v="8"/>
    <n v="23"/>
    <n v="264"/>
    <n v="4"/>
    <n v="235"/>
    <n v="11"/>
    <n v="3"/>
    <n v="16"/>
    <n v="6"/>
    <n v="8"/>
    <n v="10"/>
    <n v="580"/>
    <n v="0.45517241379310347"/>
    <n v="0.40517241379310343"/>
    <n v="3.9655172413793106E-2"/>
    <n v="0.1"/>
    <n v="0.45517241379310347"/>
    <s v="BJP"/>
    <n v="0.40517241379310343"/>
    <n v="0.30757575757575756"/>
    <n v="5.0000000000000044E-2"/>
    <x v="1"/>
  </r>
  <r>
    <x v="9"/>
    <n v="15"/>
    <n v="396"/>
    <n v="6"/>
    <n v="412"/>
    <n v="5"/>
    <n v="7"/>
    <n v="27"/>
    <n v="10"/>
    <n v="10"/>
    <n v="16"/>
    <n v="904"/>
    <n v="0.43805309734513276"/>
    <n v="0.45575221238938052"/>
    <n v="1.6592920353982302E-2"/>
    <n v="8.9601769911504425E-2"/>
    <n v="0.45575221238938052"/>
    <s v="HAMS"/>
    <n v="0.43805309734513276"/>
    <n v="0.45517241379310347"/>
    <n v="1.769911504424776E-2"/>
    <x v="3"/>
  </r>
  <r>
    <x v="10"/>
    <n v="13"/>
    <n v="52"/>
    <n v="2"/>
    <n v="155"/>
    <n v="0"/>
    <n v="2"/>
    <n v="15"/>
    <n v="2"/>
    <n v="3"/>
    <n v="7"/>
    <n v="251"/>
    <n v="0.20717131474103587"/>
    <n v="0.61752988047808766"/>
    <n v="5.1792828685258967E-2"/>
    <n v="0.12350597609561753"/>
    <n v="0.61752988047808766"/>
    <s v="HAMS"/>
    <n v="0.20717131474103587"/>
    <n v="0.43805309734513276"/>
    <n v="0.41035856573705176"/>
    <x v="0"/>
  </r>
  <r>
    <x v="11"/>
    <n v="16"/>
    <n v="659"/>
    <n v="10"/>
    <n v="364"/>
    <n v="16"/>
    <n v="13"/>
    <n v="54"/>
    <n v="29"/>
    <n v="26"/>
    <n v="44"/>
    <n v="1231"/>
    <n v="0.53533712428919578"/>
    <n v="0.2956945572705118"/>
    <n v="1.2997562956945572E-2"/>
    <n v="0.15597075548334688"/>
    <n v="0.53533712428919578"/>
    <s v="BJP"/>
    <n v="0.2956945572705118"/>
    <n v="0.61752988047808766"/>
    <n v="0.23964256701868397"/>
    <x v="2"/>
  </r>
  <r>
    <x v="12"/>
    <n v="8"/>
    <n v="404"/>
    <n v="8"/>
    <n v="181"/>
    <n v="9"/>
    <n v="10"/>
    <n v="19"/>
    <n v="9"/>
    <n v="12"/>
    <n v="12"/>
    <n v="672"/>
    <n v="0.60119047619047616"/>
    <n v="0.26934523809523808"/>
    <n v="1.1904761904761904E-2"/>
    <n v="0.11755952380952381"/>
    <n v="0.60119047619047616"/>
    <s v="BJP"/>
    <n v="0.26934523809523808"/>
    <n v="0.2956945572705118"/>
    <n v="0.33184523809523808"/>
    <x v="2"/>
  </r>
  <r>
    <x v="13"/>
    <n v="42"/>
    <n v="238"/>
    <n v="5"/>
    <n v="426"/>
    <n v="8"/>
    <n v="15"/>
    <n v="25"/>
    <n v="10"/>
    <n v="4"/>
    <n v="15"/>
    <n v="788"/>
    <n v="0.3020304568527919"/>
    <n v="0.54060913705583757"/>
    <n v="5.3299492385786802E-2"/>
    <n v="0.10406091370558376"/>
    <n v="0.54060913705583757"/>
    <s v="HAMS"/>
    <n v="0.3020304568527919"/>
    <n v="0.60119047619047616"/>
    <n v="0.23857868020304568"/>
    <x v="0"/>
  </r>
  <r>
    <x v="14"/>
    <n v="7"/>
    <n v="368"/>
    <n v="4"/>
    <n v="277"/>
    <n v="7"/>
    <n v="6"/>
    <n v="12"/>
    <n v="4"/>
    <n v="4"/>
    <n v="6"/>
    <n v="695"/>
    <n v="0.52949640287769784"/>
    <n v="0.3985611510791367"/>
    <n v="1.0071942446043165E-2"/>
    <n v="6.1870503597122303E-2"/>
    <n v="0.52949640287769784"/>
    <s v="BJP"/>
    <n v="0.3985611510791367"/>
    <n v="0.54060913705583757"/>
    <n v="0.13093525179856114"/>
    <x v="1"/>
  </r>
  <r>
    <x v="15"/>
    <n v="23"/>
    <n v="138"/>
    <n v="1"/>
    <n v="191"/>
    <n v="4"/>
    <n v="6"/>
    <n v="11"/>
    <n v="6"/>
    <n v="3"/>
    <n v="13"/>
    <n v="396"/>
    <n v="0.34848484848484851"/>
    <n v="0.48232323232323232"/>
    <n v="5.808080808080808E-2"/>
    <n v="0.1111111111111111"/>
    <n v="0.48232323232323232"/>
    <s v="HAMS"/>
    <n v="0.34848484848484851"/>
    <n v="0.52949640287769784"/>
    <n v="0.13383838383838381"/>
    <x v="3"/>
  </r>
  <r>
    <x v="16"/>
    <n v="19"/>
    <n v="237"/>
    <n v="7"/>
    <n v="525"/>
    <n v="10"/>
    <n v="12"/>
    <n v="14"/>
    <n v="7"/>
    <n v="11"/>
    <n v="15"/>
    <n v="857"/>
    <n v="0.27654609101516919"/>
    <n v="0.61260210035005835"/>
    <n v="2.2170361726954493E-2"/>
    <n v="8.8681446907817971E-2"/>
    <n v="0.61260210035005835"/>
    <s v="HAMS"/>
    <n v="0.27654609101516919"/>
    <n v="0.34848484848484851"/>
    <n v="0.33605600933488916"/>
    <x v="0"/>
  </r>
  <r>
    <x v="17"/>
    <n v="2"/>
    <n v="117"/>
    <n v="1"/>
    <n v="154"/>
    <n v="4"/>
    <n v="3"/>
    <n v="2"/>
    <n v="2"/>
    <n v="3"/>
    <n v="3"/>
    <n v="291"/>
    <n v="0.40206185567010311"/>
    <n v="0.52920962199312716"/>
    <n v="6.8728522336769758E-3"/>
    <n v="6.1855670103092786E-2"/>
    <n v="0.52920962199312716"/>
    <s v="HAMS"/>
    <n v="0.40206185567010311"/>
    <n v="0.27654609101516919"/>
    <n v="0.12714776632302405"/>
    <x v="3"/>
  </r>
  <r>
    <x v="18"/>
    <n v="9"/>
    <n v="295"/>
    <n v="14"/>
    <n v="188"/>
    <n v="12"/>
    <n v="9"/>
    <n v="39"/>
    <n v="8"/>
    <n v="13"/>
    <n v="21"/>
    <n v="608"/>
    <n v="0.48519736842105265"/>
    <n v="0.30921052631578949"/>
    <n v="1.4802631578947368E-2"/>
    <n v="0.19078947368421054"/>
    <n v="0.48519736842105265"/>
    <s v="BJP"/>
    <n v="0.30921052631578949"/>
    <n v="0.52920962199312716"/>
    <n v="0.17598684210526316"/>
    <x v="2"/>
  </r>
  <r>
    <x v="19"/>
    <n v="2"/>
    <n v="410"/>
    <n v="0"/>
    <n v="34"/>
    <n v="0"/>
    <n v="2"/>
    <n v="0"/>
    <n v="1"/>
    <n v="0"/>
    <n v="6"/>
    <n v="455"/>
    <n v="0.90109890109890112"/>
    <n v="7.4725274725274723E-2"/>
    <n v="4.3956043956043956E-3"/>
    <n v="1.9780219780219779E-2"/>
    <n v="0.90109890109890112"/>
    <s v="BJP"/>
    <n v="7.4725274725274723E-2"/>
    <n v="0.30921052631578949"/>
    <n v="0.82637362637362644"/>
    <x v="2"/>
  </r>
  <r>
    <x v="20"/>
    <n v="17"/>
    <n v="195"/>
    <n v="7"/>
    <n v="147"/>
    <n v="9"/>
    <n v="6"/>
    <n v="8"/>
    <n v="3"/>
    <n v="4"/>
    <n v="8"/>
    <n v="404"/>
    <n v="0.48267326732673266"/>
    <n v="0.36386138613861385"/>
    <n v="4.2079207920792082E-2"/>
    <n v="0.11138613861386139"/>
    <n v="0.48267326732673266"/>
    <s v="BJP"/>
    <n v="0.36386138613861385"/>
    <n v="7.4725274725274723E-2"/>
    <n v="0.11881188118811881"/>
    <x v="1"/>
  </r>
  <r>
    <x v="21"/>
    <n v="3"/>
    <n v="194"/>
    <n v="12"/>
    <n v="250"/>
    <n v="14"/>
    <n v="8"/>
    <n v="12"/>
    <n v="6"/>
    <n v="7"/>
    <n v="6"/>
    <n v="512"/>
    <n v="0.37890625"/>
    <n v="0.48828125"/>
    <n v="5.859375E-3"/>
    <n v="0.126953125"/>
    <n v="0.48828125"/>
    <s v="HAMS"/>
    <n v="0.37890625"/>
    <n v="0.48267326732673266"/>
    <n v="0.109375"/>
    <x v="3"/>
  </r>
  <r>
    <x v="22"/>
    <n v="22"/>
    <n v="403"/>
    <n v="12"/>
    <n v="490"/>
    <n v="41"/>
    <n v="13"/>
    <n v="45"/>
    <n v="29"/>
    <n v="27"/>
    <n v="36"/>
    <n v="1118"/>
    <n v="0.36046511627906974"/>
    <n v="0.43828264758497315"/>
    <n v="1.9677996422182469E-2"/>
    <n v="0.18157423971377459"/>
    <n v="0.43828264758497315"/>
    <s v="HAMS"/>
    <n v="0.36046511627906974"/>
    <n v="0.37890625"/>
    <n v="7.7817531305903409E-2"/>
    <x v="3"/>
  </r>
  <r>
    <x v="23"/>
    <n v="56"/>
    <n v="386"/>
    <n v="14"/>
    <n v="874"/>
    <n v="20"/>
    <n v="18"/>
    <n v="32"/>
    <n v="24"/>
    <n v="20"/>
    <n v="36"/>
    <n v="1480"/>
    <n v="0.26081081081081081"/>
    <n v="0.5905405405405405"/>
    <n v="3.783783783783784E-2"/>
    <n v="0.11081081081081082"/>
    <n v="0.5905405405405405"/>
    <s v="HAMS"/>
    <n v="0.26081081081081081"/>
    <n v="0.36046511627906974"/>
    <n v="0.32972972972972969"/>
    <x v="0"/>
  </r>
  <r>
    <x v="24"/>
    <n v="58"/>
    <n v="556"/>
    <n v="9"/>
    <n v="501"/>
    <n v="21"/>
    <n v="16"/>
    <n v="46"/>
    <n v="11"/>
    <n v="9"/>
    <n v="10"/>
    <n v="1237"/>
    <n v="0.4494745351657235"/>
    <n v="0.40501212611156023"/>
    <n v="4.6887631366208569E-2"/>
    <n v="9.8625707356507678E-2"/>
    <n v="0.4494745351657235"/>
    <s v="BJP"/>
    <n v="0.40501212611156023"/>
    <n v="0.5905405405405405"/>
    <n v="4.4462409054163265E-2"/>
    <x v="1"/>
  </r>
  <r>
    <x v="25"/>
    <n v="0"/>
    <n v="44"/>
    <n v="0"/>
    <n v="2"/>
    <n v="0"/>
    <n v="1"/>
    <n v="0"/>
    <n v="0"/>
    <n v="0"/>
    <n v="0"/>
    <n v="47"/>
    <n v="0.93617021276595747"/>
    <n v="4.2553191489361701E-2"/>
    <n v="0"/>
    <n v="2.1276595744680851E-2"/>
    <n v="0.93617021276595747"/>
    <s v="BJP"/>
    <n v="4.2553191489361701E-2"/>
    <n v="0.40501212611156023"/>
    <n v="0.89361702127659581"/>
    <x v="2"/>
  </r>
  <r>
    <x v="26"/>
    <n v="15"/>
    <n v="243"/>
    <n v="3"/>
    <n v="96"/>
    <n v="5"/>
    <n v="3"/>
    <n v="6"/>
    <n v="2"/>
    <n v="0"/>
    <n v="16"/>
    <n v="389"/>
    <n v="0.62467866323907451"/>
    <n v="0.2467866323907455"/>
    <n v="3.8560411311053984E-2"/>
    <n v="8.9974293059125965E-2"/>
    <n v="0.62467866323907451"/>
    <s v="BJP"/>
    <n v="0.2467866323907455"/>
    <n v="4.2553191489361701E-2"/>
    <n v="0.37789203084832901"/>
    <x v="2"/>
  </r>
  <r>
    <x v="27"/>
    <n v="3"/>
    <n v="11"/>
    <n v="3"/>
    <n v="351"/>
    <n v="5"/>
    <n v="1"/>
    <n v="10"/>
    <n v="3"/>
    <n v="2"/>
    <n v="4"/>
    <n v="393"/>
    <n v="2.7989821882951654E-2"/>
    <n v="0.89312977099236646"/>
    <n v="7.6335877862595417E-3"/>
    <n v="7.124681933842239E-2"/>
    <n v="0.89312977099236646"/>
    <s v="HAMS"/>
    <n v="7.124681933842239E-2"/>
    <n v="8.9974293059125965E-2"/>
    <n v="0.82188295165394409"/>
    <x v="0"/>
  </r>
  <r>
    <x v="28"/>
    <n v="18"/>
    <n v="408"/>
    <n v="3"/>
    <n v="141"/>
    <n v="7"/>
    <n v="9"/>
    <n v="15"/>
    <n v="4"/>
    <n v="11"/>
    <n v="21"/>
    <n v="637"/>
    <n v="0.64050235478806905"/>
    <n v="0.22135007849293564"/>
    <n v="2.8257456828885402E-2"/>
    <n v="0.10989010989010989"/>
    <n v="0.64050235478806905"/>
    <s v="BJP"/>
    <n v="0.22135007849293564"/>
    <n v="0.89312977099236646"/>
    <n v="0.41915227629513341"/>
    <x v="2"/>
  </r>
  <r>
    <x v="29"/>
    <n v="3"/>
    <n v="204"/>
    <n v="5"/>
    <n v="108"/>
    <n v="7"/>
    <n v="3"/>
    <n v="9"/>
    <n v="2"/>
    <n v="3"/>
    <n v="17"/>
    <n v="361"/>
    <n v="0.5650969529085873"/>
    <n v="0.29916897506925205"/>
    <n v="8.3102493074792248E-3"/>
    <n v="0.12742382271468145"/>
    <n v="0.5650969529085873"/>
    <s v="BJP"/>
    <n v="0.29916897506925205"/>
    <n v="0.22135007849293564"/>
    <n v="0.26592797783933525"/>
    <x v="2"/>
  </r>
  <r>
    <x v="30"/>
    <n v="82"/>
    <n v="494"/>
    <n v="9"/>
    <n v="725"/>
    <n v="10"/>
    <n v="16"/>
    <n v="33"/>
    <n v="13"/>
    <n v="14"/>
    <n v="52"/>
    <n v="1448"/>
    <n v="0.34116022099447513"/>
    <n v="0.50069060773480667"/>
    <n v="5.6629834254143648E-2"/>
    <n v="0.10151933701657459"/>
    <n v="0.50069060773480667"/>
    <s v="HAMS"/>
    <n v="0.34116022099447513"/>
    <n v="0.5650969529085873"/>
    <n v="0.15953038674033154"/>
    <x v="0"/>
  </r>
  <r>
    <x v="31"/>
    <n v="19"/>
    <n v="241"/>
    <n v="12"/>
    <n v="489"/>
    <n v="30"/>
    <n v="18"/>
    <n v="65"/>
    <n v="21"/>
    <n v="27"/>
    <n v="27"/>
    <n v="949"/>
    <n v="0.25395152792413067"/>
    <n v="0.5152792413066386"/>
    <n v="2.0021074815595362E-2"/>
    <n v="0.21074815595363541"/>
    <n v="0.5152792413066386"/>
    <s v="HAMS"/>
    <n v="0.25395152792413067"/>
    <n v="0.34116022099447513"/>
    <n v="0.26132771338250793"/>
    <x v="0"/>
  </r>
  <r>
    <x v="32"/>
    <n v="15"/>
    <n v="367"/>
    <n v="11"/>
    <n v="174"/>
    <n v="12"/>
    <n v="8"/>
    <n v="17"/>
    <n v="9"/>
    <n v="8"/>
    <n v="18"/>
    <n v="639"/>
    <n v="0.57433489827856021"/>
    <n v="0.27230046948356806"/>
    <n v="2.3474178403755867E-2"/>
    <n v="0.12989045383411579"/>
    <n v="0.57433489827856021"/>
    <s v="BJP"/>
    <n v="0.27230046948356806"/>
    <n v="0.5152792413066386"/>
    <n v="0.30203442879499215"/>
    <x v="2"/>
  </r>
  <r>
    <x v="33"/>
    <n v="18"/>
    <n v="463"/>
    <n v="4"/>
    <n v="94"/>
    <n v="3"/>
    <n v="6"/>
    <n v="13"/>
    <n v="8"/>
    <n v="5"/>
    <n v="5"/>
    <n v="619"/>
    <n v="0.74798061389337644"/>
    <n v="0.15185783521809371"/>
    <n v="2.9079159935379646E-2"/>
    <n v="7.1082390953150248E-2"/>
    <n v="0.74798061389337644"/>
    <s v="BJP"/>
    <n v="0.15185783521809371"/>
    <n v="0.27230046948356806"/>
    <n v="0.59612277867528274"/>
    <x v="2"/>
  </r>
  <r>
    <x v="34"/>
    <n v="4"/>
    <n v="371"/>
    <n v="8"/>
    <n v="161"/>
    <n v="9"/>
    <n v="7"/>
    <n v="9"/>
    <n v="5"/>
    <n v="4"/>
    <n v="7"/>
    <n v="585"/>
    <n v="0.63418803418803416"/>
    <n v="0.27521367521367524"/>
    <n v="6.8376068376068376E-3"/>
    <n v="8.3760683760683755E-2"/>
    <n v="0.63418803418803416"/>
    <s v="BJP"/>
    <n v="0.27521367521367524"/>
    <n v="0.15185783521809371"/>
    <n v="0.35897435897435892"/>
    <x v="2"/>
  </r>
  <r>
    <x v="35"/>
    <n v="46"/>
    <n v="248"/>
    <n v="5"/>
    <n v="348"/>
    <n v="14"/>
    <n v="11"/>
    <n v="19"/>
    <n v="7"/>
    <n v="15"/>
    <n v="15"/>
    <n v="728"/>
    <n v="0.34065934065934067"/>
    <n v="0.47802197802197804"/>
    <n v="6.3186813186813184E-2"/>
    <n v="0.11813186813186813"/>
    <n v="0.47802197802197804"/>
    <s v="HAMS"/>
    <n v="0.34065934065934067"/>
    <n v="0.63418803418803416"/>
    <n v="0.13736263736263737"/>
    <x v="3"/>
  </r>
  <r>
    <x v="36"/>
    <n v="23"/>
    <n v="265"/>
    <n v="7"/>
    <n v="196"/>
    <n v="5"/>
    <n v="3"/>
    <n v="15"/>
    <n v="8"/>
    <n v="7"/>
    <n v="9"/>
    <n v="538"/>
    <n v="0.49256505576208176"/>
    <n v="0.36431226765799257"/>
    <n v="4.2750929368029739E-2"/>
    <n v="0.10037174721189591"/>
    <n v="0.49256505576208176"/>
    <s v="BJP"/>
    <n v="0.36431226765799257"/>
    <n v="0.47802197802197804"/>
    <n v="0.12825278810408919"/>
    <x v="1"/>
  </r>
  <r>
    <x v="37"/>
    <n v="5"/>
    <n v="39"/>
    <n v="2"/>
    <n v="225"/>
    <n v="12"/>
    <n v="6"/>
    <n v="20"/>
    <n v="3"/>
    <n v="5"/>
    <n v="5"/>
    <n v="322"/>
    <n v="0.12111801242236025"/>
    <n v="0.69875776397515532"/>
    <n v="1.5527950310559006E-2"/>
    <n v="0.16459627329192547"/>
    <n v="0.69875776397515532"/>
    <s v="HAMS"/>
    <n v="0.16459627329192547"/>
    <n v="0.10037174721189591"/>
    <n v="0.53416149068322982"/>
    <x v="0"/>
  </r>
  <r>
    <x v="38"/>
    <n v="20"/>
    <n v="331"/>
    <n v="19"/>
    <n v="398"/>
    <n v="24"/>
    <n v="20"/>
    <n v="71"/>
    <n v="26"/>
    <n v="18"/>
    <n v="33"/>
    <n v="960"/>
    <n v="0.34479166666666666"/>
    <n v="0.41458333333333336"/>
    <n v="2.0833333333333332E-2"/>
    <n v="0.21979166666666666"/>
    <n v="0.41458333333333336"/>
    <s v="HAMS"/>
    <n v="0.34479166666666666"/>
    <n v="0.12111801242236025"/>
    <n v="6.9791666666666696E-2"/>
    <x v="3"/>
  </r>
  <r>
    <x v="39"/>
    <n v="12"/>
    <n v="167"/>
    <n v="6"/>
    <n v="1093"/>
    <n v="20"/>
    <n v="10"/>
    <n v="37"/>
    <n v="18"/>
    <n v="16"/>
    <n v="30"/>
    <n v="1409"/>
    <n v="0.11852377572746629"/>
    <n v="0.77572746628814759"/>
    <n v="8.516678495386799E-3"/>
    <n v="9.7232079488999285E-2"/>
    <n v="0.77572746628814759"/>
    <s v="HAMS"/>
    <n v="0.11852377572746629"/>
    <n v="0.34479166666666666"/>
    <n v="0.65720369056068129"/>
    <x v="0"/>
  </r>
  <r>
    <x v="40"/>
    <n v="37"/>
    <n v="278"/>
    <n v="4"/>
    <n v="210"/>
    <n v="9"/>
    <n v="6"/>
    <n v="25"/>
    <n v="9"/>
    <n v="9"/>
    <n v="23"/>
    <n v="610"/>
    <n v="0.45573770491803278"/>
    <n v="0.34426229508196721"/>
    <n v="6.0655737704918035E-2"/>
    <n v="0.13934426229508196"/>
    <n v="0.45573770491803278"/>
    <s v="BJP"/>
    <n v="0.34426229508196721"/>
    <n v="0.77572746628814759"/>
    <n v="0.11147540983606558"/>
    <x v="1"/>
  </r>
  <r>
    <x v="41"/>
    <n v="7"/>
    <n v="186"/>
    <n v="6"/>
    <n v="188"/>
    <n v="4"/>
    <n v="5"/>
    <n v="10"/>
    <n v="7"/>
    <n v="8"/>
    <n v="6"/>
    <n v="427"/>
    <n v="0.43559718969555034"/>
    <n v="0.44028103044496486"/>
    <n v="1.6393442622950821E-2"/>
    <n v="0.10772833723653395"/>
    <n v="0.44028103044496486"/>
    <s v="HAMS"/>
    <n v="0.43559718969555034"/>
    <n v="0.45573770491803278"/>
    <n v="4.6838407494145251E-3"/>
    <x v="3"/>
  </r>
  <r>
    <x v="42"/>
    <n v="7"/>
    <n v="253"/>
    <n v="3"/>
    <n v="117"/>
    <n v="3"/>
    <n v="8"/>
    <n v="11"/>
    <n v="9"/>
    <n v="7"/>
    <n v="18"/>
    <n v="436"/>
    <n v="0.58027522935779818"/>
    <n v="0.26834862385321101"/>
    <n v="1.6055045871559634E-2"/>
    <n v="0.13532110091743119"/>
    <n v="0.58027522935779818"/>
    <s v="BJP"/>
    <n v="0.26834862385321101"/>
    <n v="0.44028103044496486"/>
    <n v="0.31192660550458717"/>
    <x v="2"/>
  </r>
  <r>
    <x v="43"/>
    <n v="8"/>
    <n v="821"/>
    <n v="8"/>
    <n v="128"/>
    <n v="1"/>
    <n v="2"/>
    <n v="0"/>
    <n v="7"/>
    <n v="1"/>
    <n v="12"/>
    <n v="988"/>
    <n v="0.83097165991902833"/>
    <n v="0.12955465587044535"/>
    <n v="8.0971659919028341E-3"/>
    <n v="3.137651821862348E-2"/>
    <n v="0.83097165991902833"/>
    <s v="BJP"/>
    <n v="0.12955465587044535"/>
    <n v="0.26834862385321101"/>
    <n v="0.70141700404858298"/>
    <x v="2"/>
  </r>
  <r>
    <x v="44"/>
    <n v="19"/>
    <n v="380"/>
    <n v="7"/>
    <n v="168"/>
    <n v="7"/>
    <n v="5"/>
    <n v="17"/>
    <n v="6"/>
    <n v="10"/>
    <n v="12"/>
    <n v="631"/>
    <n v="0.6022187004754358"/>
    <n v="0.26624405705229792"/>
    <n v="3.0110935023771792E-2"/>
    <n v="0.10142630744849446"/>
    <n v="0.6022187004754358"/>
    <s v="BJP"/>
    <n v="0.26624405705229792"/>
    <n v="0.12955465587044535"/>
    <n v="0.33597464342313788"/>
    <x v="2"/>
  </r>
  <r>
    <x v="45"/>
    <n v="19"/>
    <n v="287"/>
    <n v="8"/>
    <n v="197"/>
    <n v="14"/>
    <n v="8"/>
    <n v="30"/>
    <n v="13"/>
    <n v="11"/>
    <n v="18"/>
    <n v="605"/>
    <n v="0.47438016528925619"/>
    <n v="0.32561983471074379"/>
    <n v="3.1404958677685953E-2"/>
    <n v="0.16859504132231404"/>
    <n v="0.47438016528925619"/>
    <s v="BJP"/>
    <n v="0.32561983471074379"/>
    <n v="0.26624405705229792"/>
    <n v="0.1487603305785124"/>
    <x v="1"/>
  </r>
  <r>
    <x v="46"/>
    <n v="14"/>
    <n v="145"/>
    <n v="10"/>
    <n v="329"/>
    <n v="28"/>
    <n v="25"/>
    <n v="31"/>
    <n v="22"/>
    <n v="13"/>
    <n v="13"/>
    <n v="630"/>
    <n v="0.23015873015873015"/>
    <n v="0.52222222222222225"/>
    <n v="2.2222222222222223E-2"/>
    <n v="0.2253968253968254"/>
    <n v="0.52222222222222225"/>
    <s v="HAMS"/>
    <n v="0.23015873015873015"/>
    <n v="0.47438016528925619"/>
    <n v="0.29206349206349214"/>
    <x v="0"/>
  </r>
  <r>
    <x v="47"/>
    <n v="11"/>
    <n v="167"/>
    <n v="6"/>
    <n v="260"/>
    <n v="13"/>
    <n v="2"/>
    <n v="9"/>
    <n v="2"/>
    <n v="0"/>
    <n v="9"/>
    <n v="479"/>
    <n v="0.34864300626304801"/>
    <n v="0.54279749478079331"/>
    <n v="2.2964509394572025E-2"/>
    <n v="8.5594989561586635E-2"/>
    <n v="0.54279749478079331"/>
    <s v="HAMS"/>
    <n v="0.34864300626304801"/>
    <n v="0.23015873015873015"/>
    <n v="0.19415448851774531"/>
    <x v="0"/>
  </r>
  <r>
    <x v="48"/>
    <n v="17"/>
    <n v="328"/>
    <n v="9"/>
    <n v="250"/>
    <n v="10"/>
    <n v="10"/>
    <n v="12"/>
    <n v="9"/>
    <n v="9"/>
    <n v="17"/>
    <n v="671"/>
    <n v="0.48882265275707898"/>
    <n v="0.37257824143070045"/>
    <n v="2.533532041728763E-2"/>
    <n v="0.11326378539493294"/>
    <n v="0.48882265275707898"/>
    <s v="BJP"/>
    <n v="0.37257824143070045"/>
    <n v="0.54279749478079331"/>
    <n v="0.11624441132637853"/>
    <x v="1"/>
  </r>
  <r>
    <x v="49"/>
    <n v="54"/>
    <n v="2571"/>
    <n v="41"/>
    <n v="1541"/>
    <n v="40"/>
    <n v="35"/>
    <n v="106"/>
    <n v="45"/>
    <n v="43"/>
    <n v="72"/>
    <n v="4548"/>
    <n v="0.56530343007915562"/>
    <n v="0.33883025505716796"/>
    <n v="1.1873350923482849E-2"/>
    <n v="8.3992963940193496E-2"/>
    <n v="0.56530343007915562"/>
    <s v="BJP"/>
    <n v="0.33883025505716796"/>
    <n v="0.37257824143070045"/>
    <n v="0.22647317502198766"/>
    <x v="2"/>
  </r>
  <r>
    <x v="50"/>
    <n v="2"/>
    <n v="98"/>
    <n v="2"/>
    <n v="213"/>
    <n v="9"/>
    <n v="8"/>
    <n v="8"/>
    <n v="2"/>
    <n v="4"/>
    <n v="5"/>
    <n v="351"/>
    <n v="0.27920227920227919"/>
    <n v="0.60683760683760679"/>
    <n v="5.6980056980056983E-3"/>
    <n v="0.10826210826210826"/>
    <n v="0.60683760683760679"/>
    <s v="HAMS"/>
    <n v="0.27920227920227919"/>
    <n v="0.56530343007915562"/>
    <n v="0.3276353276353276"/>
    <x v="0"/>
  </r>
  <r>
    <x v="51"/>
    <n v="2"/>
    <n v="108"/>
    <n v="6"/>
    <n v="197"/>
    <n v="2"/>
    <n v="3"/>
    <n v="16"/>
    <n v="2"/>
    <n v="5"/>
    <n v="5"/>
    <n v="346"/>
    <n v="0.31213872832369943"/>
    <n v="0.56936416184971095"/>
    <n v="5.7803468208092483E-3"/>
    <n v="0.11271676300578035"/>
    <n v="0.56936416184971095"/>
    <s v="HAMS"/>
    <n v="0.31213872832369943"/>
    <n v="0.27920227920227919"/>
    <n v="0.25722543352601152"/>
    <x v="0"/>
  </r>
  <r>
    <x v="52"/>
    <n v="77"/>
    <n v="565"/>
    <n v="68"/>
    <n v="574"/>
    <n v="28"/>
    <n v="7"/>
    <n v="18"/>
    <n v="14"/>
    <n v="19"/>
    <n v="18"/>
    <n v="1388"/>
    <n v="0.40706051873198845"/>
    <n v="0.41354466858789624"/>
    <n v="5.5475504322766572E-2"/>
    <n v="0.1239193083573487"/>
    <n v="0.41354466858789624"/>
    <s v="HAMS"/>
    <n v="0.40706051873198845"/>
    <n v="0.31213872832369943"/>
    <n v="6.4841498559077837E-3"/>
    <x v="3"/>
  </r>
  <r>
    <x v="53"/>
    <n v="5"/>
    <n v="318"/>
    <n v="4"/>
    <n v="43"/>
    <n v="1"/>
    <n v="2"/>
    <n v="7"/>
    <n v="4"/>
    <n v="12"/>
    <n v="8"/>
    <n v="404"/>
    <n v="0.78712871287128716"/>
    <n v="0.10643564356435643"/>
    <n v="1.2376237623762377E-2"/>
    <n v="9.405940594059406E-2"/>
    <n v="0.78712871287128716"/>
    <s v="BJP"/>
    <n v="0.10643564356435643"/>
    <n v="0.41354466858789624"/>
    <n v="0.68069306930693074"/>
    <x v="2"/>
  </r>
  <r>
    <x v="54"/>
    <n v="1"/>
    <n v="358"/>
    <n v="6"/>
    <n v="115"/>
    <n v="4"/>
    <n v="2"/>
    <n v="3"/>
    <n v="2"/>
    <n v="4"/>
    <n v="2"/>
    <n v="497"/>
    <n v="0.72032193158953728"/>
    <n v="0.23138832997987926"/>
    <n v="2.012072434607646E-3"/>
    <n v="4.6277665995975853E-2"/>
    <n v="0.72032193158953728"/>
    <s v="BJP"/>
    <n v="0.23138832997987926"/>
    <n v="0.10643564356435643"/>
    <n v="0.48893360160965804"/>
    <x v="2"/>
  </r>
  <r>
    <x v="55"/>
    <n v="3"/>
    <n v="275"/>
    <n v="5"/>
    <n v="92"/>
    <n v="6"/>
    <n v="7"/>
    <n v="13"/>
    <n v="3"/>
    <n v="6"/>
    <n v="12"/>
    <n v="422"/>
    <n v="0.65165876777251186"/>
    <n v="0.21800947867298578"/>
    <n v="7.1090047393364926E-3"/>
    <n v="0.12322274881516587"/>
    <n v="0.65165876777251186"/>
    <s v="BJP"/>
    <n v="0.21800947867298578"/>
    <n v="0.23138832997987926"/>
    <n v="0.43364928909952605"/>
    <x v="2"/>
  </r>
  <r>
    <x v="56"/>
    <n v="71"/>
    <n v="142"/>
    <n v="10"/>
    <n v="554"/>
    <n v="18"/>
    <n v="6"/>
    <n v="27"/>
    <n v="5"/>
    <n v="10"/>
    <n v="28"/>
    <n v="871"/>
    <n v="0.16303099885189437"/>
    <n v="0.63605051664753154"/>
    <n v="8.1515499425947185E-2"/>
    <n v="0.11940298507462686"/>
    <n v="0.63605051664753154"/>
    <s v="HAMS"/>
    <n v="0.16303099885189437"/>
    <n v="0.65165876777251186"/>
    <n v="0.47301951779563717"/>
    <x v="0"/>
  </r>
  <r>
    <x v="57"/>
    <n v="10"/>
    <n v="933"/>
    <n v="15"/>
    <n v="575"/>
    <n v="9"/>
    <n v="10"/>
    <n v="14"/>
    <n v="13"/>
    <n v="20"/>
    <n v="16"/>
    <n v="1615"/>
    <n v="0.57770897832817336"/>
    <n v="0.35603715170278638"/>
    <n v="6.1919504643962852E-3"/>
    <n v="6.0061919504643964E-2"/>
    <n v="0.57770897832817336"/>
    <s v="BJP"/>
    <n v="0.35603715170278638"/>
    <n v="0.63605051664753154"/>
    <n v="0.22167182662538698"/>
    <x v="2"/>
  </r>
  <r>
    <x v="58"/>
    <n v="10"/>
    <n v="325"/>
    <n v="8"/>
    <n v="417"/>
    <n v="68"/>
    <n v="21"/>
    <n v="30"/>
    <n v="6"/>
    <n v="12"/>
    <n v="23"/>
    <n v="920"/>
    <n v="0.35326086956521741"/>
    <n v="0.45326086956521738"/>
    <n v="1.0869565217391304E-2"/>
    <n v="0.18260869565217391"/>
    <n v="0.45326086956521738"/>
    <s v="HAMS"/>
    <n v="0.35326086956521741"/>
    <n v="0.57770897832817336"/>
    <n v="9.9999999999999978E-2"/>
    <x v="3"/>
  </r>
  <r>
    <x v="59"/>
    <n v="15"/>
    <n v="382"/>
    <n v="14"/>
    <n v="92"/>
    <n v="7"/>
    <n v="7"/>
    <n v="6"/>
    <n v="7"/>
    <n v="19"/>
    <n v="21"/>
    <n v="570"/>
    <n v="0.6701754385964912"/>
    <n v="0.16140350877192983"/>
    <n v="2.6315789473684209E-2"/>
    <n v="0.14210526315789473"/>
    <n v="0.6701754385964912"/>
    <s v="BJP"/>
    <n v="0.16140350877192983"/>
    <n v="0.45326086956521738"/>
    <n v="0.50877192982456143"/>
    <x v="2"/>
  </r>
  <r>
    <x v="60"/>
    <n v="20"/>
    <n v="349"/>
    <n v="16"/>
    <n v="424"/>
    <n v="42"/>
    <n v="22"/>
    <n v="45"/>
    <n v="16"/>
    <n v="16"/>
    <n v="19"/>
    <n v="969"/>
    <n v="0.36016511867905054"/>
    <n v="0.43756449948400411"/>
    <n v="2.063983488132095E-2"/>
    <n v="0.18163054695562436"/>
    <n v="0.43756449948400411"/>
    <s v="HAMS"/>
    <n v="0.36016511867905054"/>
    <n v="0.6701754385964912"/>
    <n v="7.7399380804953566E-2"/>
    <x v="3"/>
  </r>
  <r>
    <x v="61"/>
    <n v="18"/>
    <n v="387"/>
    <n v="8"/>
    <n v="220"/>
    <n v="10"/>
    <n v="15"/>
    <n v="21"/>
    <n v="9"/>
    <n v="13"/>
    <n v="20"/>
    <n v="721"/>
    <n v="0.53675450762829402"/>
    <n v="0.30513176144244103"/>
    <n v="2.4965325936199722E-2"/>
    <n v="0.13314840499306518"/>
    <n v="0.53675450762829402"/>
    <s v="BJP"/>
    <n v="0.30513176144244103"/>
    <n v="0.43756449948400411"/>
    <n v="0.23162274618585299"/>
    <x v="2"/>
  </r>
  <r>
    <x v="62"/>
    <n v="30"/>
    <n v="421"/>
    <n v="8"/>
    <n v="294"/>
    <n v="12"/>
    <n v="6"/>
    <n v="22"/>
    <n v="8"/>
    <n v="3"/>
    <n v="9"/>
    <n v="813"/>
    <n v="0.5178351783517835"/>
    <n v="0.36162361623616235"/>
    <n v="3.6900369003690037E-2"/>
    <n v="8.3640836408364089E-2"/>
    <n v="0.5178351783517835"/>
    <s v="BJP"/>
    <n v="0.36162361623616235"/>
    <n v="0.30513176144244103"/>
    <n v="0.15621156211562115"/>
    <x v="2"/>
  </r>
  <r>
    <x v="63"/>
    <n v="29"/>
    <n v="373"/>
    <n v="11"/>
    <n v="160"/>
    <n v="12"/>
    <n v="7"/>
    <n v="23"/>
    <n v="7"/>
    <n v="17"/>
    <n v="8"/>
    <n v="647"/>
    <n v="0.57650695517774342"/>
    <n v="0.2472952086553323"/>
    <n v="4.482225656877898E-2"/>
    <n v="0.13137557959814528"/>
    <n v="0.57650695517774342"/>
    <s v="BJP"/>
    <n v="0.2472952086553323"/>
    <n v="0.36162361623616235"/>
    <n v="0.32921174652241114"/>
    <x v="2"/>
  </r>
  <r>
    <x v="64"/>
    <n v="39"/>
    <n v="528"/>
    <n v="12"/>
    <n v="395"/>
    <n v="20"/>
    <n v="16"/>
    <n v="35"/>
    <n v="7"/>
    <n v="19"/>
    <n v="23"/>
    <n v="1094"/>
    <n v="0.48263254113345522"/>
    <n v="0.36106032906764168"/>
    <n v="3.5648994515539302E-2"/>
    <n v="0.1206581352833638"/>
    <n v="0.48263254113345522"/>
    <s v="BJP"/>
    <n v="0.36106032906764168"/>
    <n v="0.2472952086553323"/>
    <n v="0.12157221206581353"/>
    <x v="1"/>
  </r>
  <r>
    <x v="65"/>
    <n v="6"/>
    <n v="144"/>
    <n v="4"/>
    <n v="273"/>
    <n v="22"/>
    <n v="12"/>
    <n v="17"/>
    <n v="9"/>
    <n v="4"/>
    <n v="14"/>
    <n v="505"/>
    <n v="0.28514851485148512"/>
    <n v="0.54059405940594063"/>
    <n v="1.1881188118811881E-2"/>
    <n v="0.16237623762376238"/>
    <n v="0.54059405940594063"/>
    <s v="HAMS"/>
    <n v="0.28514851485148512"/>
    <n v="0.48263254113345522"/>
    <n v="0.25544554455445551"/>
    <x v="0"/>
  </r>
  <r>
    <x v="66"/>
    <n v="17"/>
    <n v="104"/>
    <n v="5"/>
    <n v="237"/>
    <n v="7"/>
    <n v="9"/>
    <n v="32"/>
    <n v="13"/>
    <n v="12"/>
    <n v="23"/>
    <n v="459"/>
    <n v="0.22657952069716775"/>
    <n v="0.5163398692810458"/>
    <n v="3.7037037037037035E-2"/>
    <n v="0.22004357298474944"/>
    <n v="0.5163398692810458"/>
    <s v="HAMS"/>
    <n v="0.22657952069716775"/>
    <n v="0.28514851485148512"/>
    <n v="0.28976034858387806"/>
    <x v="0"/>
  </r>
  <r>
    <x v="67"/>
    <n v="6"/>
    <n v="206"/>
    <n v="8"/>
    <n v="275"/>
    <n v="11"/>
    <n v="10"/>
    <n v="20"/>
    <n v="9"/>
    <n v="17"/>
    <n v="13"/>
    <n v="575"/>
    <n v="0.35826086956521741"/>
    <n v="0.47826086956521741"/>
    <n v="1.0434782608695653E-2"/>
    <n v="0.15304347826086956"/>
    <n v="0.47826086956521741"/>
    <s v="HAMS"/>
    <n v="0.35826086956521741"/>
    <n v="0.22657952069716775"/>
    <n v="0.12"/>
    <x v="3"/>
  </r>
  <r>
    <x v="68"/>
    <n v="8"/>
    <n v="212"/>
    <n v="2"/>
    <n v="407"/>
    <n v="24"/>
    <n v="8"/>
    <n v="25"/>
    <n v="5"/>
    <n v="9"/>
    <n v="8"/>
    <n v="708"/>
    <n v="0.29943502824858759"/>
    <n v="0.57485875706214684"/>
    <n v="1.1299435028248588E-2"/>
    <n v="0.11440677966101695"/>
    <n v="0.57485875706214684"/>
    <s v="HAMS"/>
    <n v="0.29943502824858759"/>
    <n v="0.35826086956521741"/>
    <n v="0.27542372881355925"/>
    <x v="0"/>
  </r>
  <r>
    <x v="69"/>
    <n v="3"/>
    <n v="23"/>
    <n v="0"/>
    <n v="327"/>
    <n v="9"/>
    <n v="0"/>
    <n v="6"/>
    <n v="1"/>
    <n v="1"/>
    <n v="2"/>
    <n v="372"/>
    <n v="6.1827956989247312E-2"/>
    <n v="0.87903225806451613"/>
    <n v="8.0645161290322578E-3"/>
    <n v="5.1075268817204304E-2"/>
    <n v="0.87903225806451613"/>
    <s v="HAMS"/>
    <n v="6.1827956989247312E-2"/>
    <n v="0.29943502824858759"/>
    <n v="0.81720430107526876"/>
    <x v="0"/>
  </r>
  <r>
    <x v="70"/>
    <n v="140"/>
    <n v="14"/>
    <n v="3"/>
    <n v="271"/>
    <n v="4"/>
    <n v="4"/>
    <n v="18"/>
    <n v="6"/>
    <n v="5"/>
    <n v="15"/>
    <n v="480"/>
    <n v="2.9166666666666667E-2"/>
    <n v="0.56458333333333333"/>
    <n v="0.29166666666666669"/>
    <n v="0.11458333333333333"/>
    <n v="0.56458333333333333"/>
    <s v="HAMS"/>
    <n v="0.29166666666666669"/>
    <n v="8.0645161290322578E-3"/>
    <n v="0.27291666666666664"/>
    <x v="0"/>
  </r>
  <r>
    <x v="71"/>
    <n v="7"/>
    <n v="191"/>
    <n v="3"/>
    <n v="326"/>
    <n v="5"/>
    <n v="4"/>
    <n v="9"/>
    <n v="9"/>
    <n v="7"/>
    <n v="6"/>
    <n v="567"/>
    <n v="0.33686067019400351"/>
    <n v="0.57495590828924159"/>
    <n v="1.2345679012345678E-2"/>
    <n v="7.5837742504409167E-2"/>
    <n v="0.57495590828924159"/>
    <s v="HAMS"/>
    <n v="0.33686067019400351"/>
    <n v="2.9166666666666667E-2"/>
    <n v="0.23809523809523808"/>
    <x v="0"/>
  </r>
  <r>
    <x v="72"/>
    <n v="18"/>
    <n v="215"/>
    <n v="8"/>
    <n v="392"/>
    <n v="15"/>
    <n v="13"/>
    <n v="37"/>
    <n v="12"/>
    <n v="18"/>
    <n v="16"/>
    <n v="744"/>
    <n v="0.28897849462365593"/>
    <n v="0.5268817204301075"/>
    <n v="2.4193548387096774E-2"/>
    <n v="0.15994623655913978"/>
    <n v="0.5268817204301075"/>
    <s v="HAMS"/>
    <n v="0.28897849462365593"/>
    <n v="0.33686067019400351"/>
    <n v="0.23790322580645157"/>
    <x v="0"/>
  </r>
  <r>
    <x v="73"/>
    <n v="7"/>
    <n v="326"/>
    <n v="3"/>
    <n v="125"/>
    <n v="9"/>
    <n v="10"/>
    <n v="11"/>
    <n v="6"/>
    <n v="7"/>
    <n v="12"/>
    <n v="516"/>
    <n v="0.63178294573643412"/>
    <n v="0.24224806201550386"/>
    <n v="1.3565891472868217E-2"/>
    <n v="0.1124031007751938"/>
    <n v="0.63178294573643412"/>
    <s v="BJP"/>
    <n v="0.24224806201550386"/>
    <n v="0.5268817204301075"/>
    <n v="0.38953488372093026"/>
    <x v="2"/>
  </r>
  <r>
    <x v="74"/>
    <n v="3"/>
    <n v="57"/>
    <n v="6"/>
    <n v="155"/>
    <n v="3"/>
    <n v="2"/>
    <n v="9"/>
    <n v="2"/>
    <n v="4"/>
    <n v="1"/>
    <n v="242"/>
    <n v="0.23553719008264462"/>
    <n v="0.64049586776859502"/>
    <n v="1.2396694214876033E-2"/>
    <n v="0.1115702479338843"/>
    <n v="0.64049586776859502"/>
    <s v="HAMS"/>
    <n v="0.23553719008264462"/>
    <n v="0.63178294573643412"/>
    <n v="0.4049586776859504"/>
    <x v="0"/>
  </r>
  <r>
    <x v="75"/>
    <n v="35"/>
    <n v="249"/>
    <n v="4"/>
    <n v="217"/>
    <n v="6"/>
    <n v="3"/>
    <n v="16"/>
    <n v="9"/>
    <n v="13"/>
    <n v="6"/>
    <n v="558"/>
    <n v="0.44623655913978494"/>
    <n v="0.3888888888888889"/>
    <n v="6.2724014336917558E-2"/>
    <n v="0.10215053763440861"/>
    <n v="0.44623655913978494"/>
    <s v="BJP"/>
    <n v="0.3888888888888889"/>
    <n v="0.64049586776859502"/>
    <n v="5.7347670250896043E-2"/>
    <x v="1"/>
  </r>
  <r>
    <x v="76"/>
    <n v="14"/>
    <n v="325"/>
    <n v="8"/>
    <n v="169"/>
    <n v="15"/>
    <n v="9"/>
    <n v="21"/>
    <n v="6"/>
    <n v="15"/>
    <n v="23"/>
    <n v="605"/>
    <n v="0.53719008264462809"/>
    <n v="0.27933884297520661"/>
    <n v="2.3140495867768594E-2"/>
    <n v="0.16033057851239668"/>
    <n v="0.53719008264462809"/>
    <s v="BJP"/>
    <n v="0.27933884297520661"/>
    <n v="0.3888888888888889"/>
    <n v="0.25785123966942147"/>
    <x v="2"/>
  </r>
  <r>
    <x v="77"/>
    <n v="11"/>
    <n v="362"/>
    <n v="9"/>
    <n v="257"/>
    <n v="9"/>
    <n v="7"/>
    <n v="20"/>
    <n v="3"/>
    <n v="7"/>
    <n v="9"/>
    <n v="694"/>
    <n v="0.52161383285302598"/>
    <n v="0.37031700288184438"/>
    <n v="1.5850144092219021E-2"/>
    <n v="9.2219020172910657E-2"/>
    <n v="0.52161383285302598"/>
    <s v="BJP"/>
    <n v="0.37031700288184438"/>
    <n v="0.27933884297520661"/>
    <n v="0.1512968299711816"/>
    <x v="2"/>
  </r>
  <r>
    <x v="78"/>
    <n v="57"/>
    <n v="524"/>
    <n v="9"/>
    <n v="197"/>
    <n v="7"/>
    <n v="4"/>
    <n v="13"/>
    <n v="6"/>
    <n v="17"/>
    <n v="30"/>
    <n v="864"/>
    <n v="0.60648148148148151"/>
    <n v="0.22800925925925927"/>
    <n v="6.5972222222222224E-2"/>
    <n v="9.9537037037037035E-2"/>
    <n v="0.60648148148148151"/>
    <s v="BJP"/>
    <n v="0.22800925925925927"/>
    <n v="0.37031700288184438"/>
    <n v="0.37847222222222221"/>
    <x v="2"/>
  </r>
  <r>
    <x v="79"/>
    <n v="7"/>
    <n v="239"/>
    <n v="2"/>
    <n v="251"/>
    <n v="9"/>
    <n v="8"/>
    <n v="15"/>
    <n v="9"/>
    <n v="4"/>
    <n v="12"/>
    <n v="556"/>
    <n v="0.42985611510791366"/>
    <n v="0.45143884892086333"/>
    <n v="1.2589928057553957E-2"/>
    <n v="0.10611510791366907"/>
    <n v="0.45143884892086333"/>
    <s v="HAMS"/>
    <n v="0.42985611510791366"/>
    <n v="0.60648148148148151"/>
    <n v="2.1582733812949673E-2"/>
    <x v="3"/>
  </r>
  <r>
    <x v="80"/>
    <n v="20"/>
    <n v="429"/>
    <n v="6"/>
    <n v="133"/>
    <n v="8"/>
    <n v="18"/>
    <n v="19"/>
    <n v="6"/>
    <n v="14"/>
    <n v="13"/>
    <n v="666"/>
    <n v="0.64414414414414412"/>
    <n v="0.1996996996996997"/>
    <n v="3.003003003003003E-2"/>
    <n v="0.12612612612612611"/>
    <n v="0.64414414414414412"/>
    <s v="BJP"/>
    <n v="0.1996996996996997"/>
    <n v="0.45143884892086333"/>
    <n v="0.44444444444444442"/>
    <x v="2"/>
  </r>
  <r>
    <x v="81"/>
    <n v="32"/>
    <n v="96"/>
    <n v="2"/>
    <n v="485"/>
    <n v="8"/>
    <n v="5"/>
    <n v="13"/>
    <n v="3"/>
    <n v="0"/>
    <n v="3"/>
    <n v="647"/>
    <n v="0.14837712519319937"/>
    <n v="0.74961360123647602"/>
    <n v="4.945904173106646E-2"/>
    <n v="5.2550231839258117E-2"/>
    <n v="0.74961360123647602"/>
    <s v="HAMS"/>
    <n v="0.14837712519319937"/>
    <n v="0.64414414414414412"/>
    <n v="0.60123647604327668"/>
    <x v="0"/>
  </r>
  <r>
    <x v="82"/>
    <n v="86"/>
    <n v="2649"/>
    <n v="64"/>
    <n v="710"/>
    <n v="83"/>
    <n v="37"/>
    <n v="56"/>
    <n v="38"/>
    <n v="61"/>
    <n v="92"/>
    <n v="3876"/>
    <n v="0.68343653250773995"/>
    <n v="0.18317853457172342"/>
    <n v="2.2187822497420021E-2"/>
    <n v="0.11119711042311661"/>
    <n v="0.68343653250773995"/>
    <s v="BJP"/>
    <n v="0.18317853457172342"/>
    <n v="0.74961360123647602"/>
    <n v="0.50025799793601655"/>
    <x v="2"/>
  </r>
  <r>
    <x v="83"/>
    <n v="30"/>
    <n v="311"/>
    <n v="9"/>
    <n v="459"/>
    <n v="15"/>
    <n v="8"/>
    <n v="18"/>
    <n v="4"/>
    <n v="6"/>
    <n v="9"/>
    <n v="869"/>
    <n v="0.35788262370540852"/>
    <n v="0.52819332566168009"/>
    <n v="3.4522439585730723E-2"/>
    <n v="7.9401611047180673E-2"/>
    <n v="0.52819332566168009"/>
    <s v="HAMS"/>
    <n v="0.35788262370540852"/>
    <n v="0.68343653250773995"/>
    <n v="0.17031070195627157"/>
    <x v="0"/>
  </r>
  <r>
    <x v="84"/>
    <n v="10"/>
    <n v="735"/>
    <n v="15"/>
    <n v="456"/>
    <n v="25"/>
    <n v="19"/>
    <n v="51"/>
    <n v="13"/>
    <n v="13"/>
    <n v="23"/>
    <n v="1360"/>
    <n v="0.5404411764705882"/>
    <n v="0.3352941176470588"/>
    <n v="7.3529411764705881E-3"/>
    <n v="0.11691176470588235"/>
    <n v="0.5404411764705882"/>
    <s v="BJP"/>
    <n v="0.3352941176470588"/>
    <n v="0.52819332566168009"/>
    <n v="0.2051470588235294"/>
    <x v="2"/>
  </r>
  <r>
    <x v="85"/>
    <n v="11"/>
    <n v="306"/>
    <n v="4"/>
    <n v="66"/>
    <n v="3"/>
    <n v="3"/>
    <n v="4"/>
    <n v="2"/>
    <n v="2"/>
    <n v="11"/>
    <n v="412"/>
    <n v="0.74271844660194175"/>
    <n v="0.16019417475728157"/>
    <n v="2.6699029126213591E-2"/>
    <n v="7.0388349514563103E-2"/>
    <n v="0.74271844660194175"/>
    <s v="BJP"/>
    <n v="0.16019417475728157"/>
    <n v="0.3352941176470588"/>
    <n v="0.58252427184466016"/>
    <x v="2"/>
  </r>
  <r>
    <x v="86"/>
    <n v="6"/>
    <n v="358"/>
    <n v="4"/>
    <n v="452"/>
    <n v="4"/>
    <n v="3"/>
    <n v="2"/>
    <n v="3"/>
    <n v="3"/>
    <n v="4"/>
    <n v="839"/>
    <n v="0.4266984505363528"/>
    <n v="0.53873659117997619"/>
    <n v="7.1513706793802142E-3"/>
    <n v="2.7413587604290822E-2"/>
    <n v="0.53873659117997619"/>
    <s v="HAMS"/>
    <n v="0.4266984505363528"/>
    <n v="0.74271844660194175"/>
    <n v="0.11203814064362339"/>
    <x v="3"/>
  </r>
  <r>
    <x v="87"/>
    <n v="111"/>
    <n v="555"/>
    <n v="15"/>
    <n v="263"/>
    <n v="11"/>
    <n v="15"/>
    <n v="17"/>
    <n v="9"/>
    <n v="12"/>
    <n v="33"/>
    <n v="1041"/>
    <n v="0.5331412103746398"/>
    <n v="0.25264169068203651"/>
    <n v="0.10662824207492795"/>
    <n v="0.10758885686839577"/>
    <n v="0.5331412103746398"/>
    <s v="BJP"/>
    <n v="0.25264169068203651"/>
    <n v="0.53873659117997619"/>
    <n v="0.28049951969260328"/>
    <x v="2"/>
  </r>
  <r>
    <x v="88"/>
    <n v="37"/>
    <n v="177"/>
    <n v="5"/>
    <n v="61"/>
    <n v="2"/>
    <n v="3"/>
    <n v="6"/>
    <n v="3"/>
    <n v="4"/>
    <n v="15"/>
    <n v="313"/>
    <n v="0.56549520766773165"/>
    <n v="0.19488817891373802"/>
    <n v="0.1182108626198083"/>
    <n v="0.12140575079872204"/>
    <n v="0.56549520766773165"/>
    <s v="BJP"/>
    <n v="0.19488817891373802"/>
    <n v="0.25264169068203651"/>
    <n v="0.37060702875399365"/>
    <x v="2"/>
  </r>
  <r>
    <x v="89"/>
    <n v="9"/>
    <n v="233"/>
    <n v="11"/>
    <n v="123"/>
    <n v="12"/>
    <n v="7"/>
    <n v="16"/>
    <n v="7"/>
    <n v="6"/>
    <n v="12"/>
    <n v="436"/>
    <n v="0.5344036697247706"/>
    <n v="0.28211009174311924"/>
    <n v="2.0642201834862386E-2"/>
    <n v="0.1628440366972477"/>
    <n v="0.5344036697247706"/>
    <s v="BJP"/>
    <n v="0.28211009174311924"/>
    <n v="0.19488817891373802"/>
    <n v="0.25229357798165136"/>
    <x v="2"/>
  </r>
  <r>
    <x v="90"/>
    <n v="15"/>
    <n v="357"/>
    <n v="17"/>
    <n v="427"/>
    <n v="27"/>
    <n v="10"/>
    <n v="24"/>
    <n v="9"/>
    <n v="19"/>
    <n v="20"/>
    <n v="925"/>
    <n v="0.38594594594594595"/>
    <n v="0.46162162162162163"/>
    <n v="1.6216216216216217E-2"/>
    <n v="0.13621621621621621"/>
    <n v="0.46162162162162163"/>
    <s v="HAMS"/>
    <n v="0.38594594594594595"/>
    <n v="0.5344036697247706"/>
    <n v="7.567567567567568E-2"/>
    <x v="3"/>
  </r>
  <r>
    <x v="91"/>
    <n v="45"/>
    <n v="517"/>
    <n v="16"/>
    <n v="428"/>
    <n v="13"/>
    <n v="15"/>
    <n v="19"/>
    <n v="6"/>
    <n v="13"/>
    <n v="10"/>
    <n v="1082"/>
    <n v="0.47781885397412199"/>
    <n v="0.39556377079482441"/>
    <n v="4.1589648798521256E-2"/>
    <n v="8.5027726432532341E-2"/>
    <n v="0.47781885397412199"/>
    <s v="BJP"/>
    <n v="0.39556377079482441"/>
    <n v="0.46162162162162163"/>
    <n v="8.2255083179297583E-2"/>
    <x v="1"/>
  </r>
  <r>
    <x v="92"/>
    <n v="76"/>
    <n v="246"/>
    <n v="4"/>
    <n v="153"/>
    <n v="5"/>
    <n v="2"/>
    <n v="10"/>
    <n v="3"/>
    <n v="2"/>
    <n v="3"/>
    <n v="504"/>
    <n v="0.48809523809523808"/>
    <n v="0.30357142857142855"/>
    <n v="0.15079365079365079"/>
    <n v="5.7539682539682536E-2"/>
    <n v="0.48809523809523808"/>
    <s v="BJP"/>
    <n v="0.30357142857142855"/>
    <n v="0.39556377079482441"/>
    <n v="0.18452380952380953"/>
    <x v="2"/>
  </r>
  <r>
    <x v="93"/>
    <n v="5"/>
    <n v="105"/>
    <n v="2"/>
    <n v="310"/>
    <n v="6"/>
    <n v="2"/>
    <n v="15"/>
    <n v="6"/>
    <n v="6"/>
    <n v="9"/>
    <n v="466"/>
    <n v="0.22532188841201717"/>
    <n v="0.66523605150214593"/>
    <n v="1.0729613733905579E-2"/>
    <n v="9.8712446351931327E-2"/>
    <n v="0.66523605150214593"/>
    <s v="HAMS"/>
    <n v="0.22532188841201717"/>
    <n v="0.48809523809523808"/>
    <n v="0.43991416309012876"/>
    <x v="0"/>
  </r>
  <r>
    <x v="94"/>
    <n v="17"/>
    <n v="324"/>
    <n v="9"/>
    <n v="129"/>
    <n v="4"/>
    <n v="3"/>
    <n v="5"/>
    <n v="1"/>
    <n v="10"/>
    <n v="13"/>
    <n v="515"/>
    <n v="0.62912621359223297"/>
    <n v="0.25048543689320391"/>
    <n v="3.3009708737864081E-2"/>
    <n v="8.7378640776699032E-2"/>
    <n v="0.62912621359223297"/>
    <s v="BJP"/>
    <n v="0.25048543689320391"/>
    <n v="0.66523605150214593"/>
    <n v="0.37864077669902907"/>
    <x v="2"/>
  </r>
  <r>
    <x v="95"/>
    <n v="51"/>
    <n v="247"/>
    <n v="14"/>
    <n v="345"/>
    <n v="16"/>
    <n v="13"/>
    <n v="28"/>
    <n v="5"/>
    <n v="9"/>
    <n v="9"/>
    <n v="737"/>
    <n v="0.33514246947082765"/>
    <n v="0.46811397557666212"/>
    <n v="6.9199457259158756E-2"/>
    <n v="0.12754409769335143"/>
    <n v="0.46811397557666212"/>
    <s v="HAMS"/>
    <n v="0.33514246947082765"/>
    <n v="0.62912621359223297"/>
    <n v="0.13297150610583447"/>
    <x v="3"/>
  </r>
  <r>
    <x v="96"/>
    <n v="3"/>
    <n v="104"/>
    <n v="3"/>
    <n v="866"/>
    <n v="4"/>
    <n v="4"/>
    <n v="30"/>
    <n v="4"/>
    <n v="4"/>
    <n v="10"/>
    <n v="1032"/>
    <n v="0.10077519379844961"/>
    <n v="0.83914728682170547"/>
    <n v="2.9069767441860465E-3"/>
    <n v="5.7170542635658912E-2"/>
    <n v="0.83914728682170547"/>
    <s v="HAMS"/>
    <n v="0.10077519379844961"/>
    <n v="0.33514246947082765"/>
    <n v="0.7383720930232559"/>
    <x v="0"/>
  </r>
  <r>
    <x v="97"/>
    <n v="35"/>
    <n v="616"/>
    <n v="18"/>
    <n v="447"/>
    <n v="21"/>
    <n v="12"/>
    <n v="44"/>
    <n v="18"/>
    <n v="18"/>
    <n v="22"/>
    <n v="1251"/>
    <n v="0.4924060751398881"/>
    <n v="0.35731414868105515"/>
    <n v="2.7977617905675458E-2"/>
    <n v="0.1223021582733813"/>
    <n v="0.4924060751398881"/>
    <s v="BJP"/>
    <n v="0.35731414868105515"/>
    <n v="0.83914728682170547"/>
    <n v="0.13509192645883294"/>
    <x v="1"/>
  </r>
  <r>
    <x v="98"/>
    <n v="13"/>
    <n v="138"/>
    <n v="5"/>
    <n v="256"/>
    <n v="9"/>
    <n v="3"/>
    <n v="16"/>
    <n v="7"/>
    <n v="11"/>
    <n v="7"/>
    <n v="465"/>
    <n v="0.29677419354838708"/>
    <n v="0.55053763440860215"/>
    <n v="2.7956989247311829E-2"/>
    <n v="0.12473118279569892"/>
    <n v="0.55053763440860215"/>
    <s v="HAMS"/>
    <n v="0.29677419354838708"/>
    <n v="0.4924060751398881"/>
    <n v="0.25376344086021507"/>
    <x v="0"/>
  </r>
  <r>
    <x v="99"/>
    <n v="21"/>
    <n v="240"/>
    <n v="5"/>
    <n v="278"/>
    <n v="23"/>
    <n v="14"/>
    <n v="30"/>
    <n v="13"/>
    <n v="15"/>
    <n v="29"/>
    <n v="668"/>
    <n v="0.3592814371257485"/>
    <n v="0.41616766467065869"/>
    <n v="3.1437125748502992E-2"/>
    <n v="0.19311377245508982"/>
    <n v="0.41616766467065869"/>
    <s v="HAMS"/>
    <n v="0.3592814371257485"/>
    <n v="0.29677419354838708"/>
    <n v="5.6886227544910184E-2"/>
    <x v="3"/>
  </r>
  <r>
    <x v="100"/>
    <n v="46"/>
    <n v="985"/>
    <n v="25"/>
    <n v="463"/>
    <n v="30"/>
    <n v="25"/>
    <n v="59"/>
    <n v="29"/>
    <n v="34"/>
    <n v="56"/>
    <n v="1752"/>
    <n v="0.56221461187214616"/>
    <n v="0.26426940639269408"/>
    <n v="2.6255707762557076E-2"/>
    <n v="0.14726027397260275"/>
    <n v="0.56221461187214616"/>
    <s v="BJP"/>
    <n v="0.26426940639269408"/>
    <n v="0.41616766467065869"/>
    <n v="0.29794520547945208"/>
    <x v="2"/>
  </r>
  <r>
    <x v="101"/>
    <n v="14"/>
    <n v="290"/>
    <n v="11"/>
    <n v="290"/>
    <n v="18"/>
    <n v="15"/>
    <n v="41"/>
    <n v="10"/>
    <n v="13"/>
    <n v="26"/>
    <n v="728"/>
    <n v="0.39835164835164832"/>
    <n v="0.39835164835164832"/>
    <n v="1.9230769230769232E-2"/>
    <n v="0.18406593406593408"/>
    <n v="0.39835164835164832"/>
    <s v="BJP"/>
    <n v="0.39835164835164832"/>
    <n v="0.56221461187214616"/>
    <n v="0"/>
    <x v="1"/>
  </r>
  <r>
    <x v="102"/>
    <n v="11"/>
    <n v="185"/>
    <n v="7"/>
    <n v="200"/>
    <n v="11"/>
    <n v="4"/>
    <n v="14"/>
    <n v="6"/>
    <n v="4"/>
    <n v="2"/>
    <n v="444"/>
    <n v="0.41666666666666669"/>
    <n v="0.45045045045045046"/>
    <n v="2.4774774774774775E-2"/>
    <n v="0.10810810810810811"/>
    <n v="0.45045045045045046"/>
    <s v="HAMS"/>
    <n v="0.41666666666666669"/>
    <n v="0.39835164835164832"/>
    <n v="3.3783783783783772E-2"/>
    <x v="3"/>
  </r>
  <r>
    <x v="103"/>
    <n v="4"/>
    <n v="271"/>
    <n v="10"/>
    <n v="124"/>
    <n v="6"/>
    <n v="5"/>
    <n v="5"/>
    <n v="6"/>
    <n v="9"/>
    <n v="11"/>
    <n v="451"/>
    <n v="0.60088691796008864"/>
    <n v="0.27494456762749447"/>
    <n v="8.869179600886918E-3"/>
    <n v="0.11529933481152993"/>
    <n v="0.60088691796008864"/>
    <s v="BJP"/>
    <n v="0.27494456762749447"/>
    <n v="0.45045045045045046"/>
    <n v="0.32594235033259417"/>
    <x v="2"/>
  </r>
  <r>
    <x v="104"/>
    <n v="6"/>
    <n v="406"/>
    <n v="10"/>
    <n v="207"/>
    <n v="9"/>
    <n v="2"/>
    <n v="9"/>
    <n v="8"/>
    <n v="7"/>
    <n v="7"/>
    <n v="671"/>
    <n v="0.60506706408345756"/>
    <n v="0.30849478390461998"/>
    <n v="8.9418777943368107E-3"/>
    <n v="7.7496274217585689E-2"/>
    <n v="0.60506706408345756"/>
    <s v="BJP"/>
    <n v="0.30849478390461998"/>
    <n v="0.27494456762749447"/>
    <n v="0.29657228017883758"/>
    <x v="2"/>
  </r>
  <r>
    <x v="105"/>
    <n v="9"/>
    <n v="231"/>
    <n v="4"/>
    <n v="109"/>
    <n v="7"/>
    <n v="5"/>
    <n v="10"/>
    <n v="2"/>
    <n v="4"/>
    <n v="7"/>
    <n v="388"/>
    <n v="0.59536082474226804"/>
    <n v="0.28092783505154639"/>
    <n v="2.3195876288659795E-2"/>
    <n v="0.10051546391752578"/>
    <n v="0.59536082474226804"/>
    <s v="BJP"/>
    <n v="0.28092783505154639"/>
    <n v="0.30849478390461998"/>
    <n v="0.31443298969072164"/>
    <x v="2"/>
  </r>
  <r>
    <x v="106"/>
    <n v="21"/>
    <n v="448"/>
    <n v="14"/>
    <n v="473"/>
    <n v="21"/>
    <n v="22"/>
    <n v="52"/>
    <n v="10"/>
    <n v="10"/>
    <n v="16"/>
    <n v="1087"/>
    <n v="0.41214351425942963"/>
    <n v="0.43514259429622815"/>
    <n v="1.9319227230910764E-2"/>
    <n v="0.13339466421343146"/>
    <n v="0.43514259429622815"/>
    <s v="HAMS"/>
    <n v="0.41214351425942963"/>
    <n v="0.59536082474226804"/>
    <n v="2.2999080036798514E-2"/>
    <x v="3"/>
  </r>
  <r>
    <x v="107"/>
    <n v="12"/>
    <n v="349"/>
    <n v="8"/>
    <n v="620"/>
    <n v="15"/>
    <n v="16"/>
    <n v="35"/>
    <n v="14"/>
    <n v="15"/>
    <n v="22"/>
    <n v="1106"/>
    <n v="0.31555153707052441"/>
    <n v="0.56057866184448468"/>
    <n v="1.0849909584086799E-2"/>
    <n v="0.11301989150090416"/>
    <n v="0.56057866184448468"/>
    <s v="HAMS"/>
    <n v="0.31555153707052441"/>
    <n v="0.41214351425942963"/>
    <n v="0.24502712477396027"/>
    <x v="0"/>
  </r>
  <r>
    <x v="108"/>
    <n v="71"/>
    <n v="499"/>
    <n v="19"/>
    <n v="323"/>
    <n v="13"/>
    <n v="13"/>
    <n v="25"/>
    <n v="15"/>
    <n v="13"/>
    <n v="13"/>
    <n v="1004"/>
    <n v="0.49701195219123506"/>
    <n v="0.32171314741035856"/>
    <n v="7.0717131474103592E-2"/>
    <n v="0.11055776892430279"/>
    <n v="0.49701195219123506"/>
    <s v="BJP"/>
    <n v="0.32171314741035856"/>
    <n v="0.56057866184448468"/>
    <n v="0.1752988047808765"/>
    <x v="2"/>
  </r>
  <r>
    <x v="109"/>
    <n v="19"/>
    <n v="487"/>
    <n v="7"/>
    <n v="294"/>
    <n v="9"/>
    <n v="6"/>
    <n v="16"/>
    <n v="7"/>
    <n v="4"/>
    <n v="8"/>
    <n v="857"/>
    <n v="0.56826137689614931"/>
    <n v="0.34305717619603265"/>
    <n v="2.2170361726954493E-2"/>
    <n v="6.6511085180863475E-2"/>
    <n v="0.56826137689614931"/>
    <s v="BJP"/>
    <n v="0.34305717619603265"/>
    <n v="0.32171314741035856"/>
    <n v="0.22520420070011665"/>
    <x v="2"/>
  </r>
  <r>
    <x v="110"/>
    <n v="35"/>
    <n v="341"/>
    <n v="8"/>
    <n v="647"/>
    <n v="16"/>
    <n v="11"/>
    <n v="22"/>
    <n v="12"/>
    <n v="13"/>
    <n v="11"/>
    <n v="1116"/>
    <n v="0.30555555555555558"/>
    <n v="0.57974910394265233"/>
    <n v="3.1362007168458779E-2"/>
    <n v="8.3333333333333329E-2"/>
    <n v="0.57974910394265233"/>
    <s v="HAMS"/>
    <n v="0.30555555555555558"/>
    <n v="0.56826137689614931"/>
    <n v="0.27419354838709675"/>
    <x v="0"/>
  </r>
  <r>
    <x v="111"/>
    <n v="95"/>
    <n v="544"/>
    <n v="15"/>
    <n v="1110"/>
    <n v="35"/>
    <n v="14"/>
    <n v="51"/>
    <n v="13"/>
    <n v="15"/>
    <n v="32"/>
    <n v="1924"/>
    <n v="0.28274428274428276"/>
    <n v="0.57692307692307687"/>
    <n v="4.9376299376299379E-2"/>
    <n v="9.0956340956340961E-2"/>
    <n v="0.57692307692307687"/>
    <s v="HAMS"/>
    <n v="0.28274428274428276"/>
    <n v="0.30555555555555558"/>
    <n v="0.29417879417879411"/>
    <x v="0"/>
  </r>
  <r>
    <x v="112"/>
    <n v="19"/>
    <n v="206"/>
    <n v="8"/>
    <n v="407"/>
    <n v="14"/>
    <n v="5"/>
    <n v="21"/>
    <n v="10"/>
    <n v="2"/>
    <n v="13"/>
    <n v="705"/>
    <n v="0.29219858156028367"/>
    <n v="0.57730496453900704"/>
    <n v="2.6950354609929079E-2"/>
    <n v="0.10354609929078014"/>
    <n v="0.57730496453900704"/>
    <s v="HAMS"/>
    <n v="0.29219858156028367"/>
    <n v="0.28274428274428276"/>
    <n v="0.28510638297872337"/>
    <x v="0"/>
  </r>
  <r>
    <x v="113"/>
    <n v="6"/>
    <n v="216"/>
    <n v="3"/>
    <n v="86"/>
    <n v="7"/>
    <n v="1"/>
    <n v="4"/>
    <n v="4"/>
    <n v="2"/>
    <n v="6"/>
    <n v="335"/>
    <n v="0.64477611940298507"/>
    <n v="0.25671641791044775"/>
    <n v="1.7910447761194031E-2"/>
    <n v="8.0597014925373134E-2"/>
    <n v="0.64477611940298507"/>
    <s v="BJP"/>
    <n v="0.25671641791044775"/>
    <n v="0.57730496453900704"/>
    <n v="0.38805970149253732"/>
    <x v="2"/>
  </r>
  <r>
    <x v="114"/>
    <n v="4"/>
    <n v="333"/>
    <n v="14"/>
    <n v="144"/>
    <n v="5"/>
    <n v="1"/>
    <n v="11"/>
    <n v="0"/>
    <n v="5"/>
    <n v="9"/>
    <n v="526"/>
    <n v="0.63307984790874527"/>
    <n v="0.27376425855513309"/>
    <n v="7.6045627376425855E-3"/>
    <n v="8.5551330798479083E-2"/>
    <n v="0.63307984790874527"/>
    <s v="BJP"/>
    <n v="0.27376425855513309"/>
    <n v="0.25671641791044775"/>
    <n v="0.35931558935361219"/>
    <x v="2"/>
  </r>
  <r>
    <x v="115"/>
    <n v="14"/>
    <n v="467"/>
    <n v="9"/>
    <n v="429"/>
    <n v="17"/>
    <n v="10"/>
    <n v="24"/>
    <n v="11"/>
    <n v="9"/>
    <n v="11"/>
    <n v="1001"/>
    <n v="0.46653346653346656"/>
    <n v="0.42857142857142855"/>
    <n v="1.3986013986013986E-2"/>
    <n v="9.0909090909090912E-2"/>
    <n v="0.46653346653346656"/>
    <s v="BJP"/>
    <n v="0.42857142857142855"/>
    <n v="0.27376425855513309"/>
    <n v="3.7962037962038009E-2"/>
    <x v="1"/>
  </r>
  <r>
    <x v="116"/>
    <n v="17"/>
    <n v="186"/>
    <n v="7"/>
    <n v="427"/>
    <n v="6"/>
    <n v="11"/>
    <n v="12"/>
    <n v="9"/>
    <n v="11"/>
    <n v="6"/>
    <n v="692"/>
    <n v="0.26878612716763006"/>
    <n v="0.61705202312138729"/>
    <n v="2.4566473988439308E-2"/>
    <n v="8.9595375722543349E-2"/>
    <n v="0.61705202312138729"/>
    <s v="HAMS"/>
    <n v="0.26878612716763006"/>
    <n v="0.46653346653346656"/>
    <n v="0.34826589595375723"/>
    <x v="0"/>
  </r>
  <r>
    <x v="117"/>
    <n v="67"/>
    <n v="536"/>
    <n v="9"/>
    <n v="53"/>
    <n v="4"/>
    <n v="3"/>
    <n v="4"/>
    <n v="2"/>
    <n v="4"/>
    <n v="6"/>
    <n v="688"/>
    <n v="0.77906976744186052"/>
    <n v="7.7034883720930231E-2"/>
    <n v="9.7383720930232565E-2"/>
    <n v="4.6511627906976744E-2"/>
    <n v="0.77906976744186052"/>
    <s v="BJP"/>
    <n v="9.7383720930232565E-2"/>
    <n v="2.4566473988439308E-2"/>
    <n v="0.6816860465116279"/>
    <x v="2"/>
  </r>
  <r>
    <x v="118"/>
    <n v="12"/>
    <n v="175"/>
    <n v="8"/>
    <n v="283"/>
    <n v="17"/>
    <n v="8"/>
    <n v="28"/>
    <n v="12"/>
    <n v="13"/>
    <n v="20"/>
    <n v="576"/>
    <n v="0.30381944444444442"/>
    <n v="0.49131944444444442"/>
    <n v="2.0833333333333332E-2"/>
    <n v="0.18402777777777779"/>
    <n v="0.49131944444444442"/>
    <s v="HAMS"/>
    <n v="0.30381944444444442"/>
    <n v="0.77906976744186052"/>
    <n v="0.1875"/>
    <x v="0"/>
  </r>
  <r>
    <x v="119"/>
    <n v="32"/>
    <n v="246"/>
    <n v="6"/>
    <n v="277"/>
    <n v="5"/>
    <n v="18"/>
    <n v="33"/>
    <n v="6"/>
    <n v="16"/>
    <n v="17"/>
    <n v="656"/>
    <n v="0.375"/>
    <n v="0.4222560975609756"/>
    <n v="4.878048780487805E-2"/>
    <n v="0.15396341463414634"/>
    <n v="0.4222560975609756"/>
    <s v="HAMS"/>
    <n v="0.375"/>
    <n v="0.30381944444444442"/>
    <n v="4.7256097560975596E-2"/>
    <x v="3"/>
  </r>
  <r>
    <x v="120"/>
    <n v="16"/>
    <n v="224"/>
    <n v="7"/>
    <n v="201"/>
    <n v="13"/>
    <n v="5"/>
    <n v="13"/>
    <n v="3"/>
    <n v="7"/>
    <n v="7"/>
    <n v="496"/>
    <n v="0.45161290322580644"/>
    <n v="0.40524193548387094"/>
    <n v="3.2258064516129031E-2"/>
    <n v="0.11088709677419355"/>
    <n v="0.45161290322580644"/>
    <s v="BJP"/>
    <n v="0.40524193548387094"/>
    <n v="0.4222560975609756"/>
    <n v="4.6370967741935498E-2"/>
    <x v="1"/>
  </r>
  <r>
    <x v="121"/>
    <n v="17"/>
    <n v="255"/>
    <n v="7"/>
    <n v="206"/>
    <n v="4"/>
    <n v="6"/>
    <n v="16"/>
    <n v="4"/>
    <n v="11"/>
    <n v="16"/>
    <n v="542"/>
    <n v="0.47047970479704798"/>
    <n v="0.38007380073800739"/>
    <n v="3.136531365313653E-2"/>
    <n v="0.11808118081180811"/>
    <n v="0.47047970479704798"/>
    <s v="BJP"/>
    <n v="0.38007380073800739"/>
    <n v="0.40524193548387094"/>
    <n v="9.0405904059040587E-2"/>
    <x v="1"/>
  </r>
  <r>
    <x v="122"/>
    <n v="7"/>
    <n v="57"/>
    <n v="4"/>
    <n v="288"/>
    <n v="17"/>
    <n v="4"/>
    <n v="5"/>
    <n v="4"/>
    <n v="1"/>
    <n v="4"/>
    <n v="391"/>
    <n v="0.14578005115089515"/>
    <n v="0.73657289002557547"/>
    <n v="1.7902813299232736E-2"/>
    <n v="9.9744245524296671E-2"/>
    <n v="0.73657289002557547"/>
    <s v="HAMS"/>
    <n v="0.14578005115089515"/>
    <n v="0.47047970479704798"/>
    <n v="0.59079283887468037"/>
    <x v="0"/>
  </r>
  <r>
    <x v="123"/>
    <n v="19"/>
    <n v="31"/>
    <n v="7"/>
    <n v="300"/>
    <n v="26"/>
    <n v="10"/>
    <n v="32"/>
    <n v="7"/>
    <n v="14"/>
    <n v="19"/>
    <n v="465"/>
    <n v="6.6666666666666666E-2"/>
    <n v="0.64516129032258063"/>
    <n v="4.0860215053763443E-2"/>
    <n v="0.24731182795698925"/>
    <n v="0.64516129032258063"/>
    <s v="HAMS"/>
    <n v="0.24731182795698925"/>
    <n v="9.9744245524296671E-2"/>
    <n v="0.39784946236559138"/>
    <x v="0"/>
  </r>
  <r>
    <x v="124"/>
    <n v="64"/>
    <n v="459"/>
    <n v="9"/>
    <n v="391"/>
    <n v="18"/>
    <n v="12"/>
    <n v="42"/>
    <n v="8"/>
    <n v="14"/>
    <n v="28"/>
    <n v="1045"/>
    <n v="0.43923444976076553"/>
    <n v="0.37416267942583731"/>
    <n v="6.1244019138755983E-2"/>
    <n v="0.12535885167464114"/>
    <n v="0.43923444976076553"/>
    <s v="BJP"/>
    <n v="0.37416267942583731"/>
    <n v="0.64516129032258063"/>
    <n v="6.5071770334928225E-2"/>
    <x v="1"/>
  </r>
  <r>
    <x v="125"/>
    <n v="29"/>
    <n v="829"/>
    <n v="25"/>
    <n v="2600"/>
    <n v="25"/>
    <n v="16"/>
    <n v="46"/>
    <n v="17"/>
    <n v="28"/>
    <n v="40"/>
    <n v="3655"/>
    <n v="0.22681258549931602"/>
    <n v="0.71135430916552667"/>
    <n v="7.9343365253077974E-3"/>
    <n v="5.389876880984952E-2"/>
    <n v="0.71135430916552667"/>
    <s v="HAMS"/>
    <n v="0.22681258549931602"/>
    <n v="0.43923444976076553"/>
    <n v="0.48454172366621062"/>
    <x v="0"/>
  </r>
  <r>
    <x v="126"/>
    <n v="14"/>
    <n v="254"/>
    <n v="6"/>
    <n v="194"/>
    <n v="13"/>
    <n v="1"/>
    <n v="8"/>
    <n v="9"/>
    <n v="6"/>
    <n v="4"/>
    <n v="509"/>
    <n v="0.49901768172888017"/>
    <n v="0.38113948919449903"/>
    <n v="2.75049115913556E-2"/>
    <n v="9.2337917485265222E-2"/>
    <n v="0.49901768172888017"/>
    <s v="BJP"/>
    <n v="0.38113948919449903"/>
    <n v="0.71135430916552667"/>
    <n v="0.11787819253438114"/>
    <x v="1"/>
  </r>
  <r>
    <x v="127"/>
    <n v="13"/>
    <n v="96"/>
    <n v="9"/>
    <n v="658"/>
    <n v="17"/>
    <n v="7"/>
    <n v="41"/>
    <n v="10"/>
    <n v="7"/>
    <n v="12"/>
    <n v="870"/>
    <n v="0.1103448275862069"/>
    <n v="0.7563218390804598"/>
    <n v="1.4942528735632184E-2"/>
    <n v="0.11839080459770115"/>
    <n v="0.7563218390804598"/>
    <s v="HAMS"/>
    <n v="0.11839080459770115"/>
    <n v="9.2337917485265222E-2"/>
    <n v="0.63793103448275867"/>
    <x v="0"/>
  </r>
  <r>
    <x v="128"/>
    <n v="21"/>
    <n v="541"/>
    <n v="13"/>
    <n v="523"/>
    <n v="20"/>
    <n v="16"/>
    <n v="30"/>
    <n v="17"/>
    <n v="34"/>
    <n v="47"/>
    <n v="1262"/>
    <n v="0.42868462757527731"/>
    <n v="0.41442155309033279"/>
    <n v="1.664025356576862E-2"/>
    <n v="0.14025356576862125"/>
    <n v="0.42868462757527731"/>
    <s v="BJP"/>
    <n v="0.41442155309033279"/>
    <n v="0.7563218390804598"/>
    <n v="1.4263074484944516E-2"/>
    <x v="1"/>
  </r>
  <r>
    <x v="129"/>
    <n v="21"/>
    <n v="536"/>
    <n v="3"/>
    <n v="821"/>
    <n v="18"/>
    <n v="5"/>
    <n v="31"/>
    <n v="7"/>
    <n v="16"/>
    <n v="10"/>
    <n v="1468"/>
    <n v="0.36512261580381472"/>
    <n v="0.55926430517711168"/>
    <n v="1.4305177111716621E-2"/>
    <n v="6.1307901907356951E-2"/>
    <n v="0.55926430517711168"/>
    <s v="HAMS"/>
    <n v="0.36512261580381472"/>
    <n v="0.42868462757527731"/>
    <n v="0.19414168937329696"/>
    <x v="0"/>
  </r>
  <r>
    <x v="130"/>
    <n v="12"/>
    <n v="397"/>
    <n v="7"/>
    <n v="104"/>
    <n v="8"/>
    <n v="3"/>
    <n v="19"/>
    <n v="13"/>
    <n v="8"/>
    <n v="29"/>
    <n v="600"/>
    <n v="0.66166666666666663"/>
    <n v="0.17333333333333334"/>
    <n v="0.02"/>
    <n v="0.14499999999999999"/>
    <n v="0.66166666666666663"/>
    <s v="BJP"/>
    <n v="0.17333333333333334"/>
    <n v="0.55926430517711168"/>
    <n v="0.48833333333333329"/>
    <x v="2"/>
  </r>
  <r>
    <x v="131"/>
    <n v="5"/>
    <n v="74"/>
    <n v="6"/>
    <n v="239"/>
    <n v="5"/>
    <n v="4"/>
    <n v="10"/>
    <n v="3"/>
    <n v="2"/>
    <n v="5"/>
    <n v="353"/>
    <n v="0.20963172804532579"/>
    <n v="0.67705382436260619"/>
    <n v="1.4164305949008499E-2"/>
    <n v="9.9150141643059492E-2"/>
    <n v="0.67705382436260619"/>
    <s v="HAMS"/>
    <n v="0.20963172804532579"/>
    <n v="0.66166666666666663"/>
    <n v="0.46742209631728038"/>
    <x v="0"/>
  </r>
  <r>
    <x v="132"/>
    <n v="8"/>
    <n v="154"/>
    <n v="10"/>
    <n v="435"/>
    <n v="26"/>
    <n v="12"/>
    <n v="56"/>
    <n v="14"/>
    <n v="16"/>
    <n v="23"/>
    <n v="754"/>
    <n v="0.20424403183023873"/>
    <n v="0.57692307692307687"/>
    <n v="1.0610079575596816E-2"/>
    <n v="0.20822281167108753"/>
    <n v="0.57692307692307687"/>
    <s v="HAMS"/>
    <n v="0.20822281167108753"/>
    <n v="9.9150141643059492E-2"/>
    <n v="0.36870026525198935"/>
    <x v="0"/>
  </r>
  <r>
    <x v="133"/>
    <n v="10"/>
    <n v="407"/>
    <n v="3"/>
    <n v="149"/>
    <n v="8"/>
    <n v="6"/>
    <n v="17"/>
    <n v="1"/>
    <n v="3"/>
    <n v="14"/>
    <n v="618"/>
    <n v="0.65857605177993528"/>
    <n v="0.24110032362459546"/>
    <n v="1.6181229773462782E-2"/>
    <n v="8.4142394822006472E-2"/>
    <n v="0.65857605177993528"/>
    <s v="BJP"/>
    <n v="0.24110032362459546"/>
    <n v="0.57692307692307687"/>
    <n v="0.41747572815533984"/>
    <x v="2"/>
  </r>
  <r>
    <x v="134"/>
    <n v="20"/>
    <n v="206"/>
    <n v="1"/>
    <n v="184"/>
    <n v="4"/>
    <n v="4"/>
    <n v="5"/>
    <n v="2"/>
    <n v="3"/>
    <n v="4"/>
    <n v="433"/>
    <n v="0.47575057736720555"/>
    <n v="0.42494226327944573"/>
    <n v="4.6189376443418015E-2"/>
    <n v="5.3117782909930716E-2"/>
    <n v="0.47575057736720555"/>
    <s v="BJP"/>
    <n v="0.42494226327944573"/>
    <n v="0.24110032362459546"/>
    <n v="5.080831408775982E-2"/>
    <x v="1"/>
  </r>
  <r>
    <x v="135"/>
    <n v="1"/>
    <n v="7"/>
    <n v="0"/>
    <n v="189"/>
    <n v="4"/>
    <n v="0"/>
    <n v="3"/>
    <n v="1"/>
    <n v="2"/>
    <n v="0"/>
    <n v="207"/>
    <n v="3.3816425120772944E-2"/>
    <n v="0.91304347826086951"/>
    <n v="4.830917874396135E-3"/>
    <n v="4.8309178743961352E-2"/>
    <n v="0.91304347826086951"/>
    <s v="HAMS"/>
    <n v="4.8309178743961352E-2"/>
    <n v="5.3117782909930716E-2"/>
    <n v="0.86473429951690817"/>
    <x v="0"/>
  </r>
  <r>
    <x v="136"/>
    <n v="14"/>
    <n v="43"/>
    <n v="4"/>
    <n v="325"/>
    <n v="2"/>
    <n v="4"/>
    <n v="12"/>
    <n v="1"/>
    <n v="1"/>
    <n v="1"/>
    <n v="407"/>
    <n v="0.10565110565110565"/>
    <n v="0.79852579852579852"/>
    <n v="3.4398034398034398E-2"/>
    <n v="6.1425061425061427E-2"/>
    <n v="0.79852579852579852"/>
    <s v="HAMS"/>
    <n v="0.10565110565110565"/>
    <n v="3.3816425120772944E-2"/>
    <n v="0.69287469287469283"/>
    <x v="0"/>
  </r>
  <r>
    <x v="137"/>
    <n v="24"/>
    <n v="645"/>
    <n v="10"/>
    <n v="353"/>
    <n v="9"/>
    <n v="5"/>
    <n v="20"/>
    <n v="8"/>
    <n v="6"/>
    <n v="16"/>
    <n v="1096"/>
    <n v="0.58850364963503654"/>
    <n v="0.3220802919708029"/>
    <n v="2.1897810218978103E-2"/>
    <n v="6.7518248175182483E-2"/>
    <n v="0.58850364963503654"/>
    <s v="BJP"/>
    <n v="0.3220802919708029"/>
    <n v="0.79852579852579852"/>
    <n v="0.26642335766423364"/>
    <x v="2"/>
  </r>
  <r>
    <x v="138"/>
    <n v="2"/>
    <n v="293"/>
    <n v="4"/>
    <n v="204"/>
    <n v="6"/>
    <n v="9"/>
    <n v="10"/>
    <n v="4"/>
    <n v="6"/>
    <n v="9"/>
    <n v="547"/>
    <n v="0.53564899451553927"/>
    <n v="0.37294332723948814"/>
    <n v="3.6563071297989031E-3"/>
    <n v="8.7751371115173671E-2"/>
    <n v="0.53564899451553927"/>
    <s v="BJP"/>
    <n v="0.37294332723948814"/>
    <n v="0.3220802919708029"/>
    <n v="0.16270566727605112"/>
    <x v="2"/>
  </r>
  <r>
    <x v="139"/>
    <n v="17"/>
    <n v="786"/>
    <n v="20"/>
    <n v="520"/>
    <n v="21"/>
    <n v="13"/>
    <n v="45"/>
    <n v="15"/>
    <n v="14"/>
    <n v="40"/>
    <n v="1491"/>
    <n v="0.52716297786720323"/>
    <n v="0.34875922199865861"/>
    <n v="1.1401743796109993E-2"/>
    <n v="0.11267605633802817"/>
    <n v="0.52716297786720323"/>
    <s v="BJP"/>
    <n v="0.34875922199865861"/>
    <n v="0.37294332723948814"/>
    <n v="0.17840375586854462"/>
    <x v="2"/>
  </r>
  <r>
    <x v="140"/>
    <n v="84"/>
    <n v="255"/>
    <n v="8"/>
    <n v="312"/>
    <n v="17"/>
    <n v="21"/>
    <n v="49"/>
    <n v="18"/>
    <n v="14"/>
    <n v="32"/>
    <n v="810"/>
    <n v="0.31481481481481483"/>
    <n v="0.38518518518518519"/>
    <n v="0.1037037037037037"/>
    <n v="0.1962962962962963"/>
    <n v="0.38518518518518519"/>
    <s v="HAMS"/>
    <n v="0.31481481481481483"/>
    <n v="0.52716297786720323"/>
    <n v="7.0370370370370361E-2"/>
    <x v="3"/>
  </r>
  <r>
    <x v="141"/>
    <n v="48"/>
    <n v="322"/>
    <n v="4"/>
    <n v="265"/>
    <n v="4"/>
    <n v="1"/>
    <n v="10"/>
    <n v="1"/>
    <n v="7"/>
    <n v="6"/>
    <n v="668"/>
    <n v="0.4820359281437126"/>
    <n v="0.3967065868263473"/>
    <n v="7.1856287425149698E-2"/>
    <n v="4.940119760479042E-2"/>
    <n v="0.4820359281437126"/>
    <s v="BJP"/>
    <n v="0.3967065868263473"/>
    <n v="0.38518518518518519"/>
    <n v="8.5329341317365304E-2"/>
    <x v="1"/>
  </r>
  <r>
    <x v="142"/>
    <n v="49"/>
    <n v="536"/>
    <n v="10"/>
    <n v="281"/>
    <n v="10"/>
    <n v="12"/>
    <n v="29"/>
    <n v="18"/>
    <n v="19"/>
    <n v="29"/>
    <n v="993"/>
    <n v="0.53977844914400808"/>
    <n v="0.28298086606243705"/>
    <n v="4.9345417925478349E-2"/>
    <n v="0.12789526686807653"/>
    <n v="0.53977844914400808"/>
    <s v="BJP"/>
    <n v="0.28298086606243705"/>
    <n v="0.3967065868263473"/>
    <n v="0.25679758308157102"/>
    <x v="2"/>
  </r>
  <r>
    <x v="143"/>
    <n v="10"/>
    <n v="110"/>
    <n v="6"/>
    <n v="497"/>
    <n v="27"/>
    <n v="9"/>
    <n v="28"/>
    <n v="9"/>
    <n v="4"/>
    <n v="11"/>
    <n v="711"/>
    <n v="0.15471167369901548"/>
    <n v="0.69901547116736995"/>
    <n v="1.4064697609001406E-2"/>
    <n v="0.13220815752461323"/>
    <n v="0.69901547116736995"/>
    <s v="HAMS"/>
    <n v="0.15471167369901548"/>
    <n v="0.53977844914400808"/>
    <n v="0.54430379746835444"/>
    <x v="0"/>
  </r>
  <r>
    <x v="144"/>
    <n v="11"/>
    <n v="251"/>
    <n v="12"/>
    <n v="415"/>
    <n v="20"/>
    <n v="6"/>
    <n v="28"/>
    <n v="8"/>
    <n v="13"/>
    <n v="10"/>
    <n v="774"/>
    <n v="0.32428940568475451"/>
    <n v="0.53617571059431524"/>
    <n v="1.4211886304909561E-2"/>
    <n v="0.12532299741602068"/>
    <n v="0.53617571059431524"/>
    <s v="HAMS"/>
    <n v="0.32428940568475451"/>
    <n v="0.15471167369901548"/>
    <n v="0.21188630490956073"/>
    <x v="0"/>
  </r>
  <r>
    <x v="145"/>
    <n v="128"/>
    <n v="262"/>
    <n v="8"/>
    <n v="421"/>
    <n v="22"/>
    <n v="17"/>
    <n v="30"/>
    <n v="16"/>
    <n v="10"/>
    <n v="24"/>
    <n v="938"/>
    <n v="0.27931769722814498"/>
    <n v="0.44882729211087419"/>
    <n v="0.13646055437100213"/>
    <n v="0.13539445628997868"/>
    <n v="0.44882729211087419"/>
    <s v="HAMS"/>
    <n v="0.27931769722814498"/>
    <n v="0.32428940568475451"/>
    <n v="0.16950959488272921"/>
    <x v="0"/>
  </r>
  <r>
    <x v="146"/>
    <n v="4"/>
    <n v="170"/>
    <n v="8"/>
    <n v="359"/>
    <n v="18"/>
    <n v="3"/>
    <n v="11"/>
    <n v="7"/>
    <n v="8"/>
    <n v="4"/>
    <n v="592"/>
    <n v="0.28716216216216217"/>
    <n v="0.60641891891891897"/>
    <n v="6.7567567567567571E-3"/>
    <n v="9.9662162162162157E-2"/>
    <n v="0.60641891891891897"/>
    <s v="HAMS"/>
    <n v="0.28716216216216217"/>
    <n v="0.27931769722814498"/>
    <n v="0.3192567567567568"/>
    <x v="0"/>
  </r>
  <r>
    <x v="147"/>
    <n v="26"/>
    <n v="452"/>
    <n v="16"/>
    <n v="288"/>
    <n v="9"/>
    <n v="8"/>
    <n v="15"/>
    <n v="14"/>
    <n v="17"/>
    <n v="16"/>
    <n v="861"/>
    <n v="0.52497096399535426"/>
    <n v="0.33449477351916379"/>
    <n v="3.0197444831591175E-2"/>
    <n v="0.11033681765389082"/>
    <n v="0.52497096399535426"/>
    <s v="BJP"/>
    <n v="0.33449477351916379"/>
    <n v="0.60641891891891897"/>
    <n v="0.19047619047619047"/>
    <x v="2"/>
  </r>
  <r>
    <x v="148"/>
    <n v="494"/>
    <n v="16"/>
    <n v="0"/>
    <n v="11"/>
    <n v="0"/>
    <n v="1"/>
    <n v="0"/>
    <n v="0"/>
    <n v="2"/>
    <n v="5"/>
    <n v="529"/>
    <n v="3.0245746691871456E-2"/>
    <n v="2.0793950850661626E-2"/>
    <n v="0.93383742911153123"/>
    <n v="1.5122873345935728E-2"/>
    <n v="0.93383742911153123"/>
    <s v="BSP"/>
    <n v="3.0245746691871456E-2"/>
    <n v="0.52497096399535426"/>
    <n v="0.90359168241965981"/>
    <x v="4"/>
  </r>
  <r>
    <x v="149"/>
    <n v="6"/>
    <n v="107"/>
    <n v="8"/>
    <n v="290"/>
    <n v="11"/>
    <n v="9"/>
    <n v="21"/>
    <n v="6"/>
    <n v="7"/>
    <n v="21"/>
    <n v="486"/>
    <n v="0.22016460905349794"/>
    <n v="0.5967078189300411"/>
    <n v="1.2345679012345678E-2"/>
    <n v="0.17078189300411523"/>
    <n v="0.5967078189300411"/>
    <s v="HAMS"/>
    <n v="0.22016460905349794"/>
    <n v="3.0245746691871456E-2"/>
    <n v="0.37654320987654316"/>
    <x v="0"/>
  </r>
  <r>
    <x v="150"/>
    <n v="29"/>
    <n v="907"/>
    <n v="16"/>
    <n v="417"/>
    <n v="14"/>
    <n v="9"/>
    <n v="25"/>
    <n v="19"/>
    <n v="9"/>
    <n v="31"/>
    <n v="1476"/>
    <n v="0.6144986449864499"/>
    <n v="0.28252032520325204"/>
    <n v="1.9647696476964769E-2"/>
    <n v="8.3333333333333329E-2"/>
    <n v="0.6144986449864499"/>
    <s v="BJP"/>
    <n v="0.28252032520325204"/>
    <n v="0.5967078189300411"/>
    <n v="0.33197831978319786"/>
    <x v="2"/>
  </r>
  <r>
    <x v="151"/>
    <n v="5"/>
    <n v="422"/>
    <n v="3"/>
    <n v="401"/>
    <n v="7"/>
    <n v="5"/>
    <n v="20"/>
    <n v="0"/>
    <n v="8"/>
    <n v="7"/>
    <n v="878"/>
    <n v="0.48063781321184512"/>
    <n v="0.45671981776765375"/>
    <n v="5.6947608200455585E-3"/>
    <n v="5.6947608200455579E-2"/>
    <n v="0.48063781321184512"/>
    <s v="BJP"/>
    <n v="0.45671981776765375"/>
    <n v="0.28252032520325204"/>
    <n v="2.3917995444191376E-2"/>
    <x v="1"/>
  </r>
  <r>
    <x v="152"/>
    <n v="34"/>
    <n v="447"/>
    <n v="18"/>
    <n v="346"/>
    <n v="10"/>
    <n v="8"/>
    <n v="29"/>
    <n v="5"/>
    <n v="7"/>
    <n v="14"/>
    <n v="918"/>
    <n v="0.48692810457516339"/>
    <n v="0.37690631808278868"/>
    <n v="3.7037037037037035E-2"/>
    <n v="9.9128540305010893E-2"/>
    <n v="0.48692810457516339"/>
    <s v="BJP"/>
    <n v="0.37690631808278868"/>
    <n v="0.45671981776765375"/>
    <n v="0.11002178649237471"/>
    <x v="1"/>
  </r>
  <r>
    <x v="153"/>
    <n v="9"/>
    <n v="865"/>
    <n v="7"/>
    <n v="96"/>
    <n v="5"/>
    <n v="3"/>
    <n v="4"/>
    <n v="2"/>
    <n v="4"/>
    <n v="3"/>
    <n v="998"/>
    <n v="0.86673346693386777"/>
    <n v="9.6192384769539077E-2"/>
    <n v="9.0180360721442889E-3"/>
    <n v="2.8056112224448898E-2"/>
    <n v="0.86673346693386777"/>
    <s v="BJP"/>
    <n v="9.6192384769539077E-2"/>
    <n v="0.37690631808278868"/>
    <n v="0.77054108216432871"/>
    <x v="2"/>
  </r>
  <r>
    <x v="154"/>
    <n v="71"/>
    <n v="64"/>
    <n v="7"/>
    <n v="339"/>
    <n v="11"/>
    <n v="9"/>
    <n v="19"/>
    <n v="8"/>
    <n v="3"/>
    <n v="9"/>
    <n v="540"/>
    <n v="0.11851851851851852"/>
    <n v="0.62777777777777777"/>
    <n v="0.13148148148148148"/>
    <n v="0.12222222222222222"/>
    <n v="0.62777777777777777"/>
    <s v="HAMS"/>
    <n v="0.13148148148148148"/>
    <n v="9.0180360721442889E-3"/>
    <n v="0.49629629629629629"/>
    <x v="0"/>
  </r>
  <r>
    <x v="155"/>
    <n v="10"/>
    <n v="215"/>
    <n v="3"/>
    <n v="194"/>
    <n v="2"/>
    <n v="5"/>
    <n v="27"/>
    <n v="11"/>
    <n v="11"/>
    <n v="12"/>
    <n v="490"/>
    <n v="0.43877551020408162"/>
    <n v="0.39591836734693875"/>
    <n v="2.0408163265306121E-2"/>
    <n v="0.14489795918367346"/>
    <n v="0.43877551020408162"/>
    <s v="BJP"/>
    <n v="0.39591836734693875"/>
    <n v="0.62777777777777777"/>
    <n v="4.2857142857142871E-2"/>
    <x v="1"/>
  </r>
  <r>
    <x v="156"/>
    <n v="26"/>
    <n v="228"/>
    <n v="8"/>
    <n v="150"/>
    <n v="8"/>
    <n v="4"/>
    <n v="17"/>
    <n v="5"/>
    <n v="8"/>
    <n v="3"/>
    <n v="457"/>
    <n v="0.4989059080962801"/>
    <n v="0.32822757111597373"/>
    <n v="5.689277899343545E-2"/>
    <n v="0.11597374179431072"/>
    <n v="0.4989059080962801"/>
    <s v="BJP"/>
    <n v="0.32822757111597373"/>
    <n v="0.39591836734693875"/>
    <n v="0.17067833698030638"/>
    <x v="2"/>
  </r>
  <r>
    <x v="157"/>
    <n v="5"/>
    <n v="166"/>
    <n v="9"/>
    <n v="287"/>
    <n v="10"/>
    <n v="9"/>
    <n v="10"/>
    <n v="3"/>
    <n v="8"/>
    <n v="5"/>
    <n v="512"/>
    <n v="0.32421875"/>
    <n v="0.560546875"/>
    <n v="9.765625E-3"/>
    <n v="0.10546875"/>
    <n v="0.560546875"/>
    <s v="HAMS"/>
    <n v="0.32421875"/>
    <n v="0.4989059080962801"/>
    <n v="0.236328125"/>
    <x v="0"/>
  </r>
  <r>
    <x v="158"/>
    <n v="9"/>
    <n v="214"/>
    <n v="8"/>
    <n v="338"/>
    <n v="15"/>
    <n v="10"/>
    <n v="19"/>
    <n v="8"/>
    <n v="12"/>
    <n v="14"/>
    <n v="647"/>
    <n v="0.33075734157650694"/>
    <n v="0.52241112828438951"/>
    <n v="1.3910355486862442E-2"/>
    <n v="0.13292117465224113"/>
    <n v="0.52241112828438951"/>
    <s v="HAMS"/>
    <n v="0.33075734157650694"/>
    <n v="0.32421875"/>
    <n v="0.19165378670788258"/>
    <x v="0"/>
  </r>
  <r>
    <x v="159"/>
    <n v="148"/>
    <n v="51"/>
    <n v="6"/>
    <n v="120"/>
    <n v="4"/>
    <n v="1"/>
    <n v="4"/>
    <n v="5"/>
    <n v="3"/>
    <n v="7"/>
    <n v="349"/>
    <n v="0.14613180515759314"/>
    <n v="0.34383954154727792"/>
    <n v="0.42406876790830944"/>
    <n v="8.5959885386819479E-2"/>
    <n v="0.42406876790830944"/>
    <s v="BSP"/>
    <n v="0.34383954154727792"/>
    <n v="0.52241112828438951"/>
    <n v="8.0229226361031525E-2"/>
    <x v="5"/>
  </r>
  <r>
    <x v="160"/>
    <n v="78"/>
    <n v="243"/>
    <n v="6"/>
    <n v="225"/>
    <n v="8"/>
    <n v="3"/>
    <n v="39"/>
    <n v="10"/>
    <n v="4"/>
    <n v="17"/>
    <n v="633"/>
    <n v="0.38388625592417064"/>
    <n v="0.35545023696682465"/>
    <n v="0.12322274881516587"/>
    <n v="0.13744075829383887"/>
    <n v="0.38388625592417064"/>
    <s v="BJP"/>
    <n v="0.35545023696682465"/>
    <n v="0.34383954154727792"/>
    <n v="2.8436018957345988E-2"/>
    <x v="1"/>
  </r>
  <r>
    <x v="161"/>
    <n v="28"/>
    <n v="111"/>
    <n v="8"/>
    <n v="460"/>
    <n v="17"/>
    <n v="4"/>
    <n v="20"/>
    <n v="10"/>
    <n v="8"/>
    <n v="12"/>
    <n v="678"/>
    <n v="0.16371681415929204"/>
    <n v="0.67846607669616521"/>
    <n v="4.1297935103244837E-2"/>
    <n v="0.11651917404129794"/>
    <n v="0.67846607669616521"/>
    <s v="HAMS"/>
    <n v="0.16371681415929204"/>
    <n v="0.38388625592417064"/>
    <n v="0.51474926253687314"/>
    <x v="0"/>
  </r>
  <r>
    <x v="162"/>
    <n v="0"/>
    <n v="241"/>
    <n v="3"/>
    <n v="92"/>
    <n v="2"/>
    <n v="0"/>
    <n v="5"/>
    <n v="0"/>
    <n v="0"/>
    <n v="1"/>
    <n v="344"/>
    <n v="0.70058139534883723"/>
    <n v="0.26744186046511625"/>
    <n v="0"/>
    <n v="3.1976744186046513E-2"/>
    <n v="0.70058139534883723"/>
    <s v="BJP"/>
    <n v="0.26744186046511625"/>
    <n v="0.67846607669616521"/>
    <n v="0.43313953488372098"/>
    <x v="2"/>
  </r>
  <r>
    <x v="163"/>
    <n v="12"/>
    <n v="338"/>
    <n v="2"/>
    <n v="65"/>
    <n v="2"/>
    <n v="2"/>
    <n v="5"/>
    <n v="0"/>
    <n v="6"/>
    <n v="17"/>
    <n v="449"/>
    <n v="0.75278396436525608"/>
    <n v="0.1447661469933185"/>
    <n v="2.6726057906458798E-2"/>
    <n v="7.5723830734966593E-2"/>
    <n v="0.75278396436525608"/>
    <s v="BJP"/>
    <n v="0.1447661469933185"/>
    <n v="0.26744186046511625"/>
    <n v="0.60801781737193761"/>
    <x v="2"/>
  </r>
  <r>
    <x v="164"/>
    <n v="17"/>
    <n v="124"/>
    <n v="1"/>
    <n v="151"/>
    <n v="4"/>
    <n v="6"/>
    <n v="10"/>
    <n v="6"/>
    <n v="3"/>
    <n v="8"/>
    <n v="330"/>
    <n v="0.37575757575757573"/>
    <n v="0.45757575757575758"/>
    <n v="5.1515151515151514E-2"/>
    <n v="0.11515151515151516"/>
    <n v="0.45757575757575758"/>
    <s v="HAMS"/>
    <n v="0.37575757575757573"/>
    <n v="0.75278396436525608"/>
    <n v="8.1818181818181845E-2"/>
    <x v="3"/>
  </r>
  <r>
    <x v="165"/>
    <n v="12"/>
    <n v="629"/>
    <n v="14"/>
    <n v="238"/>
    <n v="12"/>
    <n v="10"/>
    <n v="33"/>
    <n v="10"/>
    <n v="17"/>
    <n v="22"/>
    <n v="997"/>
    <n v="0.63089267803410232"/>
    <n v="0.23871614844533601"/>
    <n v="1.2036108324974924E-2"/>
    <n v="0.11835506519558676"/>
    <n v="0.63089267803410232"/>
    <s v="BJP"/>
    <n v="0.23871614844533601"/>
    <n v="0.45757575757575758"/>
    <n v="0.39217652958876631"/>
    <x v="2"/>
  </r>
  <r>
    <x v="166"/>
    <n v="6"/>
    <n v="340"/>
    <n v="7"/>
    <n v="82"/>
    <n v="3"/>
    <n v="4"/>
    <n v="9"/>
    <n v="4"/>
    <n v="8"/>
    <n v="10"/>
    <n v="473"/>
    <n v="0.71881606765327699"/>
    <n v="0.17336152219873149"/>
    <n v="1.2684989429175475E-2"/>
    <n v="9.5137420718816063E-2"/>
    <n v="0.71881606765327699"/>
    <s v="BJP"/>
    <n v="0.17336152219873149"/>
    <n v="0.23871614844533601"/>
    <n v="0.54545454545454553"/>
    <x v="2"/>
  </r>
  <r>
    <x v="167"/>
    <n v="0"/>
    <n v="99"/>
    <n v="2"/>
    <n v="108"/>
    <n v="3"/>
    <n v="1"/>
    <n v="4"/>
    <n v="1"/>
    <n v="0"/>
    <n v="0"/>
    <n v="218"/>
    <n v="0.45412844036697247"/>
    <n v="0.49541284403669728"/>
    <n v="0"/>
    <n v="5.0458715596330278E-2"/>
    <n v="0.49541284403669728"/>
    <s v="HAMS"/>
    <n v="0.45412844036697247"/>
    <n v="0.71881606765327699"/>
    <n v="4.1284403669724801E-2"/>
    <x v="3"/>
  </r>
  <r>
    <x v="168"/>
    <n v="8"/>
    <n v="313"/>
    <n v="7"/>
    <n v="287"/>
    <n v="11"/>
    <n v="6"/>
    <n v="10"/>
    <n v="4"/>
    <n v="9"/>
    <n v="11"/>
    <n v="666"/>
    <n v="0.46996996996996998"/>
    <n v="0.43093093093093093"/>
    <n v="1.2012012012012012E-2"/>
    <n v="8.7087087087087081E-2"/>
    <n v="0.46996996996996998"/>
    <s v="BJP"/>
    <n v="0.43093093093093093"/>
    <n v="0.49541284403669728"/>
    <n v="3.9039039039039047E-2"/>
    <x v="1"/>
  </r>
  <r>
    <x v="169"/>
    <n v="75"/>
    <n v="55"/>
    <n v="6"/>
    <n v="414"/>
    <n v="18"/>
    <n v="12"/>
    <n v="40"/>
    <n v="11"/>
    <n v="11"/>
    <n v="23"/>
    <n v="665"/>
    <n v="8.2706766917293228E-2"/>
    <n v="0.62255639097744364"/>
    <n v="0.11278195488721804"/>
    <n v="0.18195488721804512"/>
    <n v="0.62255639097744364"/>
    <s v="HAMS"/>
    <n v="0.18195488721804512"/>
    <n v="8.7087087087087081E-2"/>
    <n v="0.44060150375939855"/>
    <x v="0"/>
  </r>
  <r>
    <x v="170"/>
    <n v="8"/>
    <n v="786"/>
    <n v="14"/>
    <n v="2006"/>
    <n v="27"/>
    <n v="18"/>
    <n v="47"/>
    <n v="18"/>
    <n v="15"/>
    <n v="23"/>
    <n v="2962"/>
    <n v="0.26536124240378123"/>
    <n v="0.67724510465901422"/>
    <n v="2.7008777852802163E-3"/>
    <n v="5.4692775151924375E-2"/>
    <n v="0.67724510465901422"/>
    <s v="HAMS"/>
    <n v="0.26536124240378123"/>
    <n v="8.2706766917293228E-2"/>
    <n v="0.41188386225523299"/>
    <x v="0"/>
  </r>
  <r>
    <x v="171"/>
    <n v="41"/>
    <n v="259"/>
    <n v="11"/>
    <n v="300"/>
    <n v="10"/>
    <n v="11"/>
    <n v="38"/>
    <n v="15"/>
    <n v="20"/>
    <n v="31"/>
    <n v="736"/>
    <n v="0.35190217391304346"/>
    <n v="0.40760869565217389"/>
    <n v="5.5706521739130432E-2"/>
    <n v="0.18478260869565216"/>
    <n v="0.40760869565217389"/>
    <s v="HAMS"/>
    <n v="0.35190217391304346"/>
    <n v="0.26536124240378123"/>
    <n v="5.5706521739130432E-2"/>
    <x v="3"/>
  </r>
  <r>
    <x v="172"/>
    <n v="23"/>
    <n v="155"/>
    <n v="7"/>
    <n v="264"/>
    <n v="14"/>
    <n v="9"/>
    <n v="15"/>
    <n v="6"/>
    <n v="10"/>
    <n v="13"/>
    <n v="516"/>
    <n v="0.30038759689922478"/>
    <n v="0.51162790697674421"/>
    <n v="4.4573643410852716E-2"/>
    <n v="0.1434108527131783"/>
    <n v="0.51162790697674421"/>
    <s v="HAMS"/>
    <n v="0.30038759689922478"/>
    <n v="0.35190217391304346"/>
    <n v="0.21124031007751942"/>
    <x v="0"/>
  </r>
  <r>
    <x v="173"/>
    <n v="15"/>
    <n v="107"/>
    <n v="5"/>
    <n v="251"/>
    <n v="7"/>
    <n v="14"/>
    <n v="24"/>
    <n v="13"/>
    <n v="7"/>
    <n v="13"/>
    <n v="456"/>
    <n v="0.23464912280701755"/>
    <n v="0.55043859649122806"/>
    <n v="3.2894736842105261E-2"/>
    <n v="0.18201754385964913"/>
    <n v="0.55043859649122806"/>
    <s v="HAMS"/>
    <n v="0.23464912280701755"/>
    <n v="0.30038759689922478"/>
    <n v="0.31578947368421051"/>
    <x v="0"/>
  </r>
  <r>
    <x v="174"/>
    <n v="46"/>
    <n v="565"/>
    <n v="13"/>
    <n v="437"/>
    <n v="19"/>
    <n v="10"/>
    <n v="45"/>
    <n v="13"/>
    <n v="22"/>
    <n v="41"/>
    <n v="1211"/>
    <n v="0.46655656482246077"/>
    <n v="0.36085879438480595"/>
    <n v="3.7985136251032205E-2"/>
    <n v="0.13459950454170108"/>
    <n v="0.46655656482246077"/>
    <s v="BJP"/>
    <n v="0.36085879438480595"/>
    <n v="0.55043859649122806"/>
    <n v="0.10569777043765483"/>
    <x v="1"/>
  </r>
  <r>
    <x v="175"/>
    <n v="51"/>
    <n v="719"/>
    <n v="10"/>
    <n v="471"/>
    <n v="16"/>
    <n v="9"/>
    <n v="32"/>
    <n v="13"/>
    <n v="19"/>
    <n v="26"/>
    <n v="1366"/>
    <n v="0.52635431918008779"/>
    <n v="0.34480234260614934"/>
    <n v="3.7335285505124452E-2"/>
    <n v="9.1508052708638363E-2"/>
    <n v="0.52635431918008779"/>
    <s v="BJP"/>
    <n v="0.34480234260614934"/>
    <n v="0.36085879438480595"/>
    <n v="0.18155197657393846"/>
    <x v="2"/>
  </r>
  <r>
    <x v="176"/>
    <n v="1"/>
    <n v="205"/>
    <n v="5"/>
    <n v="46"/>
    <n v="4"/>
    <n v="2"/>
    <n v="7"/>
    <n v="6"/>
    <n v="3"/>
    <n v="4"/>
    <n v="283"/>
    <n v="0.72438162544169615"/>
    <n v="0.16254416961130741"/>
    <n v="3.5335689045936395E-3"/>
    <n v="0.10954063604240283"/>
    <n v="0.72438162544169615"/>
    <s v="BJP"/>
    <n v="0.16254416961130741"/>
    <n v="0.34480234260614934"/>
    <n v="0.56183745583038869"/>
    <x v="2"/>
  </r>
  <r>
    <x v="177"/>
    <n v="92"/>
    <n v="496"/>
    <n v="10"/>
    <n v="363"/>
    <n v="13"/>
    <n v="4"/>
    <n v="16"/>
    <n v="9"/>
    <n v="9"/>
    <n v="4"/>
    <n v="1016"/>
    <n v="0.48818897637795278"/>
    <n v="0.35728346456692911"/>
    <n v="9.055118110236221E-2"/>
    <n v="6.3976377952755903E-2"/>
    <n v="0.48818897637795278"/>
    <s v="BJP"/>
    <n v="0.35728346456692911"/>
    <n v="0.16254416961130741"/>
    <n v="0.13090551181102367"/>
    <x v="1"/>
  </r>
  <r>
    <x v="178"/>
    <n v="8"/>
    <n v="43"/>
    <n v="2"/>
    <n v="338"/>
    <n v="15"/>
    <n v="0"/>
    <n v="18"/>
    <n v="8"/>
    <n v="5"/>
    <n v="11"/>
    <n v="448"/>
    <n v="9.5982142857142863E-2"/>
    <n v="0.7544642857142857"/>
    <n v="1.7857142857142856E-2"/>
    <n v="0.13169642857142858"/>
    <n v="0.7544642857142857"/>
    <s v="HAMS"/>
    <n v="0.13169642857142858"/>
    <n v="6.3976377952755903E-2"/>
    <n v="0.6227678571428571"/>
    <x v="0"/>
  </r>
  <r>
    <x v="179"/>
    <n v="5040"/>
    <n v="74952"/>
    <n v="1639"/>
    <n v="67200"/>
    <n v="2369"/>
    <n v="1606"/>
    <n v="4131"/>
    <n v="1617"/>
    <n v="1899"/>
    <n v="3034"/>
    <n v="163487"/>
    <m/>
    <m/>
    <m/>
    <m/>
    <m/>
    <m/>
    <m/>
    <m/>
    <m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4" cacheId="3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5" firstHeaderRow="1" firstDataRow="1" firstDataCol="1"/>
  <pivotFields count="34">
    <pivotField showAll="0"/>
    <pivotField showAll="0"/>
    <pivotField showAll="0"/>
    <pivotField showAll="0">
      <items count="166">
        <item x="161"/>
        <item x="151"/>
        <item x="73"/>
        <item x="40"/>
        <item x="96"/>
        <item x="14"/>
        <item x="24"/>
        <item x="48"/>
        <item x="49"/>
        <item x="86"/>
        <item x="141"/>
        <item x="77"/>
        <item x="44"/>
        <item x="113"/>
        <item x="137"/>
        <item x="28"/>
        <item x="158"/>
        <item x="93"/>
        <item x="125"/>
        <item x="17"/>
        <item x="152"/>
        <item x="70"/>
        <item x="134"/>
        <item x="57"/>
        <item x="107"/>
        <item x="114"/>
        <item x="85"/>
        <item x="109"/>
        <item x="9"/>
        <item x="90"/>
        <item x="115"/>
        <item x="62"/>
        <item x="65"/>
        <item x="131"/>
        <item x="112"/>
        <item x="149"/>
        <item x="37"/>
        <item x="88"/>
        <item x="34"/>
        <item x="6"/>
        <item x="72"/>
        <item x="126"/>
        <item x="136"/>
        <item x="43"/>
        <item x="138"/>
        <item x="132"/>
        <item x="5"/>
        <item x="25"/>
        <item x="105"/>
        <item x="117"/>
        <item x="148"/>
        <item x="59"/>
        <item x="98"/>
        <item x="3"/>
        <item x="50"/>
        <item x="162"/>
        <item x="150"/>
        <item x="157"/>
        <item x="41"/>
        <item x="154"/>
        <item x="39"/>
        <item x="99"/>
        <item x="128"/>
        <item x="111"/>
        <item x="30"/>
        <item x="121"/>
        <item x="119"/>
        <item x="89"/>
        <item x="74"/>
        <item x="36"/>
        <item x="135"/>
        <item x="140"/>
        <item x="8"/>
        <item x="0"/>
        <item x="71"/>
        <item x="92"/>
        <item x="1"/>
        <item x="102"/>
        <item x="42"/>
        <item x="81"/>
        <item x="147"/>
        <item x="159"/>
        <item x="66"/>
        <item x="82"/>
        <item x="124"/>
        <item x="55"/>
        <item x="87"/>
        <item x="101"/>
        <item x="20"/>
        <item x="143"/>
        <item x="156"/>
        <item x="11"/>
        <item x="26"/>
        <item x="122"/>
        <item x="129"/>
        <item x="155"/>
        <item x="16"/>
        <item x="139"/>
        <item x="103"/>
        <item x="23"/>
        <item x="69"/>
        <item x="146"/>
        <item x="56"/>
        <item x="51"/>
        <item x="58"/>
        <item x="13"/>
        <item x="33"/>
        <item x="53"/>
        <item x="91"/>
        <item x="130"/>
        <item x="163"/>
        <item x="64"/>
        <item x="94"/>
        <item x="63"/>
        <item x="123"/>
        <item x="78"/>
        <item x="95"/>
        <item x="127"/>
        <item x="4"/>
        <item x="118"/>
        <item x="164"/>
        <item x="54"/>
        <item x="31"/>
        <item x="67"/>
        <item x="7"/>
        <item x="106"/>
        <item x="116"/>
        <item x="27"/>
        <item x="76"/>
        <item x="75"/>
        <item x="45"/>
        <item x="35"/>
        <item x="2"/>
        <item x="61"/>
        <item x="80"/>
        <item x="47"/>
        <item x="97"/>
        <item x="18"/>
        <item x="120"/>
        <item x="15"/>
        <item x="12"/>
        <item x="52"/>
        <item x="145"/>
        <item x="160"/>
        <item x="79"/>
        <item x="104"/>
        <item x="46"/>
        <item x="19"/>
        <item x="38"/>
        <item x="84"/>
        <item x="144"/>
        <item x="10"/>
        <item x="29"/>
        <item x="68"/>
        <item x="108"/>
        <item x="100"/>
        <item x="32"/>
        <item x="133"/>
        <item x="110"/>
        <item x="142"/>
        <item x="22"/>
        <item x="153"/>
        <item x="83"/>
        <item x="60"/>
        <item x="21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multipleItemSelectionAllowed="1" showAll="0">
      <items count="12">
        <item x="0"/>
        <item x="9"/>
        <item x="4"/>
        <item x="2"/>
        <item x="6"/>
        <item x="3"/>
        <item x="8"/>
        <item x="1"/>
        <item x="7"/>
        <item x="10"/>
        <item x="5"/>
        <item t="default"/>
      </items>
    </pivotField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</pivotFields>
  <rowFields count="1">
    <field x="1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Max Vote share" fld="9" baseField="14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8" cacheId="4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15" firstHeaderRow="0" firstDataRow="1" firstDataCol="1"/>
  <pivotFields count="27">
    <pivotField dataField="1" showAll="0">
      <items count="167">
        <item x="16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165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multipleItemSelectionAllowed="1" showAll="0">
      <items count="12">
        <item x="0"/>
        <item x="8"/>
        <item x="1"/>
        <item x="6"/>
        <item x="7"/>
        <item x="2"/>
        <item x="9"/>
        <item x="3"/>
        <item x="4"/>
        <item x="5"/>
        <item x="10"/>
        <item t="default"/>
      </items>
    </pivotField>
  </pivotFields>
  <rowFields count="1">
    <field x="2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ax Vote share" fld="21" baseField="0" baseItem="0"/>
    <dataField name="Count of Row Label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9" cacheId="5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68" firstHeaderRow="1" firstDataRow="1" firstDataCol="1" rowPageCount="1" colPageCount="1"/>
  <pivotFields count="33">
    <pivotField axis="axisRow" showAll="0">
      <items count="167">
        <item x="0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65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>
      <items count="6">
        <item x="0"/>
        <item x="2"/>
        <item x="1"/>
        <item x="3"/>
        <item x="4"/>
        <item t="default"/>
      </items>
    </pivotField>
    <pivotField showAll="0"/>
    <pivotField showAll="0">
      <items count="6">
        <item x="2"/>
        <item x="3"/>
        <item x="0"/>
        <item x="1"/>
        <item x="4"/>
        <item t="default"/>
      </items>
    </pivotField>
    <pivotField showAll="0"/>
    <pivotField axis="axisPage" multipleItemSelectionAllowed="1" showAll="0">
      <items count="10">
        <item h="1" x="4"/>
        <item h="1" x="5"/>
        <item x="1"/>
        <item h="1" x="6"/>
        <item h="1" x="0"/>
        <item h="1" x="3"/>
        <item h="1" x="2"/>
        <item h="1" x="7"/>
        <item h="1" x="8"/>
        <item t="default"/>
      </items>
    </pivotField>
  </pivotFields>
  <rowFields count="1">
    <field x="0"/>
  </rowFields>
  <rowItems count="65">
    <i>
      <x v="4"/>
    </i>
    <i>
      <x v="7"/>
    </i>
    <i>
      <x v="12"/>
    </i>
    <i>
      <x v="15"/>
    </i>
    <i>
      <x v="16"/>
    </i>
    <i>
      <x v="20"/>
    </i>
    <i>
      <x v="22"/>
    </i>
    <i>
      <x v="26"/>
    </i>
    <i>
      <x v="28"/>
    </i>
    <i>
      <x v="29"/>
    </i>
    <i>
      <x v="33"/>
    </i>
    <i>
      <x v="35"/>
    </i>
    <i>
      <x v="37"/>
    </i>
    <i>
      <x v="38"/>
    </i>
    <i>
      <x v="39"/>
    </i>
    <i>
      <x v="43"/>
    </i>
    <i>
      <x v="44"/>
    </i>
    <i>
      <x v="46"/>
    </i>
    <i>
      <x v="47"/>
    </i>
    <i>
      <x v="52"/>
    </i>
    <i>
      <x v="62"/>
    </i>
    <i>
      <x v="64"/>
    </i>
    <i>
      <x v="65"/>
    </i>
    <i>
      <x v="66"/>
    </i>
    <i>
      <x v="67"/>
    </i>
    <i>
      <x v="69"/>
    </i>
    <i>
      <x v="72"/>
    </i>
    <i>
      <x v="76"/>
    </i>
    <i>
      <x v="79"/>
    </i>
    <i>
      <x v="82"/>
    </i>
    <i>
      <x v="83"/>
    </i>
    <i>
      <x v="84"/>
    </i>
    <i>
      <x v="86"/>
    </i>
    <i>
      <x v="89"/>
    </i>
    <i>
      <x v="90"/>
    </i>
    <i>
      <x v="98"/>
    </i>
    <i>
      <x v="101"/>
    </i>
    <i>
      <x v="102"/>
    </i>
    <i>
      <x v="108"/>
    </i>
    <i>
      <x v="109"/>
    </i>
    <i>
      <x v="111"/>
    </i>
    <i>
      <x v="114"/>
    </i>
    <i>
      <x v="116"/>
    </i>
    <i>
      <x v="117"/>
    </i>
    <i>
      <x v="119"/>
    </i>
    <i>
      <x v="121"/>
    </i>
    <i>
      <x v="123"/>
    </i>
    <i>
      <x v="124"/>
    </i>
    <i>
      <x v="131"/>
    </i>
    <i>
      <x v="134"/>
    </i>
    <i>
      <x v="135"/>
    </i>
    <i>
      <x v="137"/>
    </i>
    <i>
      <x v="141"/>
    </i>
    <i>
      <x v="142"/>
    </i>
    <i>
      <x v="143"/>
    </i>
    <i>
      <x v="144"/>
    </i>
    <i>
      <x v="148"/>
    </i>
    <i>
      <x v="154"/>
    </i>
    <i>
      <x v="156"/>
    </i>
    <i>
      <x v="157"/>
    </i>
    <i>
      <x v="159"/>
    </i>
    <i>
      <x v="161"/>
    </i>
    <i>
      <x v="162"/>
    </i>
    <i>
      <x v="165"/>
    </i>
    <i t="grand">
      <x/>
    </i>
  </rowItems>
  <colItems count="1">
    <i/>
  </colItems>
  <pageFields count="1">
    <pageField fld="32" hier="-1"/>
  </pageFields>
  <dataFields count="1">
    <dataField name="Sum of Max Vote share" fld="27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3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W169" firstHeaderRow="0" firstDataRow="1" firstDataCol="1"/>
  <pivotFields count="39">
    <pivotField showAll="0"/>
    <pivotField showAll="0"/>
    <pivotField showAll="0"/>
    <pivotField axis="axisRow" showAll="0">
      <items count="166">
        <item x="21"/>
        <item x="60"/>
        <item x="83"/>
        <item x="153"/>
        <item x="22"/>
        <item x="142"/>
        <item x="110"/>
        <item x="133"/>
        <item x="32"/>
        <item x="100"/>
        <item x="108"/>
        <item x="68"/>
        <item x="29"/>
        <item x="10"/>
        <item x="144"/>
        <item x="84"/>
        <item x="38"/>
        <item x="19"/>
        <item x="46"/>
        <item x="104"/>
        <item x="79"/>
        <item x="160"/>
        <item x="145"/>
        <item x="52"/>
        <item x="12"/>
        <item x="15"/>
        <item x="120"/>
        <item x="18"/>
        <item x="97"/>
        <item x="47"/>
        <item x="80"/>
        <item x="61"/>
        <item x="2"/>
        <item x="35"/>
        <item x="45"/>
        <item x="75"/>
        <item x="76"/>
        <item x="27"/>
        <item x="116"/>
        <item x="106"/>
        <item x="7"/>
        <item x="67"/>
        <item x="31"/>
        <item x="54"/>
        <item x="164"/>
        <item x="118"/>
        <item x="4"/>
        <item x="127"/>
        <item x="95"/>
        <item x="78"/>
        <item x="123"/>
        <item x="63"/>
        <item x="94"/>
        <item x="64"/>
        <item x="163"/>
        <item x="130"/>
        <item x="91"/>
        <item x="53"/>
        <item x="33"/>
        <item x="13"/>
        <item x="58"/>
        <item x="51"/>
        <item x="56"/>
        <item x="146"/>
        <item x="69"/>
        <item x="23"/>
        <item x="103"/>
        <item x="139"/>
        <item x="16"/>
        <item x="155"/>
        <item x="129"/>
        <item x="122"/>
        <item x="26"/>
        <item x="11"/>
        <item x="156"/>
        <item x="143"/>
        <item x="20"/>
        <item x="101"/>
        <item x="87"/>
        <item x="55"/>
        <item x="124"/>
        <item x="82"/>
        <item x="66"/>
        <item x="159"/>
        <item x="147"/>
        <item x="81"/>
        <item x="42"/>
        <item x="102"/>
        <item x="1"/>
        <item x="92"/>
        <item x="71"/>
        <item x="0"/>
        <item x="8"/>
        <item x="140"/>
        <item x="135"/>
        <item x="36"/>
        <item x="74"/>
        <item x="89"/>
        <item x="119"/>
        <item x="121"/>
        <item x="30"/>
        <item x="111"/>
        <item x="128"/>
        <item x="99"/>
        <item x="39"/>
        <item x="154"/>
        <item x="41"/>
        <item x="157"/>
        <item x="150"/>
        <item x="162"/>
        <item x="50"/>
        <item x="3"/>
        <item x="98"/>
        <item x="59"/>
        <item x="148"/>
        <item x="117"/>
        <item x="105"/>
        <item x="25"/>
        <item x="5"/>
        <item x="132"/>
        <item x="138"/>
        <item x="43"/>
        <item x="136"/>
        <item x="126"/>
        <item x="72"/>
        <item x="6"/>
        <item x="34"/>
        <item x="88"/>
        <item x="37"/>
        <item x="149"/>
        <item x="112"/>
        <item x="131"/>
        <item x="65"/>
        <item x="62"/>
        <item x="115"/>
        <item x="90"/>
        <item x="9"/>
        <item x="109"/>
        <item x="85"/>
        <item x="114"/>
        <item x="107"/>
        <item x="57"/>
        <item x="134"/>
        <item x="70"/>
        <item x="152"/>
        <item x="17"/>
        <item x="125"/>
        <item x="93"/>
        <item x="158"/>
        <item x="28"/>
        <item x="137"/>
        <item x="113"/>
        <item x="44"/>
        <item x="77"/>
        <item x="141"/>
        <item x="86"/>
        <item x="49"/>
        <item x="48"/>
        <item x="24"/>
        <item x="14"/>
        <item x="96"/>
        <item x="40"/>
        <item x="73"/>
        <item x="151"/>
        <item x="16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9">
        <item x="0"/>
        <item x="7"/>
        <item x="4"/>
        <item x="6"/>
        <item x="1"/>
        <item x="2"/>
        <item x="3"/>
        <item x="5"/>
        <item t="default"/>
      </items>
    </pivotField>
    <pivotField dataField="1" showAll="0"/>
    <pivotField dataField="1" showAll="0"/>
    <pivotField dataField="1" showAll="0"/>
    <pivotField dataField="1" numFmtId="1" showAll="0"/>
    <pivotField dataField="1" numFmtId="1" showAll="0"/>
    <pivotField dataField="1" numFmtId="1" showAll="0"/>
    <pivotField dataField="1" numFmtId="1" showAll="0"/>
    <pivotField dataField="1" numFmtId="1" showAll="0"/>
    <pivotField dataField="1" numFmtId="1" showAll="0"/>
    <pivotField dataField="1" numFmtId="1" showAll="0"/>
    <pivotField dataField="1" numFmtId="1" showAll="0"/>
    <pivotField dataField="1" numFmtId="1" showAll="0"/>
    <pivotField dataField="1" numFmtId="1" showAll="0"/>
    <pivotField dataField="1" numFmtId="1" showAll="0"/>
    <pivotField dataField="1" numFmtId="1" showAll="0"/>
    <pivotField dataField="1" numFmtId="1" showAll="0"/>
    <pivotField dataField="1" numFmtId="1" showAll="0"/>
    <pivotField dataField="1" numFmtId="1" showAll="0"/>
    <pivotField dataField="1" numFmtId="1" showAll="0"/>
    <pivotField dataField="1" numFmtId="1" showAll="0"/>
    <pivotField showAll="0"/>
    <pivotField numFmtId="1" showAll="0"/>
    <pivotField dataField="1" numFmtId="1" showAll="0"/>
    <pivotField dataField="1" showAll="0"/>
    <pivotField showAll="0"/>
  </pivotFields>
  <rowFields count="1">
    <field x="3"/>
  </rowFields>
  <rowItems count="1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 t="grand">
      <x/>
    </i>
  </rowItems>
  <colFields count="1">
    <field x="-2"/>
  </colFields>
  <colItems count="2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</colItems>
  <dataFields count="22">
    <dataField name="Sum of Indian National Congress" fld="14" baseField="0" baseItem="0"/>
    <dataField name="Sum of Bahujan Samaj Party" fld="15" baseField="0" baseItem="0"/>
    <dataField name="Sum of Bharatiya Janta Party" fld="16" baseField="0" baseItem="0"/>
    <dataField name="Sum of Communist Party Of India" fld="17" baseField="0" baseItem="0"/>
    <dataField name="Sum of Shiv Sena" fld="18" baseField="0" baseItem="0"/>
    <dataField name="Sum of Bahujan Mukti Party" fld="19" baseField="0" baseItem="0"/>
    <dataField name="Sum of Akhil Hind Forward Block" fld="20" baseField="0" baseItem="0"/>
    <dataField name="Sum of Samajwadi Party" fld="21" baseField="0" baseItem="0"/>
    <dataField name="Sum of Jan Adhikar Party (Loktantrik)" fld="22" baseField="0" baseItem="0"/>
    <dataField name="Sum of Garib Janta Dal (Secular)" fld="23" baseField="0" baseItem="0"/>
    <dataField name="Sum of Independent" fld="24" baseField="0" baseItem="0"/>
    <dataField name="Sum of Independent2" fld="25" baseField="0" baseItem="0"/>
    <dataField name="Sum of Independent3" fld="26" baseField="0" baseItem="0"/>
    <dataField name="Sum of Independent4" fld="27" baseField="0" baseItem="0"/>
    <dataField name="Sum of Independent5" fld="28" baseField="0" baseItem="0"/>
    <dataField name="Sum of Independent6" fld="29" baseField="0" baseItem="0"/>
    <dataField name="Sum of Independent7" fld="30" baseField="0" baseItem="0"/>
    <dataField name="Sum of Independent8" fld="31" baseField="0" baseItem="0"/>
    <dataField name="Sum of Independent9" fld="32" baseField="0" baseItem="0"/>
    <dataField name="Sum of Independent10" fld="33" baseField="0" baseItem="0"/>
    <dataField name="Sum of NOTA" fld="36" baseField="0" baseItem="0"/>
    <dataField name="Sum of Total" fld="37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0" cacheId="5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11" firstHeaderRow="1" firstDataRow="2" firstDataCol="1"/>
  <pivotFields count="22">
    <pivotField axis="axisRow" showAll="0">
      <items count="18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x="23"/>
        <item h="1" x="24"/>
        <item h="1" x="25"/>
        <item h="1" x="26"/>
        <item h="1" x="27"/>
        <item h="1" x="28"/>
        <item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179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Col" showAll="0">
      <items count="8">
        <item x="2"/>
        <item x="4"/>
        <item x="0"/>
        <item x="1"/>
        <item x="5"/>
        <item x="3"/>
        <item x="6"/>
        <item t="default"/>
      </items>
    </pivotField>
  </pivotFields>
  <rowFields count="1">
    <field x="0"/>
  </rowFields>
  <rowItems count="7">
    <i>
      <x v="23"/>
    </i>
    <i>
      <x v="29"/>
    </i>
    <i>
      <x v="51"/>
    </i>
    <i>
      <x v="124"/>
    </i>
    <i>
      <x v="147"/>
    </i>
    <i>
      <x v="170"/>
    </i>
    <i t="grand">
      <x/>
    </i>
  </rowItems>
  <colFields count="1">
    <field x="21"/>
  </colFields>
  <colItems count="3">
    <i>
      <x/>
    </i>
    <i>
      <x v="2"/>
    </i>
    <i t="grand">
      <x/>
    </i>
  </colItems>
  <dataFields count="1">
    <dataField name="Sum of Highest Vote share" fld="16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6" cacheId="4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83" firstHeaderRow="1" firstDataRow="1" firstDataCol="1"/>
  <pivotFields count="28">
    <pivotField numFmtId="1" showAll="0"/>
    <pivotField dataField="1" showAll="0"/>
    <pivotField axis="axisRow" showAll="0">
      <items count="180">
        <item x="51"/>
        <item x="173"/>
        <item x="162"/>
        <item x="79"/>
        <item x="40"/>
        <item x="103"/>
        <item x="15"/>
        <item x="25"/>
        <item x="49"/>
        <item x="52"/>
        <item x="94"/>
        <item x="93"/>
        <item x="152"/>
        <item x="83"/>
        <item x="44"/>
        <item x="122"/>
        <item x="147"/>
        <item x="28"/>
        <item x="170"/>
        <item x="101"/>
        <item x="135"/>
        <item x="18"/>
        <item x="164"/>
        <item x="76"/>
        <item x="144"/>
        <item x="60"/>
        <item x="115"/>
        <item x="123"/>
        <item x="91"/>
        <item x="117"/>
        <item x="10"/>
        <item x="176"/>
        <item x="98"/>
        <item x="124"/>
        <item x="66"/>
        <item x="71"/>
        <item x="141"/>
        <item x="120"/>
        <item x="160"/>
        <item x="37"/>
        <item x="96"/>
        <item x="34"/>
        <item x="6"/>
        <item x="104"/>
        <item x="78"/>
        <item x="136"/>
        <item x="146"/>
        <item x="43"/>
        <item x="23"/>
        <item x="148"/>
        <item x="142"/>
        <item x="8"/>
        <item x="5"/>
        <item x="113"/>
        <item x="126"/>
        <item x="159"/>
        <item x="62"/>
        <item x="107"/>
        <item x="3"/>
        <item x="53"/>
        <item x="178"/>
        <item x="174"/>
        <item x="161"/>
        <item x="169"/>
        <item x="41"/>
        <item x="46"/>
        <item x="166"/>
        <item x="39"/>
        <item x="108"/>
        <item x="138"/>
        <item x="119"/>
        <item x="30"/>
        <item x="131"/>
        <item x="128"/>
        <item x="97"/>
        <item x="121"/>
        <item x="80"/>
        <item x="36"/>
        <item x="145"/>
        <item x="151"/>
        <item x="9"/>
        <item x="50"/>
        <item x="0"/>
        <item x="77"/>
        <item x="100"/>
        <item x="1"/>
        <item x="111"/>
        <item x="42"/>
        <item x="87"/>
        <item x="158"/>
        <item x="171"/>
        <item x="72"/>
        <item x="88"/>
        <item x="134"/>
        <item x="58"/>
        <item x="95"/>
        <item x="110"/>
        <item x="149"/>
        <item x="21"/>
        <item x="154"/>
        <item x="168"/>
        <item x="139"/>
        <item x="12"/>
        <item x="26"/>
        <item x="132"/>
        <item x="163"/>
        <item x="167"/>
        <item x="17"/>
        <item x="150"/>
        <item x="130"/>
        <item x="24"/>
        <item x="75"/>
        <item x="67"/>
        <item x="157"/>
        <item x="59"/>
        <item x="54"/>
        <item x="61"/>
        <item x="14"/>
        <item x="33"/>
        <item x="92"/>
        <item x="56"/>
        <item x="99"/>
        <item x="140"/>
        <item x="175"/>
        <item x="69"/>
        <item x="102"/>
        <item x="70"/>
        <item x="133"/>
        <item x="84"/>
        <item x="106"/>
        <item x="4"/>
        <item x="68"/>
        <item x="127"/>
        <item x="177"/>
        <item x="57"/>
        <item x="137"/>
        <item x="31"/>
        <item x="73"/>
        <item x="7"/>
        <item x="114"/>
        <item x="125"/>
        <item x="27"/>
        <item x="82"/>
        <item x="81"/>
        <item x="45"/>
        <item x="35"/>
        <item x="2"/>
        <item x="65"/>
        <item x="86"/>
        <item x="48"/>
        <item x="105"/>
        <item x="19"/>
        <item x="129"/>
        <item x="16"/>
        <item x="13"/>
        <item x="55"/>
        <item x="156"/>
        <item x="63"/>
        <item x="172"/>
        <item x="85"/>
        <item x="112"/>
        <item x="47"/>
        <item x="20"/>
        <item x="38"/>
        <item x="90"/>
        <item x="155"/>
        <item x="11"/>
        <item x="29"/>
        <item x="74"/>
        <item x="116"/>
        <item x="109"/>
        <item x="32"/>
        <item x="143"/>
        <item x="118"/>
        <item x="153"/>
        <item x="22"/>
        <item x="165"/>
        <item x="89"/>
        <item x="64"/>
        <item t="default"/>
      </items>
    </pivotField>
    <pivotField showAll="0">
      <items count="2">
        <item x="0"/>
        <item t="default"/>
      </items>
    </pivotField>
    <pivotField numFmtId="9" showAll="0"/>
    <pivotField numFmtId="9" showAll="0"/>
    <pivotField numFmtId="9" showAll="0"/>
    <pivotField numFmtId="9" showAll="0"/>
    <pivotField numFmtId="9" showAll="0"/>
    <pivotField showAll="0"/>
    <pivotField numFmtId="9" showAll="0"/>
    <pivotField showAll="0"/>
    <pivotField numFmtId="9" showAll="0"/>
    <pivotField showAll="0">
      <items count="7">
        <item x="0"/>
        <item x="5"/>
        <item x="1"/>
        <item x="3"/>
        <item x="4"/>
        <item x="2"/>
        <item t="default"/>
      </items>
    </pivotField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/>
    <pivotField numFmtId="1" showAll="0"/>
    <pivotField numFmtId="1" showAll="0"/>
    <pivotField numFmtId="1" showAll="0"/>
    <pivotField numFmtId="1" showAll="0"/>
  </pivotFields>
  <rowFields count="1">
    <field x="2"/>
  </rowFields>
  <rowItems count="1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 t="grand">
      <x/>
    </i>
  </rowItems>
  <colItems count="1">
    <i/>
  </colItems>
  <dataFields count="1">
    <dataField name="Count of Booth Name" fld="1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2"/>
  <sheetViews>
    <sheetView workbookViewId="0">
      <selection activeCell="C17" sqref="C17"/>
    </sheetView>
  </sheetViews>
  <sheetFormatPr defaultRowHeight="14.4" x14ac:dyDescent="0.3"/>
  <cols>
    <col min="1" max="1" width="19.44140625" customWidth="1"/>
    <col min="6" max="6" width="15.88671875" customWidth="1"/>
    <col min="9" max="9" width="21.21875" customWidth="1"/>
  </cols>
  <sheetData>
    <row r="2" spans="1:15" x14ac:dyDescent="0.3">
      <c r="L2">
        <v>2014</v>
      </c>
      <c r="O2">
        <v>2015</v>
      </c>
    </row>
    <row r="3" spans="1:15" x14ac:dyDescent="0.3">
      <c r="A3" t="s">
        <v>0</v>
      </c>
      <c r="B3">
        <v>2014</v>
      </c>
      <c r="C3">
        <v>2015</v>
      </c>
      <c r="D3">
        <v>2019</v>
      </c>
      <c r="F3" t="s">
        <v>17</v>
      </c>
      <c r="I3" t="s">
        <v>18</v>
      </c>
      <c r="L3" s="6" t="s">
        <v>25</v>
      </c>
      <c r="M3" s="7">
        <v>15868</v>
      </c>
    </row>
    <row r="4" spans="1:15" x14ac:dyDescent="0.3">
      <c r="A4" s="3" t="s">
        <v>3</v>
      </c>
      <c r="F4" s="4" t="s">
        <v>3</v>
      </c>
      <c r="I4" t="s">
        <v>5</v>
      </c>
      <c r="L4" s="6" t="s">
        <v>26</v>
      </c>
      <c r="M4" s="7">
        <v>50994</v>
      </c>
    </row>
    <row r="5" spans="1:15" x14ac:dyDescent="0.3">
      <c r="A5" s="1" t="s">
        <v>4</v>
      </c>
      <c r="F5" t="s">
        <v>5</v>
      </c>
      <c r="I5" t="s">
        <v>6</v>
      </c>
      <c r="L5" s="6" t="s">
        <v>27</v>
      </c>
      <c r="M5" s="7">
        <v>5007</v>
      </c>
    </row>
    <row r="6" spans="1:15" x14ac:dyDescent="0.3">
      <c r="A6" s="1" t="s">
        <v>5</v>
      </c>
      <c r="F6" t="s">
        <v>6</v>
      </c>
      <c r="I6" t="s">
        <v>19</v>
      </c>
      <c r="L6" s="6" t="s">
        <v>28</v>
      </c>
      <c r="M6" s="7">
        <v>53180</v>
      </c>
    </row>
    <row r="7" spans="1:15" x14ac:dyDescent="0.3">
      <c r="A7" s="1" t="s">
        <v>6</v>
      </c>
      <c r="F7" t="s">
        <v>12</v>
      </c>
      <c r="I7" t="s">
        <v>20</v>
      </c>
      <c r="L7" s="6" t="s">
        <v>29</v>
      </c>
      <c r="M7" s="7">
        <v>1706</v>
      </c>
    </row>
    <row r="8" spans="1:15" x14ac:dyDescent="0.3">
      <c r="A8" s="1" t="s">
        <v>7</v>
      </c>
      <c r="F8" t="s">
        <v>13</v>
      </c>
      <c r="I8" t="s">
        <v>21</v>
      </c>
      <c r="L8" s="6" t="s">
        <v>30</v>
      </c>
      <c r="M8" s="7">
        <v>528</v>
      </c>
    </row>
    <row r="9" spans="1:15" x14ac:dyDescent="0.3">
      <c r="A9" s="1" t="s">
        <v>8</v>
      </c>
      <c r="F9" t="s">
        <v>7</v>
      </c>
      <c r="I9" t="s">
        <v>22</v>
      </c>
      <c r="L9" s="6" t="s">
        <v>31</v>
      </c>
      <c r="M9" s="7">
        <v>921</v>
      </c>
    </row>
    <row r="10" spans="1:15" x14ac:dyDescent="0.3">
      <c r="A10" s="1" t="s">
        <v>9</v>
      </c>
      <c r="F10" t="s">
        <v>14</v>
      </c>
      <c r="I10" t="s">
        <v>11</v>
      </c>
      <c r="L10" s="6" t="s">
        <v>32</v>
      </c>
      <c r="M10" s="7">
        <v>389</v>
      </c>
    </row>
    <row r="11" spans="1:15" x14ac:dyDescent="0.3">
      <c r="A11" s="1" t="s">
        <v>10</v>
      </c>
      <c r="F11" t="s">
        <v>10</v>
      </c>
      <c r="L11" s="6" t="s">
        <v>33</v>
      </c>
      <c r="M11" s="7">
        <v>3461</v>
      </c>
    </row>
    <row r="12" spans="1:15" x14ac:dyDescent="0.3">
      <c r="A12" s="1" t="s">
        <v>11</v>
      </c>
      <c r="F12" t="s">
        <v>15</v>
      </c>
      <c r="L12" s="6" t="s">
        <v>34</v>
      </c>
      <c r="M12" s="7">
        <v>0</v>
      </c>
    </row>
    <row r="13" spans="1:15" x14ac:dyDescent="0.3">
      <c r="F13" t="s">
        <v>16</v>
      </c>
      <c r="L13" s="6" t="s">
        <v>35</v>
      </c>
      <c r="M13" s="7">
        <v>2157</v>
      </c>
    </row>
    <row r="14" spans="1:15" x14ac:dyDescent="0.3">
      <c r="F14" t="s">
        <v>11</v>
      </c>
      <c r="L14" s="6" t="s">
        <v>36</v>
      </c>
      <c r="M14" s="7">
        <v>134211</v>
      </c>
    </row>
    <row r="16" spans="1:15" x14ac:dyDescent="0.3">
      <c r="B16">
        <v>2014</v>
      </c>
      <c r="C16">
        <v>2015</v>
      </c>
      <c r="D16">
        <v>2019</v>
      </c>
    </row>
    <row r="17" spans="1:3" x14ac:dyDescent="0.3">
      <c r="A17" t="s">
        <v>1</v>
      </c>
      <c r="B17" s="8">
        <v>0.38</v>
      </c>
      <c r="C17" s="5"/>
    </row>
    <row r="18" spans="1:3" x14ac:dyDescent="0.3">
      <c r="A18" t="s">
        <v>2</v>
      </c>
      <c r="B18" s="9">
        <v>0.4</v>
      </c>
    </row>
    <row r="19" spans="1:3" x14ac:dyDescent="0.3">
      <c r="A19" t="s">
        <v>37</v>
      </c>
      <c r="B19" s="9">
        <v>0.12</v>
      </c>
    </row>
    <row r="20" spans="1:3" x14ac:dyDescent="0.3">
      <c r="A20" t="s">
        <v>23</v>
      </c>
      <c r="B20" s="9">
        <v>0.04</v>
      </c>
    </row>
    <row r="21" spans="1:3" x14ac:dyDescent="0.3">
      <c r="A21" t="s">
        <v>11</v>
      </c>
      <c r="B21" s="9">
        <v>0.03</v>
      </c>
    </row>
    <row r="22" spans="1:3" x14ac:dyDescent="0.3">
      <c r="A22" t="s">
        <v>24</v>
      </c>
      <c r="B22" s="9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4" sqref="B4"/>
    </sheetView>
  </sheetViews>
  <sheetFormatPr defaultRowHeight="14.4" x14ac:dyDescent="0.3"/>
  <cols>
    <col min="1" max="1" width="12.5546875" customWidth="1"/>
    <col min="2" max="2" width="20.77734375" customWidth="1"/>
    <col min="3" max="3" width="22.21875" customWidth="1"/>
    <col min="4" max="4" width="10" customWidth="1"/>
    <col min="5" max="5" width="10.21875" customWidth="1"/>
    <col min="6" max="6" width="12.5546875" customWidth="1"/>
    <col min="7" max="7" width="9.33203125" customWidth="1"/>
    <col min="8" max="8" width="9.6640625" customWidth="1"/>
    <col min="9" max="9" width="9.44140625" customWidth="1"/>
    <col min="10" max="10" width="9.6640625" customWidth="1"/>
    <col min="11" max="11" width="12" customWidth="1"/>
    <col min="12" max="12" width="7.5546875" customWidth="1"/>
    <col min="13" max="13" width="10.77734375" customWidth="1"/>
    <col min="14" max="14" width="25.6640625" bestFit="1" customWidth="1"/>
    <col min="15" max="15" width="19.5546875" customWidth="1"/>
    <col min="16" max="16" width="25.6640625" bestFit="1" customWidth="1"/>
    <col min="17" max="17" width="19.5546875" customWidth="1"/>
    <col min="18" max="18" width="25.6640625" bestFit="1" customWidth="1"/>
    <col min="19" max="19" width="19.5546875" customWidth="1"/>
    <col min="20" max="20" width="25.6640625" bestFit="1" customWidth="1"/>
    <col min="21" max="21" width="19.5546875" customWidth="1"/>
    <col min="22" max="22" width="25.6640625" bestFit="1" customWidth="1"/>
    <col min="23" max="23" width="19.5546875" customWidth="1"/>
    <col min="24" max="24" width="30.44140625" bestFit="1" customWidth="1"/>
    <col min="25" max="25" width="24.33203125" customWidth="1"/>
  </cols>
  <sheetData>
    <row r="3" spans="1:2" x14ac:dyDescent="0.3">
      <c r="A3" s="67" t="s">
        <v>623</v>
      </c>
      <c r="B3" t="s">
        <v>833</v>
      </c>
    </row>
    <row r="4" spans="1:2" x14ac:dyDescent="0.3">
      <c r="A4" s="68" t="s">
        <v>789</v>
      </c>
      <c r="B4" s="69">
        <v>61.470150220117304</v>
      </c>
    </row>
    <row r="5" spans="1:2" x14ac:dyDescent="0.3">
      <c r="A5" s="68" t="s">
        <v>796</v>
      </c>
      <c r="B5" s="69">
        <v>0.82781456953642385</v>
      </c>
    </row>
    <row r="6" spans="1:2" x14ac:dyDescent="0.3">
      <c r="A6" s="68" t="s">
        <v>791</v>
      </c>
      <c r="B6" s="69">
        <v>48.718813187336188</v>
      </c>
    </row>
    <row r="7" spans="1:2" x14ac:dyDescent="0.3">
      <c r="A7" s="68" t="s">
        <v>800</v>
      </c>
      <c r="B7" s="69">
        <v>4.4610268563442439</v>
      </c>
    </row>
    <row r="8" spans="1:2" x14ac:dyDescent="0.3">
      <c r="A8" s="68" t="s">
        <v>797</v>
      </c>
      <c r="B8" s="69">
        <v>0.54160789844851909</v>
      </c>
    </row>
    <row r="9" spans="1:2" x14ac:dyDescent="0.3">
      <c r="A9" s="68" t="s">
        <v>793</v>
      </c>
      <c r="B9" s="69">
        <v>17.17568614792803</v>
      </c>
    </row>
    <row r="10" spans="1:2" x14ac:dyDescent="0.3">
      <c r="A10" s="68" t="s">
        <v>798</v>
      </c>
      <c r="B10" s="69">
        <v>0.44662921348314605</v>
      </c>
    </row>
    <row r="11" spans="1:2" x14ac:dyDescent="0.3">
      <c r="A11" s="68" t="s">
        <v>792</v>
      </c>
      <c r="B11" s="69">
        <v>14.800506135280266</v>
      </c>
    </row>
    <row r="12" spans="1:2" x14ac:dyDescent="0.3">
      <c r="A12" s="68" t="s">
        <v>790</v>
      </c>
      <c r="B12" s="69">
        <v>2.6118313651687277</v>
      </c>
    </row>
    <row r="13" spans="1:2" x14ac:dyDescent="0.3">
      <c r="A13" s="68" t="s">
        <v>799</v>
      </c>
      <c r="B13" s="69">
        <v>0.30882352941176472</v>
      </c>
    </row>
    <row r="14" spans="1:2" x14ac:dyDescent="0.3">
      <c r="A14" s="68" t="s">
        <v>801</v>
      </c>
      <c r="B14" s="69" t="e">
        <v>#DIV/0!</v>
      </c>
    </row>
    <row r="15" spans="1:2" x14ac:dyDescent="0.3">
      <c r="A15" s="68" t="s">
        <v>333</v>
      </c>
      <c r="B15" s="69" t="e">
        <v>#DIV/0!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H1048576"/>
  <sheetViews>
    <sheetView workbookViewId="0">
      <selection activeCell="A124" sqref="A124"/>
    </sheetView>
  </sheetViews>
  <sheetFormatPr defaultColWidth="8.77734375" defaultRowHeight="13.2" x14ac:dyDescent="0.3"/>
  <cols>
    <col min="1" max="1" width="24.77734375" style="1" bestFit="1" customWidth="1"/>
    <col min="2" max="2" width="86.109375" style="1" bestFit="1" customWidth="1"/>
    <col min="3" max="4" width="34.21875" style="1" customWidth="1"/>
    <col min="5" max="15" width="24.77734375" style="1" customWidth="1"/>
    <col min="16" max="16" width="11.77734375" style="1" customWidth="1"/>
    <col min="17" max="17" width="17.6640625" style="1" bestFit="1" customWidth="1"/>
    <col min="18" max="18" width="14.33203125" style="1" bestFit="1" customWidth="1"/>
    <col min="19" max="19" width="18" style="1" bestFit="1" customWidth="1"/>
    <col min="20" max="20" width="13" style="1" bestFit="1" customWidth="1"/>
    <col min="21" max="21" width="12.109375" style="1" bestFit="1" customWidth="1"/>
    <col min="22" max="22" width="16.109375" style="1" bestFit="1" customWidth="1"/>
    <col min="23" max="23" width="8.6640625" style="1" bestFit="1" customWidth="1"/>
    <col min="24" max="24" width="12.6640625" style="1" bestFit="1" customWidth="1"/>
    <col min="25" max="25" width="15" style="1" bestFit="1" customWidth="1"/>
    <col min="26" max="26" width="11.33203125" style="1" bestFit="1" customWidth="1"/>
    <col min="27" max="27" width="12.109375" style="1" bestFit="1" customWidth="1"/>
    <col min="28" max="28" width="15.33203125" style="1" bestFit="1" customWidth="1"/>
    <col min="29" max="29" width="15.33203125" style="1" customWidth="1"/>
    <col min="30" max="30" width="18" style="1" bestFit="1" customWidth="1"/>
    <col min="31" max="31" width="19" style="1" bestFit="1" customWidth="1"/>
    <col min="32" max="32" width="6.33203125" style="1" bestFit="1" customWidth="1"/>
    <col min="33" max="33" width="7.33203125" style="1" bestFit="1" customWidth="1"/>
    <col min="34" max="34" width="19.109375" style="1" bestFit="1" customWidth="1"/>
    <col min="35" max="16384" width="8.77734375" style="1"/>
  </cols>
  <sheetData>
    <row r="1" spans="1:34" x14ac:dyDescent="0.3">
      <c r="P1" s="10" t="s">
        <v>38</v>
      </c>
      <c r="Q1" s="11" t="s">
        <v>39</v>
      </c>
      <c r="R1" s="12" t="s">
        <v>40</v>
      </c>
      <c r="S1" s="11" t="s">
        <v>41</v>
      </c>
      <c r="T1" s="10" t="s">
        <v>42</v>
      </c>
      <c r="U1" s="10" t="s">
        <v>43</v>
      </c>
      <c r="V1" s="13" t="s">
        <v>44</v>
      </c>
      <c r="W1" s="10" t="s">
        <v>45</v>
      </c>
      <c r="X1" s="10" t="s">
        <v>46</v>
      </c>
      <c r="Y1" s="12" t="s">
        <v>47</v>
      </c>
      <c r="Z1" s="10" t="s">
        <v>48</v>
      </c>
      <c r="AA1" s="10" t="s">
        <v>49</v>
      </c>
      <c r="AB1" s="12" t="s">
        <v>50</v>
      </c>
      <c r="AC1" s="14"/>
    </row>
    <row r="2" spans="1:34" x14ac:dyDescent="0.3">
      <c r="P2" s="1" t="str">
        <f>VLOOKUP(P1,[2]IndiaVotes_PC__Aurangabad_2014!$B$2:$E$14,4,0)</f>
        <v>Indian National Congress</v>
      </c>
      <c r="Q2" s="1" t="str">
        <f>VLOOKUP(Q1,[2]IndiaVotes_PC__Aurangabad_2014!$B$2:$E$14,4,0)</f>
        <v>Janata Dal (United)</v>
      </c>
      <c r="R2" s="1" t="str">
        <f>VLOOKUP(R1,[2]IndiaVotes_PC__Aurangabad_2014!$B$2:$E$14,4,0)</f>
        <v>Bahujan Samaj Party</v>
      </c>
      <c r="S2" s="1" t="str">
        <f>VLOOKUP(S1,[2]IndiaVotes_PC__Aurangabad_2014!$B$2:$E$14,4,0)</f>
        <v>Bharatiya Janta Party</v>
      </c>
      <c r="T2" s="1" t="str">
        <f>VLOOKUP(T1,[2]IndiaVotes_PC__Aurangabad_2014!$B$2:$E$14,4,0)</f>
        <v>Bahujan Mukti Party</v>
      </c>
      <c r="U2" s="1" t="str">
        <f>VLOOKUP(U1,[2]IndiaVotes_PC__Aurangabad_2014!$B$2:$E$14,4,0)</f>
        <v>Shoshit Samaj Dal</v>
      </c>
      <c r="V2" s="1" t="str">
        <f>VLOOKUP(V1,[2]IndiaVotes_PC__Aurangabad_2014!$B$2:$E$14,4,0)</f>
        <v>Aam Aadmi Party</v>
      </c>
      <c r="W2" s="1" t="str">
        <f>VLOOKUP(W1,[2]IndiaVotes_PC__Aurangabad_2014!$B$2:$E$14,4,0)</f>
        <v>Samajwadi Party</v>
      </c>
      <c r="X2" s="1" t="str">
        <f>VLOOKUP(X1,[2]IndiaVotes_PC__Aurangabad_2014!$B$2:$E$14,4,0)</f>
        <v>Independent</v>
      </c>
      <c r="Y2" s="1" t="str">
        <f>VLOOKUP(Y1,[2]IndiaVotes_PC__Aurangabad_2014!$B$2:$E$14,4,0)</f>
        <v>Independent</v>
      </c>
      <c r="Z2" s="1" t="str">
        <f>VLOOKUP(Z1,[2]IndiaVotes_PC__Aurangabad_2014!$B$2:$E$14,4,0)</f>
        <v>Independent</v>
      </c>
      <c r="AA2" s="1" t="str">
        <f>VLOOKUP(AA1,[2]IndiaVotes_PC__Aurangabad_2014!$B$2:$E$14,4,0)</f>
        <v>Independent</v>
      </c>
      <c r="AB2" s="1" t="str">
        <f>VLOOKUP(AB1,[2]IndiaVotes_PC__Aurangabad_2014!$B$2:$E$14,4,0)</f>
        <v>Independent</v>
      </c>
    </row>
    <row r="3" spans="1:34" x14ac:dyDescent="0.3">
      <c r="A3" s="15" t="s">
        <v>51</v>
      </c>
      <c r="B3" s="15" t="s">
        <v>52</v>
      </c>
      <c r="C3" s="15" t="s">
        <v>53</v>
      </c>
      <c r="D3" s="15" t="s">
        <v>54</v>
      </c>
      <c r="E3" s="15" t="s">
        <v>2</v>
      </c>
      <c r="F3" s="15" t="s">
        <v>1</v>
      </c>
      <c r="G3" s="15" t="s">
        <v>37</v>
      </c>
      <c r="H3" s="61" t="s">
        <v>23</v>
      </c>
      <c r="I3" s="18" t="s">
        <v>24</v>
      </c>
      <c r="J3" s="64" t="s">
        <v>617</v>
      </c>
      <c r="K3" s="64" t="s">
        <v>618</v>
      </c>
      <c r="L3" s="64" t="s">
        <v>619</v>
      </c>
      <c r="M3" s="64" t="s">
        <v>615</v>
      </c>
      <c r="N3" s="64" t="s">
        <v>616</v>
      </c>
      <c r="O3" s="63" t="s">
        <v>620</v>
      </c>
      <c r="P3" s="1" t="s">
        <v>3</v>
      </c>
      <c r="Q3" s="1" t="s">
        <v>4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9</v>
      </c>
      <c r="W3" s="1" t="s">
        <v>10</v>
      </c>
      <c r="X3" s="1" t="s">
        <v>11</v>
      </c>
      <c r="Y3" s="1" t="s">
        <v>11</v>
      </c>
      <c r="Z3" s="1" t="s">
        <v>11</v>
      </c>
      <c r="AA3" s="1" t="s">
        <v>11</v>
      </c>
      <c r="AB3" s="1" t="s">
        <v>11</v>
      </c>
      <c r="AC3" s="1" t="s">
        <v>55</v>
      </c>
      <c r="AD3" s="16" t="s">
        <v>56</v>
      </c>
      <c r="AE3" s="16" t="s">
        <v>57</v>
      </c>
      <c r="AF3" s="16" t="s">
        <v>58</v>
      </c>
      <c r="AG3" s="16" t="s">
        <v>59</v>
      </c>
      <c r="AH3" s="16" t="s">
        <v>60</v>
      </c>
    </row>
    <row r="4" spans="1:34" ht="14.4" hidden="1" x14ac:dyDescent="0.3">
      <c r="A4" s="17">
        <v>1</v>
      </c>
      <c r="B4" s="17" t="s">
        <v>61</v>
      </c>
      <c r="C4" s="17" t="str">
        <f>VLOOKUP(B4,[3]Sheet1!$B$2:$D$274,3,0)</f>
        <v>JAMHOR</v>
      </c>
      <c r="D4" s="17" t="str">
        <f>VLOOKUP(C4,[4]all_localities_matched!$B$13:$J$191,9,0)</f>
        <v>JAMHOR</v>
      </c>
      <c r="E4" s="18">
        <f>S4/AG4</f>
        <v>0.63790664780763795</v>
      </c>
      <c r="F4" s="18">
        <f>P4/AG4</f>
        <v>0.19236209335219237</v>
      </c>
      <c r="G4" s="18">
        <f>Q4/AG4</f>
        <v>2.5459688826025461E-2</v>
      </c>
      <c r="H4" s="18">
        <f>R4/AG4</f>
        <v>1.1315417256011316E-2</v>
      </c>
      <c r="I4" s="18">
        <f>SUM(T4:AC4)/AG4</f>
        <v>0.17538896746817539</v>
      </c>
      <c r="J4" s="18">
        <f>MAX(E4:I4)</f>
        <v>0.63790664780763795</v>
      </c>
      <c r="K4" s="18" t="str">
        <f>INDEX($E$3:$I$3,MATCH(J4,E4:I4,0))</f>
        <v>BJP</v>
      </c>
      <c r="L4" s="18">
        <f>LARGE(E4:I4,2)</f>
        <v>0.19236209335219237</v>
      </c>
      <c r="M4" s="18" t="str">
        <f>INDEX($E$3:$I$3,MATCH(L4,E4:I4,0))</f>
        <v>INC</v>
      </c>
      <c r="N4" s="18">
        <f>J4-L4</f>
        <v>0.44554455445544561</v>
      </c>
      <c r="O4" s="49" t="str">
        <f>IF(N4&gt;0.15,CONCATENATE("Strong ",K4),CONCATENATE("Swing ",K4))</f>
        <v>Strong BJP</v>
      </c>
      <c r="P4" s="19">
        <v>136</v>
      </c>
      <c r="Q4" s="19">
        <v>18</v>
      </c>
      <c r="R4" s="19">
        <v>8</v>
      </c>
      <c r="S4" s="19">
        <v>451</v>
      </c>
      <c r="T4" s="19">
        <v>12</v>
      </c>
      <c r="U4" s="19">
        <v>3</v>
      </c>
      <c r="V4" s="17">
        <v>3</v>
      </c>
      <c r="W4" s="19">
        <v>2</v>
      </c>
      <c r="X4" s="19">
        <v>6</v>
      </c>
      <c r="Y4" s="19">
        <v>8</v>
      </c>
      <c r="Z4" s="19">
        <v>18</v>
      </c>
      <c r="AA4" s="19">
        <v>4</v>
      </c>
      <c r="AB4" s="19">
        <v>16</v>
      </c>
      <c r="AC4" s="19">
        <f>SUM(X4:AB4)</f>
        <v>52</v>
      </c>
      <c r="AD4" s="19">
        <v>685</v>
      </c>
      <c r="AE4" s="19">
        <v>0</v>
      </c>
      <c r="AF4" s="19">
        <v>22</v>
      </c>
      <c r="AG4" s="19">
        <v>707</v>
      </c>
      <c r="AH4" s="19">
        <v>0</v>
      </c>
    </row>
    <row r="5" spans="1:34" ht="14.4" hidden="1" x14ac:dyDescent="0.3">
      <c r="A5" s="17">
        <v>2</v>
      </c>
      <c r="B5" s="17" t="s">
        <v>62</v>
      </c>
      <c r="C5" s="17" t="str">
        <f>VLOOKUP(B5,[3]Sheet1!$B$2:$D$274,3,0)</f>
        <v>JAMHOR</v>
      </c>
      <c r="D5" s="17" t="str">
        <f>VLOOKUP(C5,[4]all_localities_matched!$B$13:$J$191,9,0)</f>
        <v>JAMHOR</v>
      </c>
      <c r="E5" s="18">
        <f>S5/AG5</f>
        <v>0.53275109170305679</v>
      </c>
      <c r="F5" s="18">
        <f>P5/AG5</f>
        <v>0.27292576419213976</v>
      </c>
      <c r="G5" s="18">
        <f>Q5/AG5</f>
        <v>7.8602620087336247E-2</v>
      </c>
      <c r="H5" s="18">
        <f t="shared" ref="H5:H68" si="0">R5/AG5</f>
        <v>2.6200873362445413E-2</v>
      </c>
      <c r="I5" s="18">
        <f t="shared" ref="I5:I68" si="1">SUM(T5:AC5)/AG5</f>
        <v>0.10480349344978165</v>
      </c>
      <c r="J5" s="18">
        <f t="shared" ref="J5:J68" si="2">MAX(E5:I5)</f>
        <v>0.53275109170305679</v>
      </c>
      <c r="K5" s="18" t="str">
        <f>INDEX($E$3:$I$3,MATCH(J5,E5:I5,0))</f>
        <v>BJP</v>
      </c>
      <c r="L5" s="18">
        <f t="shared" ref="L5:L68" si="3">LARGE(E5:I5,2)</f>
        <v>0.27292576419213976</v>
      </c>
      <c r="M5" s="18" t="str">
        <f t="shared" ref="M5:M68" si="4">INDEX($E$3:$I$3,MATCH(L5,E5:I5,0))</f>
        <v>INC</v>
      </c>
      <c r="N5" s="18">
        <f t="shared" ref="N5:N68" si="5">J5-L5</f>
        <v>0.25982532751091703</v>
      </c>
      <c r="O5" s="49" t="str">
        <f t="shared" ref="O5:O68" si="6">IF(N5&gt;0.15,CONCATENATE("Strong ",K5),CONCATENATE("Swing ",K5))</f>
        <v>Strong BJP</v>
      </c>
      <c r="P5" s="19">
        <v>125</v>
      </c>
      <c r="Q5" s="19">
        <v>36</v>
      </c>
      <c r="R5" s="19">
        <v>12</v>
      </c>
      <c r="S5" s="19">
        <v>244</v>
      </c>
      <c r="T5" s="19">
        <v>4</v>
      </c>
      <c r="U5" s="19">
        <v>1</v>
      </c>
      <c r="V5" s="17">
        <v>4</v>
      </c>
      <c r="W5" s="19">
        <v>1</v>
      </c>
      <c r="X5" s="19">
        <v>0</v>
      </c>
      <c r="Y5" s="19">
        <v>3</v>
      </c>
      <c r="Z5" s="19">
        <v>3</v>
      </c>
      <c r="AA5" s="19">
        <v>6</v>
      </c>
      <c r="AB5" s="19">
        <v>7</v>
      </c>
      <c r="AC5" s="19">
        <f t="shared" ref="AC5:AC68" si="7">SUM(X5:AB5)</f>
        <v>19</v>
      </c>
      <c r="AD5" s="19">
        <v>446</v>
      </c>
      <c r="AE5" s="19">
        <v>0</v>
      </c>
      <c r="AF5" s="19">
        <v>12</v>
      </c>
      <c r="AG5" s="19">
        <v>458</v>
      </c>
      <c r="AH5" s="19">
        <v>0</v>
      </c>
    </row>
    <row r="6" spans="1:34" ht="14.4" hidden="1" x14ac:dyDescent="0.3">
      <c r="A6" s="17">
        <v>3</v>
      </c>
      <c r="B6" s="17" t="s">
        <v>63</v>
      </c>
      <c r="C6" s="17" t="str">
        <f>VLOOKUP(B6,[3]Sheet1!$B$2:$D$274,3,0)</f>
        <v>JAMHOR</v>
      </c>
      <c r="D6" s="17" t="str">
        <f>VLOOKUP(C6,[4]all_localities_matched!$B$13:$J$191,9,0)</f>
        <v>JAMHOR</v>
      </c>
      <c r="E6" s="18">
        <f>S6/AG6</f>
        <v>0.5482388973966309</v>
      </c>
      <c r="F6" s="18">
        <f>P6/AG6</f>
        <v>0.17457886676875958</v>
      </c>
      <c r="G6" s="18">
        <f>Q6/AG6</f>
        <v>0.17151607963246554</v>
      </c>
      <c r="H6" s="18">
        <f t="shared" si="0"/>
        <v>1.8376722817764167E-2</v>
      </c>
      <c r="I6" s="18">
        <f t="shared" si="1"/>
        <v>0.11944869831546708</v>
      </c>
      <c r="J6" s="18">
        <f t="shared" si="2"/>
        <v>0.5482388973966309</v>
      </c>
      <c r="K6" s="18" t="str">
        <f t="shared" ref="K6:K69" si="8">INDEX($E$3:$I$3,MATCH(J6,E6:I6,0))</f>
        <v>BJP</v>
      </c>
      <c r="L6" s="18">
        <f t="shared" si="3"/>
        <v>0.17457886676875958</v>
      </c>
      <c r="M6" s="18" t="str">
        <f t="shared" si="4"/>
        <v>INC</v>
      </c>
      <c r="N6" s="18">
        <f t="shared" si="5"/>
        <v>0.37366003062787134</v>
      </c>
      <c r="O6" s="49" t="str">
        <f t="shared" si="6"/>
        <v>Strong BJP</v>
      </c>
      <c r="P6" s="19">
        <v>114</v>
      </c>
      <c r="Q6" s="19">
        <v>112</v>
      </c>
      <c r="R6" s="19">
        <v>12</v>
      </c>
      <c r="S6" s="19">
        <v>358</v>
      </c>
      <c r="T6" s="19">
        <v>3</v>
      </c>
      <c r="U6" s="19">
        <v>6</v>
      </c>
      <c r="V6" s="17">
        <v>4</v>
      </c>
      <c r="W6" s="19">
        <v>1</v>
      </c>
      <c r="X6" s="19">
        <v>1</v>
      </c>
      <c r="Y6" s="19">
        <v>5</v>
      </c>
      <c r="Z6" s="19">
        <v>11</v>
      </c>
      <c r="AA6" s="19">
        <v>6</v>
      </c>
      <c r="AB6" s="19">
        <v>9</v>
      </c>
      <c r="AC6" s="19">
        <f t="shared" si="7"/>
        <v>32</v>
      </c>
      <c r="AD6" s="19">
        <v>642</v>
      </c>
      <c r="AE6" s="19">
        <v>0</v>
      </c>
      <c r="AF6" s="19">
        <v>11</v>
      </c>
      <c r="AG6" s="19">
        <v>653</v>
      </c>
      <c r="AH6" s="19">
        <v>0</v>
      </c>
    </row>
    <row r="7" spans="1:34" ht="14.4" hidden="1" x14ac:dyDescent="0.3">
      <c r="A7" s="17">
        <v>4</v>
      </c>
      <c r="B7" s="17" t="s">
        <v>64</v>
      </c>
      <c r="C7" s="17" t="str">
        <f>VLOOKUP(B7,[3]Sheet1!$B$2:$D$274,3,0)</f>
        <v>JAMHOR</v>
      </c>
      <c r="D7" s="17" t="str">
        <f>VLOOKUP(C7,[4]all_localities_matched!$B$13:$J$191,9,0)</f>
        <v>JAMHOR</v>
      </c>
      <c r="E7" s="18">
        <f>S7/AG7</f>
        <v>0.46540880503144655</v>
      </c>
      <c r="F7" s="18">
        <f>P7/AG7</f>
        <v>0.15094339622641509</v>
      </c>
      <c r="G7" s="18">
        <f>Q7/AG7</f>
        <v>0.27044025157232704</v>
      </c>
      <c r="H7" s="18">
        <f t="shared" si="0"/>
        <v>2.5157232704402517E-2</v>
      </c>
      <c r="I7" s="18">
        <f t="shared" si="1"/>
        <v>0.1111111111111111</v>
      </c>
      <c r="J7" s="18">
        <f t="shared" si="2"/>
        <v>0.46540880503144655</v>
      </c>
      <c r="K7" s="18" t="str">
        <f t="shared" si="8"/>
        <v>BJP</v>
      </c>
      <c r="L7" s="18">
        <f t="shared" si="3"/>
        <v>0.27044025157232704</v>
      </c>
      <c r="M7" s="18" t="str">
        <f t="shared" si="4"/>
        <v>JDU</v>
      </c>
      <c r="N7" s="18">
        <f t="shared" si="5"/>
        <v>0.19496855345911951</v>
      </c>
      <c r="O7" s="49" t="str">
        <f t="shared" si="6"/>
        <v>Strong BJP</v>
      </c>
      <c r="P7" s="19">
        <v>72</v>
      </c>
      <c r="Q7" s="19">
        <v>129</v>
      </c>
      <c r="R7" s="19">
        <v>12</v>
      </c>
      <c r="S7" s="19">
        <v>222</v>
      </c>
      <c r="T7" s="19">
        <v>4</v>
      </c>
      <c r="U7" s="19">
        <v>3</v>
      </c>
      <c r="V7" s="17">
        <v>2</v>
      </c>
      <c r="W7" s="19">
        <v>4</v>
      </c>
      <c r="X7" s="19">
        <v>3</v>
      </c>
      <c r="Y7" s="19">
        <v>2</v>
      </c>
      <c r="Z7" s="19">
        <v>6</v>
      </c>
      <c r="AA7" s="19">
        <v>5</v>
      </c>
      <c r="AB7" s="19">
        <v>4</v>
      </c>
      <c r="AC7" s="19">
        <f t="shared" si="7"/>
        <v>20</v>
      </c>
      <c r="AD7" s="19">
        <v>468</v>
      </c>
      <c r="AE7" s="19">
        <v>0</v>
      </c>
      <c r="AF7" s="19">
        <v>9</v>
      </c>
      <c r="AG7" s="19">
        <v>477</v>
      </c>
      <c r="AH7" s="19">
        <v>0</v>
      </c>
    </row>
    <row r="8" spans="1:34" ht="14.4" hidden="1" x14ac:dyDescent="0.3">
      <c r="A8" s="17">
        <v>5</v>
      </c>
      <c r="B8" s="17" t="s">
        <v>65</v>
      </c>
      <c r="C8" s="17" t="str">
        <f>VLOOKUP(B8,[3]Sheet1!$B$2:$D$274,3,0)</f>
        <v>JAMHOR</v>
      </c>
      <c r="D8" s="17" t="str">
        <f>VLOOKUP(C8,[4]all_localities_matched!$B$13:$J$191,9,0)</f>
        <v>JAMHOR</v>
      </c>
      <c r="E8" s="18">
        <f>S8/AG8</f>
        <v>0.65709728867623607</v>
      </c>
      <c r="F8" s="18">
        <f>P8/AG8</f>
        <v>0.18022328548644337</v>
      </c>
      <c r="G8" s="18">
        <f>Q8/AG8</f>
        <v>7.1770334928229665E-2</v>
      </c>
      <c r="H8" s="18">
        <f t="shared" si="0"/>
        <v>2.5518341307814992E-2</v>
      </c>
      <c r="I8" s="18">
        <f t="shared" si="1"/>
        <v>6.6985645933014357E-2</v>
      </c>
      <c r="J8" s="18">
        <f t="shared" si="2"/>
        <v>0.65709728867623607</v>
      </c>
      <c r="K8" s="18" t="str">
        <f t="shared" si="8"/>
        <v>BJP</v>
      </c>
      <c r="L8" s="18">
        <f t="shared" si="3"/>
        <v>0.18022328548644337</v>
      </c>
      <c r="M8" s="18" t="str">
        <f t="shared" si="4"/>
        <v>INC</v>
      </c>
      <c r="N8" s="18">
        <f t="shared" si="5"/>
        <v>0.47687400318979267</v>
      </c>
      <c r="O8" s="49" t="str">
        <f t="shared" si="6"/>
        <v>Strong BJP</v>
      </c>
      <c r="P8" s="19">
        <v>113</v>
      </c>
      <c r="Q8" s="19">
        <v>45</v>
      </c>
      <c r="R8" s="19">
        <v>16</v>
      </c>
      <c r="S8" s="19">
        <v>412</v>
      </c>
      <c r="T8" s="19">
        <v>7</v>
      </c>
      <c r="U8" s="19">
        <v>3</v>
      </c>
      <c r="V8" s="17">
        <v>9</v>
      </c>
      <c r="W8" s="19">
        <v>1</v>
      </c>
      <c r="X8" s="19">
        <v>2</v>
      </c>
      <c r="Y8" s="19">
        <v>0</v>
      </c>
      <c r="Z8" s="19">
        <v>5</v>
      </c>
      <c r="AA8" s="19">
        <v>2</v>
      </c>
      <c r="AB8" s="19">
        <v>2</v>
      </c>
      <c r="AC8" s="19">
        <f t="shared" si="7"/>
        <v>11</v>
      </c>
      <c r="AD8" s="19">
        <v>617</v>
      </c>
      <c r="AE8" s="19">
        <v>0</v>
      </c>
      <c r="AF8" s="19">
        <v>10</v>
      </c>
      <c r="AG8" s="19">
        <v>627</v>
      </c>
      <c r="AH8" s="19">
        <v>0</v>
      </c>
    </row>
    <row r="9" spans="1:34" ht="14.4" hidden="1" x14ac:dyDescent="0.3">
      <c r="A9" s="17">
        <v>6</v>
      </c>
      <c r="B9" s="17" t="s">
        <v>66</v>
      </c>
      <c r="C9" s="17" t="str">
        <f>VLOOKUP(B9,[3]Sheet1!$B$2:$D$274,3,0)</f>
        <v>JAMHOR</v>
      </c>
      <c r="D9" s="17" t="str">
        <f>VLOOKUP(C9,[4]all_localities_matched!$B$13:$J$191,9,0)</f>
        <v>JAMHOR</v>
      </c>
      <c r="E9" s="18">
        <f>S9/AG9</f>
        <v>0.48571428571428571</v>
      </c>
      <c r="F9" s="18">
        <f>P9/AG9</f>
        <v>0.26964285714285713</v>
      </c>
      <c r="G9" s="18">
        <f>Q9/AG9</f>
        <v>0.11607142857142858</v>
      </c>
      <c r="H9" s="18">
        <f t="shared" si="0"/>
        <v>2.1428571428571429E-2</v>
      </c>
      <c r="I9" s="18">
        <f t="shared" si="1"/>
        <v>0.11785714285714285</v>
      </c>
      <c r="J9" s="18">
        <f t="shared" si="2"/>
        <v>0.48571428571428571</v>
      </c>
      <c r="K9" s="18" t="str">
        <f t="shared" si="8"/>
        <v>BJP</v>
      </c>
      <c r="L9" s="18">
        <f t="shared" si="3"/>
        <v>0.26964285714285713</v>
      </c>
      <c r="M9" s="18" t="str">
        <f t="shared" si="4"/>
        <v>INC</v>
      </c>
      <c r="N9" s="18">
        <f t="shared" si="5"/>
        <v>0.21607142857142858</v>
      </c>
      <c r="O9" s="49" t="str">
        <f t="shared" si="6"/>
        <v>Strong BJP</v>
      </c>
      <c r="P9" s="19">
        <v>151</v>
      </c>
      <c r="Q9" s="19">
        <v>65</v>
      </c>
      <c r="R9" s="19">
        <v>12</v>
      </c>
      <c r="S9" s="19">
        <v>272</v>
      </c>
      <c r="T9" s="19">
        <v>4</v>
      </c>
      <c r="U9" s="19">
        <v>5</v>
      </c>
      <c r="V9" s="17">
        <v>6</v>
      </c>
      <c r="W9" s="19">
        <v>3</v>
      </c>
      <c r="X9" s="19">
        <v>3</v>
      </c>
      <c r="Y9" s="19">
        <v>3</v>
      </c>
      <c r="Z9" s="19">
        <v>10</v>
      </c>
      <c r="AA9" s="19">
        <v>4</v>
      </c>
      <c r="AB9" s="19">
        <v>4</v>
      </c>
      <c r="AC9" s="19">
        <f t="shared" si="7"/>
        <v>24</v>
      </c>
      <c r="AD9" s="19">
        <v>542</v>
      </c>
      <c r="AE9" s="19">
        <v>0</v>
      </c>
      <c r="AF9" s="19">
        <v>18</v>
      </c>
      <c r="AG9" s="19">
        <v>560</v>
      </c>
      <c r="AH9" s="19">
        <v>0</v>
      </c>
    </row>
    <row r="10" spans="1:34" ht="14.4" hidden="1" x14ac:dyDescent="0.3">
      <c r="A10" s="17">
        <v>7</v>
      </c>
      <c r="B10" s="17" t="s">
        <v>67</v>
      </c>
      <c r="C10" s="17" t="str">
        <f>VLOOKUP(B10,[3]Sheet1!$B$2:$D$274,3,0)</f>
        <v>JOKAHARI</v>
      </c>
      <c r="D10" s="17" t="str">
        <f>VLOOKUP(C10,[4]all_localities_matched!$B$13:$J$191,9,0)</f>
        <v>JOKAHARI</v>
      </c>
      <c r="E10" s="18">
        <f>S10/AG10</f>
        <v>0.38571428571428573</v>
      </c>
      <c r="F10" s="18">
        <f>P10/AG10</f>
        <v>0.43142857142857144</v>
      </c>
      <c r="G10" s="18">
        <f>Q10/AG10</f>
        <v>6.2857142857142861E-2</v>
      </c>
      <c r="H10" s="18">
        <f t="shared" si="0"/>
        <v>1.7142857142857144E-2</v>
      </c>
      <c r="I10" s="18">
        <f t="shared" si="1"/>
        <v>8.8571428571428565E-2</v>
      </c>
      <c r="J10" s="18">
        <f t="shared" si="2"/>
        <v>0.43142857142857144</v>
      </c>
      <c r="K10" s="18" t="str">
        <f t="shared" si="8"/>
        <v>INC</v>
      </c>
      <c r="L10" s="18">
        <f t="shared" si="3"/>
        <v>0.38571428571428573</v>
      </c>
      <c r="M10" s="18" t="str">
        <f t="shared" si="4"/>
        <v>BJP</v>
      </c>
      <c r="N10" s="18">
        <f t="shared" si="5"/>
        <v>4.5714285714285707E-2</v>
      </c>
      <c r="O10" s="49" t="str">
        <f t="shared" si="6"/>
        <v>Swing INC</v>
      </c>
      <c r="P10" s="19">
        <v>151</v>
      </c>
      <c r="Q10" s="19">
        <v>22</v>
      </c>
      <c r="R10" s="19">
        <v>6</v>
      </c>
      <c r="S10" s="19">
        <v>135</v>
      </c>
      <c r="T10" s="19">
        <v>1</v>
      </c>
      <c r="U10" s="19">
        <v>1</v>
      </c>
      <c r="V10" s="17">
        <v>6</v>
      </c>
      <c r="W10" s="19">
        <v>1</v>
      </c>
      <c r="X10" s="19">
        <v>1</v>
      </c>
      <c r="Y10" s="19">
        <v>2</v>
      </c>
      <c r="Z10" s="19">
        <v>1</v>
      </c>
      <c r="AA10" s="19">
        <v>2</v>
      </c>
      <c r="AB10" s="19">
        <v>5</v>
      </c>
      <c r="AC10" s="19">
        <f t="shared" si="7"/>
        <v>11</v>
      </c>
      <c r="AD10" s="19">
        <v>334</v>
      </c>
      <c r="AE10" s="19">
        <v>0</v>
      </c>
      <c r="AF10" s="19">
        <v>16</v>
      </c>
      <c r="AG10" s="19">
        <v>350</v>
      </c>
      <c r="AH10" s="19">
        <v>0</v>
      </c>
    </row>
    <row r="11" spans="1:34" ht="14.4" hidden="1" x14ac:dyDescent="0.3">
      <c r="A11" s="17">
        <v>8</v>
      </c>
      <c r="B11" s="17" t="s">
        <v>68</v>
      </c>
      <c r="C11" s="17" t="str">
        <f>VLOOKUP(B11,[3]Sheet1!$B$2:$D$274,3,0)</f>
        <v>RAJA</v>
      </c>
      <c r="D11" s="17" t="str">
        <f>VLOOKUP(C11,[4]all_localities_matched!$B$13:$J$191,9,0)</f>
        <v>RAJA</v>
      </c>
      <c r="E11" s="18">
        <f>S11/AG11</f>
        <v>9.6660808435852369E-2</v>
      </c>
      <c r="F11" s="18">
        <f>P11/AG11</f>
        <v>5.272407732864675E-2</v>
      </c>
      <c r="G11" s="18">
        <f>Q11/AG11</f>
        <v>0.81195079086115995</v>
      </c>
      <c r="H11" s="18">
        <f t="shared" si="0"/>
        <v>8.7873462214411256E-3</v>
      </c>
      <c r="I11" s="18">
        <f t="shared" si="1"/>
        <v>3.5149384885764502E-2</v>
      </c>
      <c r="J11" s="18">
        <f t="shared" si="2"/>
        <v>0.81195079086115995</v>
      </c>
      <c r="K11" s="18" t="str">
        <f t="shared" si="8"/>
        <v>JDU</v>
      </c>
      <c r="L11" s="18">
        <f t="shared" si="3"/>
        <v>9.6660808435852369E-2</v>
      </c>
      <c r="M11" s="18" t="str">
        <f t="shared" si="4"/>
        <v>BJP</v>
      </c>
      <c r="N11" s="18">
        <f t="shared" si="5"/>
        <v>0.71528998242530761</v>
      </c>
      <c r="O11" s="49" t="str">
        <f t="shared" si="6"/>
        <v>Strong JDU</v>
      </c>
      <c r="P11" s="19">
        <v>30</v>
      </c>
      <c r="Q11" s="19">
        <v>462</v>
      </c>
      <c r="R11" s="19">
        <v>5</v>
      </c>
      <c r="S11" s="19">
        <v>55</v>
      </c>
      <c r="T11" s="19">
        <v>2</v>
      </c>
      <c r="U11" s="19">
        <v>1</v>
      </c>
      <c r="V11" s="17">
        <v>1</v>
      </c>
      <c r="W11" s="19">
        <v>0</v>
      </c>
      <c r="X11" s="19">
        <v>1</v>
      </c>
      <c r="Y11" s="19">
        <v>0</v>
      </c>
      <c r="Z11" s="19">
        <v>0</v>
      </c>
      <c r="AA11" s="19">
        <v>0</v>
      </c>
      <c r="AB11" s="19">
        <v>7</v>
      </c>
      <c r="AC11" s="19">
        <f t="shared" si="7"/>
        <v>8</v>
      </c>
      <c r="AD11" s="19">
        <v>564</v>
      </c>
      <c r="AE11" s="19">
        <v>0</v>
      </c>
      <c r="AF11" s="19">
        <v>5</v>
      </c>
      <c r="AG11" s="19">
        <v>569</v>
      </c>
      <c r="AH11" s="19">
        <v>0</v>
      </c>
    </row>
    <row r="12" spans="1:34" ht="14.4" hidden="1" x14ac:dyDescent="0.3">
      <c r="A12" s="17">
        <v>9</v>
      </c>
      <c r="B12" s="17" t="s">
        <v>69</v>
      </c>
      <c r="C12" s="17" t="str">
        <f>VLOOKUP(B12,[3]Sheet1!$B$2:$D$274,3,0)</f>
        <v>DIHARI</v>
      </c>
      <c r="D12" s="17" t="str">
        <f>VLOOKUP(C12,[4]all_localities_matched!$B$13:$J$191,9,0)</f>
        <v>DIHRI</v>
      </c>
      <c r="E12" s="18">
        <f>S12/AG12</f>
        <v>0.46218487394957986</v>
      </c>
      <c r="F12" s="18">
        <f>P12/AG12</f>
        <v>0.30588235294117649</v>
      </c>
      <c r="G12" s="18">
        <f>Q12/AG12</f>
        <v>0.13277310924369748</v>
      </c>
      <c r="H12" s="18">
        <f t="shared" si="0"/>
        <v>8.4033613445378148E-3</v>
      </c>
      <c r="I12" s="18">
        <f t="shared" si="1"/>
        <v>0.11092436974789915</v>
      </c>
      <c r="J12" s="18">
        <f t="shared" si="2"/>
        <v>0.46218487394957986</v>
      </c>
      <c r="K12" s="18" t="str">
        <f t="shared" si="8"/>
        <v>BJP</v>
      </c>
      <c r="L12" s="18">
        <f t="shared" si="3"/>
        <v>0.30588235294117649</v>
      </c>
      <c r="M12" s="18" t="str">
        <f t="shared" si="4"/>
        <v>INC</v>
      </c>
      <c r="N12" s="18">
        <f t="shared" si="5"/>
        <v>0.15630252100840336</v>
      </c>
      <c r="O12" s="49" t="str">
        <f t="shared" si="6"/>
        <v>Strong BJP</v>
      </c>
      <c r="P12" s="19">
        <v>182</v>
      </c>
      <c r="Q12" s="19">
        <v>79</v>
      </c>
      <c r="R12" s="19">
        <v>5</v>
      </c>
      <c r="S12" s="19">
        <v>275</v>
      </c>
      <c r="T12" s="19">
        <v>8</v>
      </c>
      <c r="U12" s="19">
        <v>0</v>
      </c>
      <c r="V12" s="17">
        <v>4</v>
      </c>
      <c r="W12" s="19">
        <v>8</v>
      </c>
      <c r="X12" s="19">
        <v>5</v>
      </c>
      <c r="Y12" s="19">
        <v>3</v>
      </c>
      <c r="Z12" s="19">
        <v>5</v>
      </c>
      <c r="AA12" s="19">
        <v>4</v>
      </c>
      <c r="AB12" s="19">
        <v>6</v>
      </c>
      <c r="AC12" s="19">
        <f t="shared" si="7"/>
        <v>23</v>
      </c>
      <c r="AD12" s="19">
        <v>584</v>
      </c>
      <c r="AE12" s="19">
        <v>0</v>
      </c>
      <c r="AF12" s="19">
        <v>11</v>
      </c>
      <c r="AG12" s="19">
        <v>595</v>
      </c>
      <c r="AH12" s="19">
        <v>0</v>
      </c>
    </row>
    <row r="13" spans="1:34" ht="14.4" hidden="1" x14ac:dyDescent="0.3">
      <c r="A13" s="17">
        <v>10</v>
      </c>
      <c r="B13" s="17" t="s">
        <v>70</v>
      </c>
      <c r="C13" s="17" t="str">
        <f>VLOOKUP(B13,[3]Sheet1!$B$2:$D$274,3,0)</f>
        <v>PADARAVA</v>
      </c>
      <c r="D13" s="17" t="str">
        <f>VLOOKUP(C13,[4]all_localities_matched!$B$13:$J$191,9,0)</f>
        <v>PAHARAMA</v>
      </c>
      <c r="E13" s="18">
        <f>S13/AG13</f>
        <v>0.45124282982791586</v>
      </c>
      <c r="F13" s="18">
        <f>P13/AG13</f>
        <v>0.29445506692160611</v>
      </c>
      <c r="G13" s="18">
        <f>Q13/AG13</f>
        <v>0.13193116634799235</v>
      </c>
      <c r="H13" s="18">
        <f t="shared" si="0"/>
        <v>2.8680688336520075E-2</v>
      </c>
      <c r="I13" s="18">
        <f t="shared" si="1"/>
        <v>0.10707456978967496</v>
      </c>
      <c r="J13" s="18">
        <f t="shared" si="2"/>
        <v>0.45124282982791586</v>
      </c>
      <c r="K13" s="18" t="str">
        <f t="shared" si="8"/>
        <v>BJP</v>
      </c>
      <c r="L13" s="18">
        <f t="shared" si="3"/>
        <v>0.29445506692160611</v>
      </c>
      <c r="M13" s="18" t="str">
        <f t="shared" si="4"/>
        <v>INC</v>
      </c>
      <c r="N13" s="18">
        <f t="shared" si="5"/>
        <v>0.15678776290630975</v>
      </c>
      <c r="O13" s="49" t="str">
        <f t="shared" si="6"/>
        <v>Strong BJP</v>
      </c>
      <c r="P13" s="19">
        <v>154</v>
      </c>
      <c r="Q13" s="19">
        <v>69</v>
      </c>
      <c r="R13" s="19">
        <v>15</v>
      </c>
      <c r="S13" s="19">
        <v>236</v>
      </c>
      <c r="T13" s="19">
        <v>7</v>
      </c>
      <c r="U13" s="19">
        <v>3</v>
      </c>
      <c r="V13" s="17">
        <v>5</v>
      </c>
      <c r="W13" s="19">
        <v>1</v>
      </c>
      <c r="X13" s="19">
        <v>3</v>
      </c>
      <c r="Y13" s="19">
        <v>2</v>
      </c>
      <c r="Z13" s="19">
        <v>6</v>
      </c>
      <c r="AA13" s="19">
        <v>5</v>
      </c>
      <c r="AB13" s="19">
        <v>4</v>
      </c>
      <c r="AC13" s="19">
        <f t="shared" si="7"/>
        <v>20</v>
      </c>
      <c r="AD13" s="19">
        <v>510</v>
      </c>
      <c r="AE13" s="19">
        <v>0</v>
      </c>
      <c r="AF13" s="19">
        <v>13</v>
      </c>
      <c r="AG13" s="19">
        <v>523</v>
      </c>
      <c r="AH13" s="19">
        <v>0</v>
      </c>
    </row>
    <row r="14" spans="1:34" ht="14.4" hidden="1" x14ac:dyDescent="0.3">
      <c r="A14" s="17">
        <v>11</v>
      </c>
      <c r="B14" s="17" t="s">
        <v>71</v>
      </c>
      <c r="C14" s="17" t="str">
        <f>VLOOKUP(B14,[3]Sheet1!$B$2:$D$274,3,0)</f>
        <v>DEVAHARA</v>
      </c>
      <c r="D14" s="17" t="str">
        <f>VLOOKUP(C14,[4]all_localities_matched!$B$13:$J$191,9,0)</f>
        <v>DEVAHARA</v>
      </c>
      <c r="E14" s="18">
        <f>S14/AG14</f>
        <v>0.39952718676122934</v>
      </c>
      <c r="F14" s="18">
        <f>P14/AG14</f>
        <v>0.45153664302600471</v>
      </c>
      <c r="G14" s="18">
        <f>Q14/AG14</f>
        <v>2.1276595744680851E-2</v>
      </c>
      <c r="H14" s="18">
        <f t="shared" si="0"/>
        <v>1.4184397163120567E-2</v>
      </c>
      <c r="I14" s="18">
        <f t="shared" si="1"/>
        <v>0.13002364066193853</v>
      </c>
      <c r="J14" s="18">
        <f t="shared" si="2"/>
        <v>0.45153664302600471</v>
      </c>
      <c r="K14" s="18" t="str">
        <f t="shared" si="8"/>
        <v>INC</v>
      </c>
      <c r="L14" s="18">
        <f t="shared" si="3"/>
        <v>0.39952718676122934</v>
      </c>
      <c r="M14" s="18" t="str">
        <f t="shared" si="4"/>
        <v>BJP</v>
      </c>
      <c r="N14" s="18">
        <f t="shared" si="5"/>
        <v>5.2009456264775378E-2</v>
      </c>
      <c r="O14" s="49" t="str">
        <f t="shared" si="6"/>
        <v>Swing INC</v>
      </c>
      <c r="P14" s="19">
        <v>191</v>
      </c>
      <c r="Q14" s="19">
        <v>9</v>
      </c>
      <c r="R14" s="19">
        <v>6</v>
      </c>
      <c r="S14" s="19">
        <v>169</v>
      </c>
      <c r="T14" s="19">
        <v>7</v>
      </c>
      <c r="U14" s="19">
        <v>0</v>
      </c>
      <c r="V14" s="17">
        <v>1</v>
      </c>
      <c r="W14" s="19">
        <v>3</v>
      </c>
      <c r="X14" s="19">
        <v>4</v>
      </c>
      <c r="Y14" s="19">
        <v>1</v>
      </c>
      <c r="Z14" s="19">
        <v>8</v>
      </c>
      <c r="AA14" s="19">
        <v>5</v>
      </c>
      <c r="AB14" s="19">
        <v>4</v>
      </c>
      <c r="AC14" s="19">
        <f t="shared" si="7"/>
        <v>22</v>
      </c>
      <c r="AD14" s="19">
        <v>408</v>
      </c>
      <c r="AE14" s="19">
        <v>0</v>
      </c>
      <c r="AF14" s="19">
        <v>15</v>
      </c>
      <c r="AG14" s="19">
        <v>423</v>
      </c>
      <c r="AH14" s="19">
        <v>0</v>
      </c>
    </row>
    <row r="15" spans="1:34" ht="14.4" hidden="1" x14ac:dyDescent="0.3">
      <c r="A15" s="17">
        <v>12</v>
      </c>
      <c r="B15" s="17" t="s">
        <v>72</v>
      </c>
      <c r="C15" s="17" t="str">
        <f>VLOOKUP(B15,[3]Sheet1!$B$2:$D$274,3,0)</f>
        <v>CHITRAGOPI</v>
      </c>
      <c r="D15" s="17" t="str">
        <f>VLOOKUP(C15,[4]all_localities_matched!$B$13:$J$191,9,0)</f>
        <v>CHITRAGOPI</v>
      </c>
      <c r="E15" s="18">
        <f>S15/AG15</f>
        <v>0.77312775330396477</v>
      </c>
      <c r="F15" s="18">
        <f>P15/AG15</f>
        <v>0.15859030837004406</v>
      </c>
      <c r="G15" s="18">
        <f>Q15/AG15</f>
        <v>3.0837004405286344E-2</v>
      </c>
      <c r="H15" s="18">
        <f t="shared" si="0"/>
        <v>4.4052863436123352E-3</v>
      </c>
      <c r="I15" s="18">
        <f t="shared" si="1"/>
        <v>3.5242290748898682E-2</v>
      </c>
      <c r="J15" s="18">
        <f t="shared" si="2"/>
        <v>0.77312775330396477</v>
      </c>
      <c r="K15" s="18" t="str">
        <f t="shared" si="8"/>
        <v>BJP</v>
      </c>
      <c r="L15" s="18">
        <f t="shared" si="3"/>
        <v>0.15859030837004406</v>
      </c>
      <c r="M15" s="18" t="str">
        <f t="shared" si="4"/>
        <v>INC</v>
      </c>
      <c r="N15" s="18">
        <f t="shared" si="5"/>
        <v>0.61453744493392071</v>
      </c>
      <c r="O15" s="49" t="str">
        <f t="shared" si="6"/>
        <v>Strong BJP</v>
      </c>
      <c r="P15" s="19">
        <v>72</v>
      </c>
      <c r="Q15" s="19">
        <v>14</v>
      </c>
      <c r="R15" s="19">
        <v>2</v>
      </c>
      <c r="S15" s="19">
        <v>351</v>
      </c>
      <c r="T15" s="19">
        <v>1</v>
      </c>
      <c r="U15" s="19">
        <v>0</v>
      </c>
      <c r="V15" s="17">
        <v>0</v>
      </c>
      <c r="W15" s="19">
        <v>1</v>
      </c>
      <c r="X15" s="19">
        <v>1</v>
      </c>
      <c r="Y15" s="19">
        <v>1</v>
      </c>
      <c r="Z15" s="19">
        <v>2</v>
      </c>
      <c r="AA15" s="19">
        <v>2</v>
      </c>
      <c r="AB15" s="19">
        <v>1</v>
      </c>
      <c r="AC15" s="19">
        <f t="shared" si="7"/>
        <v>7</v>
      </c>
      <c r="AD15" s="19">
        <v>448</v>
      </c>
      <c r="AE15" s="19">
        <v>0</v>
      </c>
      <c r="AF15" s="19">
        <v>6</v>
      </c>
      <c r="AG15" s="19">
        <v>454</v>
      </c>
      <c r="AH15" s="19">
        <v>0</v>
      </c>
    </row>
    <row r="16" spans="1:34" ht="14.4" hidden="1" x14ac:dyDescent="0.3">
      <c r="A16" s="17">
        <v>13</v>
      </c>
      <c r="B16" s="17" t="s">
        <v>73</v>
      </c>
      <c r="C16" s="17" t="str">
        <f>VLOOKUP(B16,[3]Sheet1!$B$2:$D$274,3,0)</f>
        <v>PATANAVA</v>
      </c>
      <c r="D16" s="17" t="str">
        <f>VLOOKUP(C16,[4]all_localities_matched!$B$13:$J$191,9,0)</f>
        <v>PATANAVA</v>
      </c>
      <c r="E16" s="18">
        <f>S16/AG16</f>
        <v>0.36062378167641324</v>
      </c>
      <c r="F16" s="18">
        <f>P16/AG16</f>
        <v>0.22027290448343079</v>
      </c>
      <c r="G16" s="18">
        <f>Q16/AG16</f>
        <v>0.34697855750487328</v>
      </c>
      <c r="H16" s="18">
        <f t="shared" si="0"/>
        <v>1.1695906432748537E-2</v>
      </c>
      <c r="I16" s="18">
        <f t="shared" si="1"/>
        <v>7.2124756335282647E-2</v>
      </c>
      <c r="J16" s="18">
        <f t="shared" si="2"/>
        <v>0.36062378167641324</v>
      </c>
      <c r="K16" s="18" t="str">
        <f t="shared" si="8"/>
        <v>BJP</v>
      </c>
      <c r="L16" s="18">
        <f t="shared" si="3"/>
        <v>0.34697855750487328</v>
      </c>
      <c r="M16" s="18" t="str">
        <f t="shared" si="4"/>
        <v>JDU</v>
      </c>
      <c r="N16" s="18">
        <f t="shared" si="5"/>
        <v>1.364522417153996E-2</v>
      </c>
      <c r="O16" s="49" t="str">
        <f t="shared" si="6"/>
        <v>Swing BJP</v>
      </c>
      <c r="P16" s="19">
        <v>113</v>
      </c>
      <c r="Q16" s="19">
        <v>178</v>
      </c>
      <c r="R16" s="19">
        <v>6</v>
      </c>
      <c r="S16" s="19">
        <v>185</v>
      </c>
      <c r="T16" s="19">
        <v>3</v>
      </c>
      <c r="U16" s="19">
        <v>1</v>
      </c>
      <c r="V16" s="17">
        <v>6</v>
      </c>
      <c r="W16" s="19">
        <v>3</v>
      </c>
      <c r="X16" s="19">
        <v>2</v>
      </c>
      <c r="Y16" s="19">
        <v>1</v>
      </c>
      <c r="Z16" s="19">
        <v>1</v>
      </c>
      <c r="AA16" s="19">
        <v>4</v>
      </c>
      <c r="AB16" s="19">
        <v>4</v>
      </c>
      <c r="AC16" s="19">
        <f t="shared" si="7"/>
        <v>12</v>
      </c>
      <c r="AD16" s="19">
        <v>507</v>
      </c>
      <c r="AE16" s="19">
        <v>0</v>
      </c>
      <c r="AF16" s="19">
        <v>6</v>
      </c>
      <c r="AG16" s="19">
        <v>513</v>
      </c>
      <c r="AH16" s="19">
        <v>0</v>
      </c>
    </row>
    <row r="17" spans="1:34" ht="14.4" hidden="1" x14ac:dyDescent="0.3">
      <c r="A17" s="17">
        <v>14</v>
      </c>
      <c r="B17" s="17" t="s">
        <v>71</v>
      </c>
      <c r="C17" s="17" t="str">
        <f>VLOOKUP(B17,[3]Sheet1!$B$2:$D$274,3,0)</f>
        <v>DEVAHARA</v>
      </c>
      <c r="D17" s="17" t="str">
        <f>VLOOKUP(C17,[4]all_localities_matched!$B$13:$J$191,9,0)</f>
        <v>DEVAHARA</v>
      </c>
      <c r="E17" s="18">
        <f>S17/AG17</f>
        <v>0.15555555555555556</v>
      </c>
      <c r="F17" s="18">
        <f>P17/AG17</f>
        <v>0.05</v>
      </c>
      <c r="G17" s="18">
        <f>Q17/AG17</f>
        <v>0.75</v>
      </c>
      <c r="H17" s="18">
        <f t="shared" si="0"/>
        <v>8.3333333333333332E-3</v>
      </c>
      <c r="I17" s="18">
        <f t="shared" si="1"/>
        <v>3.6111111111111108E-2</v>
      </c>
      <c r="J17" s="18">
        <f t="shared" si="2"/>
        <v>0.75</v>
      </c>
      <c r="K17" s="18" t="str">
        <f t="shared" si="8"/>
        <v>JDU</v>
      </c>
      <c r="L17" s="18">
        <f t="shared" si="3"/>
        <v>0.15555555555555556</v>
      </c>
      <c r="M17" s="18" t="str">
        <f t="shared" si="4"/>
        <v>BJP</v>
      </c>
      <c r="N17" s="18">
        <f t="shared" si="5"/>
        <v>0.59444444444444444</v>
      </c>
      <c r="O17" s="49" t="str">
        <f t="shared" si="6"/>
        <v>Strong JDU</v>
      </c>
      <c r="P17" s="19">
        <v>18</v>
      </c>
      <c r="Q17" s="19">
        <v>270</v>
      </c>
      <c r="R17" s="19">
        <v>3</v>
      </c>
      <c r="S17" s="19">
        <v>56</v>
      </c>
      <c r="T17" s="19">
        <v>2</v>
      </c>
      <c r="U17" s="19">
        <v>1</v>
      </c>
      <c r="V17" s="17">
        <v>2</v>
      </c>
      <c r="W17" s="19">
        <v>0</v>
      </c>
      <c r="X17" s="19">
        <v>0</v>
      </c>
      <c r="Y17" s="19">
        <v>0</v>
      </c>
      <c r="Z17" s="19">
        <v>1</v>
      </c>
      <c r="AA17" s="19">
        <v>0</v>
      </c>
      <c r="AB17" s="19">
        <v>3</v>
      </c>
      <c r="AC17" s="19">
        <f t="shared" si="7"/>
        <v>4</v>
      </c>
      <c r="AD17" s="19">
        <v>356</v>
      </c>
      <c r="AE17" s="19">
        <v>0</v>
      </c>
      <c r="AF17" s="19">
        <v>4</v>
      </c>
      <c r="AG17" s="19">
        <v>360</v>
      </c>
      <c r="AH17" s="19">
        <v>0</v>
      </c>
    </row>
    <row r="18" spans="1:34" ht="14.4" hidden="1" x14ac:dyDescent="0.3">
      <c r="A18" s="17">
        <v>15</v>
      </c>
      <c r="B18" s="17" t="s">
        <v>74</v>
      </c>
      <c r="C18" s="17" t="str">
        <f>VLOOKUP(B18,[3]Sheet1!$B$2:$D$274,3,0)</f>
        <v>JAGAPUR</v>
      </c>
      <c r="D18" s="17" t="str">
        <f>VLOOKUP(C18,[4]all_localities_matched!$B$13:$J$191,9,0)</f>
        <v>JAGDISHPUR</v>
      </c>
      <c r="E18" s="18">
        <f>S18/AG18</f>
        <v>0.50180505415162457</v>
      </c>
      <c r="F18" s="18">
        <f>P18/AG18</f>
        <v>0.35198555956678701</v>
      </c>
      <c r="G18" s="18">
        <f>Q18/AG18</f>
        <v>2.3465703971119134E-2</v>
      </c>
      <c r="H18" s="18">
        <f t="shared" si="0"/>
        <v>1.9855595667870037E-2</v>
      </c>
      <c r="I18" s="18">
        <f t="shared" si="1"/>
        <v>0.13718411552346571</v>
      </c>
      <c r="J18" s="18">
        <f t="shared" si="2"/>
        <v>0.50180505415162457</v>
      </c>
      <c r="K18" s="18" t="str">
        <f t="shared" si="8"/>
        <v>BJP</v>
      </c>
      <c r="L18" s="18">
        <f t="shared" si="3"/>
        <v>0.35198555956678701</v>
      </c>
      <c r="M18" s="18" t="str">
        <f t="shared" si="4"/>
        <v>INC</v>
      </c>
      <c r="N18" s="18">
        <f t="shared" si="5"/>
        <v>0.14981949458483756</v>
      </c>
      <c r="O18" s="49" t="str">
        <f t="shared" si="6"/>
        <v>Swing BJP</v>
      </c>
      <c r="P18" s="19">
        <v>195</v>
      </c>
      <c r="Q18" s="19">
        <v>13</v>
      </c>
      <c r="R18" s="19">
        <v>11</v>
      </c>
      <c r="S18" s="19">
        <v>278</v>
      </c>
      <c r="T18" s="19">
        <v>5</v>
      </c>
      <c r="U18" s="19">
        <v>4</v>
      </c>
      <c r="V18" s="17">
        <v>1</v>
      </c>
      <c r="W18" s="19">
        <v>2</v>
      </c>
      <c r="X18" s="19">
        <v>3</v>
      </c>
      <c r="Y18" s="19">
        <v>6</v>
      </c>
      <c r="Z18" s="19">
        <v>10</v>
      </c>
      <c r="AA18" s="19">
        <v>5</v>
      </c>
      <c r="AB18" s="19">
        <v>8</v>
      </c>
      <c r="AC18" s="19">
        <f t="shared" si="7"/>
        <v>32</v>
      </c>
      <c r="AD18" s="19">
        <v>541</v>
      </c>
      <c r="AE18" s="19">
        <v>0</v>
      </c>
      <c r="AF18" s="19">
        <v>13</v>
      </c>
      <c r="AG18" s="19">
        <v>554</v>
      </c>
      <c r="AH18" s="19">
        <v>0</v>
      </c>
    </row>
    <row r="19" spans="1:34" ht="14.4" hidden="1" x14ac:dyDescent="0.3">
      <c r="A19" s="17">
        <v>16</v>
      </c>
      <c r="B19" s="17" t="s">
        <v>75</v>
      </c>
      <c r="C19" s="17" t="str">
        <f>VLOOKUP(B19,[3]Sheet1!$B$2:$D$274,3,0)</f>
        <v>BHARATHAULI</v>
      </c>
      <c r="D19" s="17" t="str">
        <f>VLOOKUP(C19,[4]all_localities_matched!$B$13:$J$191,9,0)</f>
        <v>BHARTHAULI</v>
      </c>
      <c r="E19" s="18">
        <f>S19/AG19</f>
        <v>8.9062500000000003E-2</v>
      </c>
      <c r="F19" s="18">
        <f>P19/AG19</f>
        <v>0.56718749999999996</v>
      </c>
      <c r="G19" s="18">
        <f>Q19/AG19</f>
        <v>3.5937499999999997E-2</v>
      </c>
      <c r="H19" s="18">
        <f t="shared" si="0"/>
        <v>0.25624999999999998</v>
      </c>
      <c r="I19" s="18">
        <f t="shared" si="1"/>
        <v>6.0937499999999999E-2</v>
      </c>
      <c r="J19" s="18">
        <f t="shared" si="2"/>
        <v>0.56718749999999996</v>
      </c>
      <c r="K19" s="18" t="str">
        <f t="shared" si="8"/>
        <v>INC</v>
      </c>
      <c r="L19" s="18">
        <f t="shared" si="3"/>
        <v>0.25624999999999998</v>
      </c>
      <c r="M19" s="18" t="str">
        <f t="shared" si="4"/>
        <v>BSP</v>
      </c>
      <c r="N19" s="18">
        <f t="shared" si="5"/>
        <v>0.31093749999999998</v>
      </c>
      <c r="O19" s="49" t="str">
        <f t="shared" si="6"/>
        <v>Strong INC</v>
      </c>
      <c r="P19" s="19">
        <v>363</v>
      </c>
      <c r="Q19" s="19">
        <v>23</v>
      </c>
      <c r="R19" s="19">
        <v>164</v>
      </c>
      <c r="S19" s="19">
        <v>57</v>
      </c>
      <c r="T19" s="19">
        <v>2</v>
      </c>
      <c r="U19" s="19">
        <v>1</v>
      </c>
      <c r="V19" s="17">
        <v>1</v>
      </c>
      <c r="W19" s="19">
        <v>1</v>
      </c>
      <c r="X19" s="19">
        <v>1</v>
      </c>
      <c r="Y19" s="19">
        <v>2</v>
      </c>
      <c r="Z19" s="19">
        <v>5</v>
      </c>
      <c r="AA19" s="19">
        <v>3</v>
      </c>
      <c r="AB19" s="19">
        <v>6</v>
      </c>
      <c r="AC19" s="19">
        <f t="shared" si="7"/>
        <v>17</v>
      </c>
      <c r="AD19" s="19">
        <v>629</v>
      </c>
      <c r="AE19" s="19">
        <v>0</v>
      </c>
      <c r="AF19" s="19">
        <v>11</v>
      </c>
      <c r="AG19" s="19">
        <v>640</v>
      </c>
      <c r="AH19" s="19">
        <v>0</v>
      </c>
    </row>
    <row r="20" spans="1:34" ht="14.4" hidden="1" x14ac:dyDescent="0.3">
      <c r="A20" s="17">
        <v>17</v>
      </c>
      <c r="B20" s="17" t="s">
        <v>76</v>
      </c>
      <c r="C20" s="17" t="str">
        <f>VLOOKUP(B20,[3]Sheet1!$B$2:$D$274,3,0)</f>
        <v>SUSANAR</v>
      </c>
      <c r="D20" s="17" t="str">
        <f>VLOOKUP(C20,[4]all_localities_matched!$B$13:$J$191,9,0)</f>
        <v>SUSANAR</v>
      </c>
      <c r="E20" s="18">
        <f>S20/AG20</f>
        <v>0.46823529411764708</v>
      </c>
      <c r="F20" s="18">
        <f>P20/AG20</f>
        <v>0.27294117647058824</v>
      </c>
      <c r="G20" s="18">
        <f>Q20/AG20</f>
        <v>0.14352941176470588</v>
      </c>
      <c r="H20" s="18">
        <f t="shared" si="0"/>
        <v>5.1764705882352942E-2</v>
      </c>
      <c r="I20" s="18">
        <f t="shared" si="1"/>
        <v>6.8235294117647061E-2</v>
      </c>
      <c r="J20" s="18">
        <f t="shared" si="2"/>
        <v>0.46823529411764708</v>
      </c>
      <c r="K20" s="18" t="str">
        <f t="shared" si="8"/>
        <v>BJP</v>
      </c>
      <c r="L20" s="18">
        <f t="shared" si="3"/>
        <v>0.27294117647058824</v>
      </c>
      <c r="M20" s="18" t="str">
        <f t="shared" si="4"/>
        <v>INC</v>
      </c>
      <c r="N20" s="18">
        <f t="shared" si="5"/>
        <v>0.19529411764705884</v>
      </c>
      <c r="O20" s="49" t="str">
        <f t="shared" si="6"/>
        <v>Strong BJP</v>
      </c>
      <c r="P20" s="19">
        <v>116</v>
      </c>
      <c r="Q20" s="19">
        <v>61</v>
      </c>
      <c r="R20" s="19">
        <v>22</v>
      </c>
      <c r="S20" s="19">
        <v>199</v>
      </c>
      <c r="T20" s="19">
        <v>5</v>
      </c>
      <c r="U20" s="19">
        <v>1</v>
      </c>
      <c r="V20" s="17">
        <v>1</v>
      </c>
      <c r="W20" s="19">
        <v>2</v>
      </c>
      <c r="X20" s="19">
        <v>1</v>
      </c>
      <c r="Y20" s="19">
        <v>2</v>
      </c>
      <c r="Z20" s="19">
        <v>4</v>
      </c>
      <c r="AA20" s="19">
        <v>1</v>
      </c>
      <c r="AB20" s="19">
        <v>2</v>
      </c>
      <c r="AC20" s="19">
        <f t="shared" si="7"/>
        <v>10</v>
      </c>
      <c r="AD20" s="19">
        <v>417</v>
      </c>
      <c r="AE20" s="19">
        <v>0</v>
      </c>
      <c r="AF20" s="19">
        <v>8</v>
      </c>
      <c r="AG20" s="19">
        <v>425</v>
      </c>
      <c r="AH20" s="19">
        <v>0</v>
      </c>
    </row>
    <row r="21" spans="1:34" ht="14.4" hidden="1" x14ac:dyDescent="0.3">
      <c r="A21" s="17">
        <v>18</v>
      </c>
      <c r="B21" s="17" t="s">
        <v>77</v>
      </c>
      <c r="C21" s="17" t="str">
        <f>VLOOKUP(B21,[3]Sheet1!$B$2:$D$274,3,0)</f>
        <v>KHAIRABINDA</v>
      </c>
      <c r="D21" s="17" t="str">
        <f>VLOOKUP(C21,[4]all_localities_matched!$B$13:$J$191,9,0)</f>
        <v>KHAIRABINDA</v>
      </c>
      <c r="E21" s="18">
        <f>S21/AG21</f>
        <v>0.35170603674540685</v>
      </c>
      <c r="F21" s="18">
        <f>P21/AG21</f>
        <v>0.37795275590551181</v>
      </c>
      <c r="G21" s="18">
        <f>Q21/AG21</f>
        <v>6.0367454068241469E-2</v>
      </c>
      <c r="H21" s="18">
        <f t="shared" si="0"/>
        <v>0.17585301837270342</v>
      </c>
      <c r="I21" s="18">
        <f t="shared" si="1"/>
        <v>4.9868766404199474E-2</v>
      </c>
      <c r="J21" s="18">
        <f t="shared" si="2"/>
        <v>0.37795275590551181</v>
      </c>
      <c r="K21" s="18" t="str">
        <f t="shared" si="8"/>
        <v>INC</v>
      </c>
      <c r="L21" s="18">
        <f t="shared" si="3"/>
        <v>0.35170603674540685</v>
      </c>
      <c r="M21" s="18" t="str">
        <f t="shared" si="4"/>
        <v>BJP</v>
      </c>
      <c r="N21" s="18">
        <f t="shared" si="5"/>
        <v>2.6246719160104959E-2</v>
      </c>
      <c r="O21" s="49" t="str">
        <f t="shared" si="6"/>
        <v>Swing INC</v>
      </c>
      <c r="P21" s="19">
        <v>144</v>
      </c>
      <c r="Q21" s="19">
        <v>23</v>
      </c>
      <c r="R21" s="19">
        <v>67</v>
      </c>
      <c r="S21" s="19">
        <v>134</v>
      </c>
      <c r="T21" s="19">
        <v>3</v>
      </c>
      <c r="U21" s="19">
        <v>0</v>
      </c>
      <c r="V21" s="17">
        <v>0</v>
      </c>
      <c r="W21" s="19">
        <v>0</v>
      </c>
      <c r="X21" s="19">
        <v>1</v>
      </c>
      <c r="Y21" s="19">
        <v>1</v>
      </c>
      <c r="Z21" s="19">
        <v>1</v>
      </c>
      <c r="AA21" s="19">
        <v>3</v>
      </c>
      <c r="AB21" s="19">
        <v>2</v>
      </c>
      <c r="AC21" s="19">
        <f t="shared" si="7"/>
        <v>8</v>
      </c>
      <c r="AD21" s="19">
        <v>379</v>
      </c>
      <c r="AE21" s="19">
        <v>0</v>
      </c>
      <c r="AF21" s="19">
        <v>2</v>
      </c>
      <c r="AG21" s="19">
        <v>381</v>
      </c>
      <c r="AH21" s="19">
        <v>0</v>
      </c>
    </row>
    <row r="22" spans="1:34" ht="14.4" hidden="1" x14ac:dyDescent="0.3">
      <c r="A22" s="17">
        <v>19</v>
      </c>
      <c r="B22" s="17" t="s">
        <v>78</v>
      </c>
      <c r="C22" s="17" t="str">
        <f>VLOOKUP(B22,[3]Sheet1!$B$2:$D$274,3,0)</f>
        <v>SAHEYA</v>
      </c>
      <c r="D22" s="17" t="str">
        <f>VLOOKUP(C22,[4]all_localities_matched!$B$13:$J$191,9,0)</f>
        <v>SAHEYA</v>
      </c>
      <c r="E22" s="18">
        <f>S22/AG22</f>
        <v>0.1172962226640159</v>
      </c>
      <c r="F22" s="18">
        <f>P22/AG22</f>
        <v>0.64214711729622265</v>
      </c>
      <c r="G22" s="18">
        <f>Q22/AG22</f>
        <v>7.7534791252485094E-2</v>
      </c>
      <c r="H22" s="18">
        <f t="shared" si="0"/>
        <v>0.10139165009940358</v>
      </c>
      <c r="I22" s="18">
        <f t="shared" si="1"/>
        <v>6.1630218687872766E-2</v>
      </c>
      <c r="J22" s="18">
        <f t="shared" si="2"/>
        <v>0.64214711729622265</v>
      </c>
      <c r="K22" s="18" t="str">
        <f t="shared" si="8"/>
        <v>INC</v>
      </c>
      <c r="L22" s="18">
        <f t="shared" si="3"/>
        <v>0.1172962226640159</v>
      </c>
      <c r="M22" s="18" t="str">
        <f t="shared" si="4"/>
        <v>BJP</v>
      </c>
      <c r="N22" s="18">
        <f t="shared" si="5"/>
        <v>0.5248508946322068</v>
      </c>
      <c r="O22" s="49" t="str">
        <f t="shared" si="6"/>
        <v>Strong INC</v>
      </c>
      <c r="P22" s="19">
        <v>323</v>
      </c>
      <c r="Q22" s="19">
        <v>39</v>
      </c>
      <c r="R22" s="19">
        <v>51</v>
      </c>
      <c r="S22" s="19">
        <v>59</v>
      </c>
      <c r="T22" s="19">
        <v>4</v>
      </c>
      <c r="U22" s="19">
        <v>3</v>
      </c>
      <c r="V22" s="17">
        <v>2</v>
      </c>
      <c r="W22" s="19">
        <v>0</v>
      </c>
      <c r="X22" s="19">
        <v>0</v>
      </c>
      <c r="Y22" s="19">
        <v>2</v>
      </c>
      <c r="Z22" s="19">
        <v>2</v>
      </c>
      <c r="AA22" s="19">
        <v>1</v>
      </c>
      <c r="AB22" s="19">
        <v>6</v>
      </c>
      <c r="AC22" s="19">
        <f t="shared" si="7"/>
        <v>11</v>
      </c>
      <c r="AD22" s="19">
        <v>492</v>
      </c>
      <c r="AE22" s="19">
        <v>0</v>
      </c>
      <c r="AF22" s="19">
        <v>11</v>
      </c>
      <c r="AG22" s="19">
        <v>503</v>
      </c>
      <c r="AH22" s="19">
        <v>0</v>
      </c>
    </row>
    <row r="23" spans="1:34" ht="14.4" hidden="1" x14ac:dyDescent="0.3">
      <c r="A23" s="17">
        <v>20</v>
      </c>
      <c r="B23" s="17" t="s">
        <v>79</v>
      </c>
      <c r="C23" s="17" t="str">
        <f>VLOOKUP(B23,[3]Sheet1!$B$2:$D$274,3,0)</f>
        <v>MANJURAHI</v>
      </c>
      <c r="D23" s="17" t="str">
        <f>VLOOKUP(C23,[4]all_localities_matched!$B$13:$J$191,9,0)</f>
        <v>MANJURAHI</v>
      </c>
      <c r="E23" s="18">
        <f>S23/AG23</f>
        <v>0.49643705463182897</v>
      </c>
      <c r="F23" s="18">
        <f>P23/AG23</f>
        <v>0.34916864608076009</v>
      </c>
      <c r="G23" s="18">
        <f>Q23/AG23</f>
        <v>4.7505938242280287E-3</v>
      </c>
      <c r="H23" s="18">
        <f t="shared" si="0"/>
        <v>0.12589073634204276</v>
      </c>
      <c r="I23" s="18">
        <f t="shared" si="1"/>
        <v>3.3254156769596199E-2</v>
      </c>
      <c r="J23" s="18">
        <f t="shared" si="2"/>
        <v>0.49643705463182897</v>
      </c>
      <c r="K23" s="18" t="str">
        <f t="shared" si="8"/>
        <v>BJP</v>
      </c>
      <c r="L23" s="18">
        <f t="shared" si="3"/>
        <v>0.34916864608076009</v>
      </c>
      <c r="M23" s="18" t="str">
        <f t="shared" si="4"/>
        <v>INC</v>
      </c>
      <c r="N23" s="18">
        <f t="shared" si="5"/>
        <v>0.14726840855106887</v>
      </c>
      <c r="O23" s="49" t="str">
        <f t="shared" si="6"/>
        <v>Swing BJP</v>
      </c>
      <c r="P23" s="19">
        <v>147</v>
      </c>
      <c r="Q23" s="19">
        <v>2</v>
      </c>
      <c r="R23" s="19">
        <v>53</v>
      </c>
      <c r="S23" s="19">
        <v>209</v>
      </c>
      <c r="T23" s="19">
        <v>0</v>
      </c>
      <c r="U23" s="19">
        <v>2</v>
      </c>
      <c r="V23" s="17">
        <v>0</v>
      </c>
      <c r="W23" s="19">
        <v>0</v>
      </c>
      <c r="X23" s="19">
        <v>0</v>
      </c>
      <c r="Y23" s="19">
        <v>0</v>
      </c>
      <c r="Z23" s="19">
        <v>2</v>
      </c>
      <c r="AA23" s="19">
        <v>1</v>
      </c>
      <c r="AB23" s="19">
        <v>3</v>
      </c>
      <c r="AC23" s="19">
        <f t="shared" si="7"/>
        <v>6</v>
      </c>
      <c r="AD23" s="19">
        <v>419</v>
      </c>
      <c r="AE23" s="19">
        <v>0</v>
      </c>
      <c r="AF23" s="19">
        <v>2</v>
      </c>
      <c r="AG23" s="19">
        <v>421</v>
      </c>
      <c r="AH23" s="19">
        <v>0</v>
      </c>
    </row>
    <row r="24" spans="1:34" ht="14.4" hidden="1" x14ac:dyDescent="0.3">
      <c r="A24" s="17">
        <v>21</v>
      </c>
      <c r="B24" s="17" t="s">
        <v>80</v>
      </c>
      <c r="C24" s="17" t="str">
        <f>VLOOKUP(B24,[3]Sheet1!$B$2:$D$274,3,0)</f>
        <v>BABHANADI</v>
      </c>
      <c r="D24" s="17" t="str">
        <f>VLOOKUP(C24,[4]all_localities_matched!$B$13:$J$191,9,0)</f>
        <v>BABHANADI</v>
      </c>
      <c r="E24" s="18">
        <f>S24/AG24</f>
        <v>0.4794871794871795</v>
      </c>
      <c r="F24" s="18">
        <f>P24/AG24</f>
        <v>0.37435897435897436</v>
      </c>
      <c r="G24" s="18">
        <f>Q24/AG24</f>
        <v>7.4358974358974358E-2</v>
      </c>
      <c r="H24" s="18">
        <f t="shared" si="0"/>
        <v>1.5384615384615385E-2</v>
      </c>
      <c r="I24" s="18">
        <f t="shared" si="1"/>
        <v>6.6666666666666666E-2</v>
      </c>
      <c r="J24" s="18">
        <f t="shared" si="2"/>
        <v>0.4794871794871795</v>
      </c>
      <c r="K24" s="18" t="str">
        <f t="shared" si="8"/>
        <v>BJP</v>
      </c>
      <c r="L24" s="18">
        <f t="shared" si="3"/>
        <v>0.37435897435897436</v>
      </c>
      <c r="M24" s="18" t="str">
        <f t="shared" si="4"/>
        <v>INC</v>
      </c>
      <c r="N24" s="18">
        <f t="shared" si="5"/>
        <v>0.10512820512820514</v>
      </c>
      <c r="O24" s="49" t="str">
        <f t="shared" si="6"/>
        <v>Swing BJP</v>
      </c>
      <c r="P24" s="19">
        <v>146</v>
      </c>
      <c r="Q24" s="19">
        <v>29</v>
      </c>
      <c r="R24" s="19">
        <v>6</v>
      </c>
      <c r="S24" s="19">
        <v>187</v>
      </c>
      <c r="T24" s="19">
        <v>7</v>
      </c>
      <c r="U24" s="19">
        <v>4</v>
      </c>
      <c r="V24" s="17">
        <v>1</v>
      </c>
      <c r="W24" s="19">
        <v>0</v>
      </c>
      <c r="X24" s="19">
        <v>1</v>
      </c>
      <c r="Y24" s="19">
        <v>0</v>
      </c>
      <c r="Z24" s="19">
        <v>3</v>
      </c>
      <c r="AA24" s="19">
        <v>1</v>
      </c>
      <c r="AB24" s="19">
        <v>2</v>
      </c>
      <c r="AC24" s="19">
        <f t="shared" si="7"/>
        <v>7</v>
      </c>
      <c r="AD24" s="19">
        <v>387</v>
      </c>
      <c r="AE24" s="19">
        <v>0</v>
      </c>
      <c r="AF24" s="19">
        <v>3</v>
      </c>
      <c r="AG24" s="19">
        <v>390</v>
      </c>
      <c r="AH24" s="19">
        <v>0</v>
      </c>
    </row>
    <row r="25" spans="1:34" ht="14.4" hidden="1" x14ac:dyDescent="0.3">
      <c r="A25" s="17">
        <v>22</v>
      </c>
      <c r="B25" s="17" t="s">
        <v>81</v>
      </c>
      <c r="C25" s="17" t="str">
        <f>VLOOKUP(B25,[3]Sheet1!$B$2:$D$274,3,0)</f>
        <v>RAYAPURA</v>
      </c>
      <c r="D25" s="17" t="str">
        <f>VLOOKUP(C25,[4]all_localities_matched!$B$13:$J$191,9,0)</f>
        <v>RAYAPURA</v>
      </c>
      <c r="E25" s="18">
        <f>S25/AG25</f>
        <v>0.35501858736059477</v>
      </c>
      <c r="F25" s="18">
        <f>P25/AG25</f>
        <v>0.51672862453531598</v>
      </c>
      <c r="G25" s="18">
        <f>Q25/AG25</f>
        <v>2.0446096654275093E-2</v>
      </c>
      <c r="H25" s="18">
        <f t="shared" si="0"/>
        <v>6.1338289962825282E-2</v>
      </c>
      <c r="I25" s="18">
        <f t="shared" si="1"/>
        <v>3.5315985130111527E-2</v>
      </c>
      <c r="J25" s="18">
        <f t="shared" si="2"/>
        <v>0.51672862453531598</v>
      </c>
      <c r="K25" s="18" t="str">
        <f t="shared" si="8"/>
        <v>INC</v>
      </c>
      <c r="L25" s="18">
        <f t="shared" si="3"/>
        <v>0.35501858736059477</v>
      </c>
      <c r="M25" s="18" t="str">
        <f t="shared" si="4"/>
        <v>BJP</v>
      </c>
      <c r="N25" s="18">
        <f t="shared" si="5"/>
        <v>0.16171003717472121</v>
      </c>
      <c r="O25" s="49" t="str">
        <f t="shared" si="6"/>
        <v>Strong INC</v>
      </c>
      <c r="P25" s="19">
        <v>278</v>
      </c>
      <c r="Q25" s="19">
        <v>11</v>
      </c>
      <c r="R25" s="19">
        <v>33</v>
      </c>
      <c r="S25" s="19">
        <v>191</v>
      </c>
      <c r="T25" s="19">
        <v>2</v>
      </c>
      <c r="U25" s="19">
        <v>1</v>
      </c>
      <c r="V25" s="17">
        <v>2</v>
      </c>
      <c r="W25" s="19">
        <v>2</v>
      </c>
      <c r="X25" s="19">
        <v>0</v>
      </c>
      <c r="Y25" s="19">
        <v>1</v>
      </c>
      <c r="Z25" s="19">
        <v>2</v>
      </c>
      <c r="AA25" s="19">
        <v>2</v>
      </c>
      <c r="AB25" s="19">
        <v>1</v>
      </c>
      <c r="AC25" s="19">
        <f t="shared" si="7"/>
        <v>6</v>
      </c>
      <c r="AD25" s="19">
        <v>526</v>
      </c>
      <c r="AE25" s="19">
        <v>0</v>
      </c>
      <c r="AF25" s="19">
        <v>12</v>
      </c>
      <c r="AG25" s="19">
        <v>538</v>
      </c>
      <c r="AH25" s="19">
        <v>0</v>
      </c>
    </row>
    <row r="26" spans="1:34" ht="14.4" hidden="1" x14ac:dyDescent="0.3">
      <c r="A26" s="17">
        <v>23</v>
      </c>
      <c r="B26" s="17" t="s">
        <v>82</v>
      </c>
      <c r="C26" s="17" t="str">
        <f>VLOOKUP(B26,[3]Sheet1!$B$2:$D$274,3,0)</f>
        <v>BHARATHAULI</v>
      </c>
      <c r="D26" s="17" t="str">
        <f>VLOOKUP(C26,[4]all_localities_matched!$B$13:$J$191,9,0)</f>
        <v>BHARTHAULI</v>
      </c>
      <c r="E26" s="18">
        <f>S26/AG26</f>
        <v>0.61573033707865166</v>
      </c>
      <c r="F26" s="18">
        <f>P26/AG26</f>
        <v>0.22696629213483147</v>
      </c>
      <c r="G26" s="18">
        <f>Q26/AG26</f>
        <v>4.4943820224719105E-3</v>
      </c>
      <c r="H26" s="18">
        <f t="shared" si="0"/>
        <v>8.5393258426966295E-2</v>
      </c>
      <c r="I26" s="18">
        <f t="shared" si="1"/>
        <v>6.0674157303370786E-2</v>
      </c>
      <c r="J26" s="18">
        <f t="shared" si="2"/>
        <v>0.61573033707865166</v>
      </c>
      <c r="K26" s="18" t="str">
        <f t="shared" si="8"/>
        <v>BJP</v>
      </c>
      <c r="L26" s="18">
        <f t="shared" si="3"/>
        <v>0.22696629213483147</v>
      </c>
      <c r="M26" s="18" t="str">
        <f t="shared" si="4"/>
        <v>INC</v>
      </c>
      <c r="N26" s="18">
        <f t="shared" si="5"/>
        <v>0.38876404494382022</v>
      </c>
      <c r="O26" s="49" t="str">
        <f t="shared" si="6"/>
        <v>Strong BJP</v>
      </c>
      <c r="P26" s="19">
        <v>101</v>
      </c>
      <c r="Q26" s="19">
        <v>2</v>
      </c>
      <c r="R26" s="19">
        <v>38</v>
      </c>
      <c r="S26" s="19">
        <v>274</v>
      </c>
      <c r="T26" s="19">
        <v>3</v>
      </c>
      <c r="U26" s="19">
        <v>0</v>
      </c>
      <c r="V26" s="17">
        <v>5</v>
      </c>
      <c r="W26" s="19">
        <v>1</v>
      </c>
      <c r="X26" s="19">
        <v>1</v>
      </c>
      <c r="Y26" s="19">
        <v>1</v>
      </c>
      <c r="Z26" s="19">
        <v>1</v>
      </c>
      <c r="AA26" s="19">
        <v>4</v>
      </c>
      <c r="AB26" s="19">
        <v>2</v>
      </c>
      <c r="AC26" s="19">
        <f t="shared" si="7"/>
        <v>9</v>
      </c>
      <c r="AD26" s="19">
        <v>433</v>
      </c>
      <c r="AE26" s="19">
        <v>0</v>
      </c>
      <c r="AF26" s="19">
        <v>12</v>
      </c>
      <c r="AG26" s="19">
        <v>445</v>
      </c>
      <c r="AH26" s="19">
        <v>0</v>
      </c>
    </row>
    <row r="27" spans="1:34" ht="14.4" hidden="1" x14ac:dyDescent="0.3">
      <c r="A27" s="17">
        <v>24</v>
      </c>
      <c r="B27" s="17" t="s">
        <v>83</v>
      </c>
      <c r="C27" s="17" t="str">
        <f>VLOOKUP(B27,[3]Sheet1!$B$2:$D$274,3,0)</f>
        <v>KOSADIHARA</v>
      </c>
      <c r="D27" s="17" t="str">
        <f>VLOOKUP(C27,[4]all_localities_matched!$B$13:$J$191,9,0)</f>
        <v>KOSADIHARA</v>
      </c>
      <c r="E27" s="18">
        <f>S27/AG27</f>
        <v>0.22837370242214533</v>
      </c>
      <c r="F27" s="18">
        <f>P27/AG27</f>
        <v>0.58477508650519028</v>
      </c>
      <c r="G27" s="18">
        <f>Q27/AG27</f>
        <v>2.768166089965398E-2</v>
      </c>
      <c r="H27" s="18">
        <f t="shared" si="0"/>
        <v>8.6505190311418678E-2</v>
      </c>
      <c r="I27" s="18">
        <f t="shared" si="1"/>
        <v>7.0934256055363326E-2</v>
      </c>
      <c r="J27" s="18">
        <f t="shared" si="2"/>
        <v>0.58477508650519028</v>
      </c>
      <c r="K27" s="18" t="str">
        <f t="shared" si="8"/>
        <v>INC</v>
      </c>
      <c r="L27" s="18">
        <f t="shared" si="3"/>
        <v>0.22837370242214533</v>
      </c>
      <c r="M27" s="18" t="str">
        <f t="shared" si="4"/>
        <v>BJP</v>
      </c>
      <c r="N27" s="18">
        <f t="shared" si="5"/>
        <v>0.35640138408304495</v>
      </c>
      <c r="O27" s="49" t="str">
        <f t="shared" si="6"/>
        <v>Strong INC</v>
      </c>
      <c r="P27" s="19">
        <v>338</v>
      </c>
      <c r="Q27" s="19">
        <v>16</v>
      </c>
      <c r="R27" s="19">
        <v>50</v>
      </c>
      <c r="S27" s="19">
        <v>132</v>
      </c>
      <c r="T27" s="19">
        <v>2</v>
      </c>
      <c r="U27" s="19">
        <v>0</v>
      </c>
      <c r="V27" s="17">
        <v>7</v>
      </c>
      <c r="W27" s="19">
        <v>2</v>
      </c>
      <c r="X27" s="19">
        <v>6</v>
      </c>
      <c r="Y27" s="19">
        <v>1</v>
      </c>
      <c r="Z27" s="19">
        <v>1</v>
      </c>
      <c r="AA27" s="19">
        <v>4</v>
      </c>
      <c r="AB27" s="19">
        <v>3</v>
      </c>
      <c r="AC27" s="19">
        <f t="shared" si="7"/>
        <v>15</v>
      </c>
      <c r="AD27" s="19">
        <v>562</v>
      </c>
      <c r="AE27" s="19">
        <v>0</v>
      </c>
      <c r="AF27" s="19">
        <v>16</v>
      </c>
      <c r="AG27" s="19">
        <v>578</v>
      </c>
      <c r="AH27" s="19">
        <v>0</v>
      </c>
    </row>
    <row r="28" spans="1:34" ht="14.4" hidden="1" x14ac:dyDescent="0.3">
      <c r="A28" s="17">
        <v>25</v>
      </c>
      <c r="B28" s="17" t="s">
        <v>84</v>
      </c>
      <c r="C28" s="17" t="str">
        <f>VLOOKUP(B28,[3]Sheet1!$B$2:$D$274,3,0)</f>
        <v>KOSADIHARA</v>
      </c>
      <c r="D28" s="17" t="str">
        <f>VLOOKUP(C28,[4]all_localities_matched!$B$13:$J$191,9,0)</f>
        <v>KOSADIHARA</v>
      </c>
      <c r="E28" s="18">
        <f>S28/AG28</f>
        <v>0.31469979296066253</v>
      </c>
      <c r="F28" s="18">
        <f>P28/AG28</f>
        <v>0.51552795031055898</v>
      </c>
      <c r="G28" s="18">
        <f>Q28/AG28</f>
        <v>6.2111801242236024E-2</v>
      </c>
      <c r="H28" s="18">
        <f t="shared" si="0"/>
        <v>2.0703933747412008E-2</v>
      </c>
      <c r="I28" s="18">
        <f t="shared" si="1"/>
        <v>0.11180124223602485</v>
      </c>
      <c r="J28" s="18">
        <f t="shared" si="2"/>
        <v>0.51552795031055898</v>
      </c>
      <c r="K28" s="18" t="str">
        <f t="shared" si="8"/>
        <v>INC</v>
      </c>
      <c r="L28" s="18">
        <f t="shared" si="3"/>
        <v>0.31469979296066253</v>
      </c>
      <c r="M28" s="18" t="str">
        <f t="shared" si="4"/>
        <v>BJP</v>
      </c>
      <c r="N28" s="18">
        <f t="shared" si="5"/>
        <v>0.20082815734989645</v>
      </c>
      <c r="O28" s="49" t="str">
        <f t="shared" si="6"/>
        <v>Strong INC</v>
      </c>
      <c r="P28" s="19">
        <v>249</v>
      </c>
      <c r="Q28" s="19">
        <v>30</v>
      </c>
      <c r="R28" s="19">
        <v>10</v>
      </c>
      <c r="S28" s="19">
        <v>152</v>
      </c>
      <c r="T28" s="19">
        <v>2</v>
      </c>
      <c r="U28" s="19">
        <v>2</v>
      </c>
      <c r="V28" s="17">
        <v>5</v>
      </c>
      <c r="W28" s="19">
        <v>3</v>
      </c>
      <c r="X28" s="19">
        <v>1</v>
      </c>
      <c r="Y28" s="19">
        <v>3</v>
      </c>
      <c r="Z28" s="19">
        <v>4</v>
      </c>
      <c r="AA28" s="19">
        <v>6</v>
      </c>
      <c r="AB28" s="19">
        <v>7</v>
      </c>
      <c r="AC28" s="19">
        <f t="shared" si="7"/>
        <v>21</v>
      </c>
      <c r="AD28" s="19">
        <v>474</v>
      </c>
      <c r="AE28" s="19">
        <v>0</v>
      </c>
      <c r="AF28" s="19">
        <v>9</v>
      </c>
      <c r="AG28" s="19">
        <v>483</v>
      </c>
      <c r="AH28" s="19">
        <v>0</v>
      </c>
    </row>
    <row r="29" spans="1:34" ht="14.4" hidden="1" x14ac:dyDescent="0.3">
      <c r="A29" s="17">
        <v>26</v>
      </c>
      <c r="B29" s="17" t="s">
        <v>85</v>
      </c>
      <c r="C29" s="17" t="str">
        <f>VLOOKUP(B29,[3]Sheet1!$B$2:$D$274,3,0)</f>
        <v>BATAVA</v>
      </c>
      <c r="D29" s="17" t="str">
        <f>VLOOKUP(C29,[4]all_localities_matched!$B$13:$J$191,9,0)</f>
        <v>BATAVA</v>
      </c>
      <c r="E29" s="18">
        <f>S29/AG29</f>
        <v>0.38493723849372385</v>
      </c>
      <c r="F29" s="18">
        <f>P29/AG29</f>
        <v>0.39748953974895396</v>
      </c>
      <c r="G29" s="18">
        <f>Q29/AG29</f>
        <v>0.15690376569037656</v>
      </c>
      <c r="H29" s="18">
        <f t="shared" si="0"/>
        <v>2.0920502092050208E-2</v>
      </c>
      <c r="I29" s="18">
        <f t="shared" si="1"/>
        <v>5.4393305439330547E-2</v>
      </c>
      <c r="J29" s="18">
        <f t="shared" si="2"/>
        <v>0.39748953974895396</v>
      </c>
      <c r="K29" s="18" t="str">
        <f t="shared" si="8"/>
        <v>INC</v>
      </c>
      <c r="L29" s="18">
        <f t="shared" si="3"/>
        <v>0.38493723849372385</v>
      </c>
      <c r="M29" s="18" t="str">
        <f t="shared" si="4"/>
        <v>BJP</v>
      </c>
      <c r="N29" s="18">
        <f t="shared" si="5"/>
        <v>1.2552301255230103E-2</v>
      </c>
      <c r="O29" s="49" t="str">
        <f t="shared" si="6"/>
        <v>Swing INC</v>
      </c>
      <c r="P29" s="19">
        <v>190</v>
      </c>
      <c r="Q29" s="19">
        <v>75</v>
      </c>
      <c r="R29" s="19">
        <v>10</v>
      </c>
      <c r="S29" s="19">
        <v>184</v>
      </c>
      <c r="T29" s="19">
        <v>4</v>
      </c>
      <c r="U29" s="19">
        <v>3</v>
      </c>
      <c r="V29" s="17">
        <v>1</v>
      </c>
      <c r="W29" s="19">
        <v>0</v>
      </c>
      <c r="X29" s="19">
        <v>0</v>
      </c>
      <c r="Y29" s="19">
        <v>0</v>
      </c>
      <c r="Z29" s="19">
        <v>1</v>
      </c>
      <c r="AA29" s="19">
        <v>4</v>
      </c>
      <c r="AB29" s="19">
        <v>4</v>
      </c>
      <c r="AC29" s="19">
        <f t="shared" si="7"/>
        <v>9</v>
      </c>
      <c r="AD29" s="19">
        <v>476</v>
      </c>
      <c r="AE29" s="19">
        <v>0</v>
      </c>
      <c r="AF29" s="19">
        <v>2</v>
      </c>
      <c r="AG29" s="19">
        <v>478</v>
      </c>
      <c r="AH29" s="19">
        <v>0</v>
      </c>
    </row>
    <row r="30" spans="1:34" ht="14.4" hidden="1" x14ac:dyDescent="0.3">
      <c r="A30" s="17">
        <v>27</v>
      </c>
      <c r="B30" s="17" t="s">
        <v>86</v>
      </c>
      <c r="C30" s="17" t="str">
        <f>VLOOKUP(B30,[3]Sheet1!$B$2:$D$274,3,0)</f>
        <v>RAMAPUR</v>
      </c>
      <c r="D30" s="17" t="str">
        <f>VLOOKUP(C30,[4]all_localities_matched!$B$13:$J$191,9,0)</f>
        <v>RAMPUR</v>
      </c>
      <c r="E30" s="18">
        <f>S30/AG30</f>
        <v>0.49919999999999998</v>
      </c>
      <c r="F30" s="18">
        <f>P30/AG30</f>
        <v>0.23200000000000001</v>
      </c>
      <c r="G30" s="18">
        <f>Q30/AG30</f>
        <v>8.7999999999999995E-2</v>
      </c>
      <c r="H30" s="18">
        <f t="shared" si="0"/>
        <v>0.1072</v>
      </c>
      <c r="I30" s="18">
        <f t="shared" si="1"/>
        <v>9.4399999999999998E-2</v>
      </c>
      <c r="J30" s="18">
        <f t="shared" si="2"/>
        <v>0.49919999999999998</v>
      </c>
      <c r="K30" s="18" t="str">
        <f t="shared" si="8"/>
        <v>BJP</v>
      </c>
      <c r="L30" s="18">
        <f t="shared" si="3"/>
        <v>0.23200000000000001</v>
      </c>
      <c r="M30" s="18" t="str">
        <f t="shared" si="4"/>
        <v>INC</v>
      </c>
      <c r="N30" s="18">
        <f t="shared" si="5"/>
        <v>0.26719999999999999</v>
      </c>
      <c r="O30" s="49" t="str">
        <f t="shared" si="6"/>
        <v>Strong BJP</v>
      </c>
      <c r="P30" s="19">
        <v>145</v>
      </c>
      <c r="Q30" s="19">
        <v>55</v>
      </c>
      <c r="R30" s="19">
        <v>67</v>
      </c>
      <c r="S30" s="19">
        <v>312</v>
      </c>
      <c r="T30" s="19">
        <v>6</v>
      </c>
      <c r="U30" s="19">
        <v>4</v>
      </c>
      <c r="V30" s="17">
        <v>5</v>
      </c>
      <c r="W30" s="19">
        <v>2</v>
      </c>
      <c r="X30" s="19">
        <v>1</v>
      </c>
      <c r="Y30" s="19">
        <v>4</v>
      </c>
      <c r="Z30" s="19">
        <v>10</v>
      </c>
      <c r="AA30" s="19">
        <v>4</v>
      </c>
      <c r="AB30" s="19">
        <v>2</v>
      </c>
      <c r="AC30" s="19">
        <f t="shared" si="7"/>
        <v>21</v>
      </c>
      <c r="AD30" s="19">
        <v>617</v>
      </c>
      <c r="AE30" s="19">
        <v>0</v>
      </c>
      <c r="AF30" s="19">
        <v>8</v>
      </c>
      <c r="AG30" s="19">
        <v>625</v>
      </c>
      <c r="AH30" s="19">
        <v>0</v>
      </c>
    </row>
    <row r="31" spans="1:34" ht="14.4" hidden="1" x14ac:dyDescent="0.3">
      <c r="A31" s="17">
        <v>28</v>
      </c>
      <c r="B31" s="17" t="s">
        <v>87</v>
      </c>
      <c r="C31" s="17" t="str">
        <f>VLOOKUP(B31,[3]Sheet1!$B$2:$D$274,3,0)</f>
        <v>SIMARIYA</v>
      </c>
      <c r="D31" s="17" t="str">
        <f>VLOOKUP(C31,[4]all_localities_matched!$B$13:$J$191,9,0)</f>
        <v>SIMARIYA</v>
      </c>
      <c r="E31" s="18">
        <f>S31/AG31</f>
        <v>0.58752997601918466</v>
      </c>
      <c r="F31" s="18">
        <f>P31/AG31</f>
        <v>0.21582733812949639</v>
      </c>
      <c r="G31" s="18">
        <f>Q31/AG31</f>
        <v>0.11750599520383694</v>
      </c>
      <c r="H31" s="18">
        <f t="shared" si="0"/>
        <v>1.9184652278177457E-2</v>
      </c>
      <c r="I31" s="18">
        <f t="shared" si="1"/>
        <v>6.4748201438848921E-2</v>
      </c>
      <c r="J31" s="18">
        <f t="shared" si="2"/>
        <v>0.58752997601918466</v>
      </c>
      <c r="K31" s="18" t="str">
        <f t="shared" si="8"/>
        <v>BJP</v>
      </c>
      <c r="L31" s="18">
        <f t="shared" si="3"/>
        <v>0.21582733812949639</v>
      </c>
      <c r="M31" s="18" t="str">
        <f t="shared" si="4"/>
        <v>INC</v>
      </c>
      <c r="N31" s="18">
        <f t="shared" si="5"/>
        <v>0.37170263788968827</v>
      </c>
      <c r="O31" s="49" t="str">
        <f t="shared" si="6"/>
        <v>Strong BJP</v>
      </c>
      <c r="P31" s="19">
        <v>90</v>
      </c>
      <c r="Q31" s="19">
        <v>49</v>
      </c>
      <c r="R31" s="19">
        <v>8</v>
      </c>
      <c r="S31" s="19">
        <v>245</v>
      </c>
      <c r="T31" s="19">
        <v>2</v>
      </c>
      <c r="U31" s="19">
        <v>2</v>
      </c>
      <c r="V31" s="17">
        <v>4</v>
      </c>
      <c r="W31" s="19">
        <v>1</v>
      </c>
      <c r="X31" s="19">
        <v>0</v>
      </c>
      <c r="Y31" s="19">
        <v>2</v>
      </c>
      <c r="Z31" s="19">
        <v>0</v>
      </c>
      <c r="AA31" s="19">
        <v>3</v>
      </c>
      <c r="AB31" s="19">
        <v>4</v>
      </c>
      <c r="AC31" s="19">
        <f t="shared" si="7"/>
        <v>9</v>
      </c>
      <c r="AD31" s="19">
        <v>410</v>
      </c>
      <c r="AE31" s="19">
        <v>0</v>
      </c>
      <c r="AF31" s="19">
        <v>7</v>
      </c>
      <c r="AG31" s="19">
        <v>417</v>
      </c>
      <c r="AH31" s="19">
        <v>0</v>
      </c>
    </row>
    <row r="32" spans="1:34" ht="14.4" hidden="1" x14ac:dyDescent="0.3">
      <c r="A32" s="17">
        <v>29</v>
      </c>
      <c r="B32" s="17" t="s">
        <v>88</v>
      </c>
      <c r="C32" s="17" t="str">
        <f>VLOOKUP(B32,[3]Sheet1!$B$2:$D$274,3,0)</f>
        <v>KATHAUTIYA</v>
      </c>
      <c r="D32" s="17" t="str">
        <f>VLOOKUP(C32,[4]all_localities_matched!$B$13:$J$191,9,0)</f>
        <v>KATHAUTIRYA</v>
      </c>
      <c r="E32" s="18">
        <f>S32/AG32</f>
        <v>0.39177489177489178</v>
      </c>
      <c r="F32" s="18">
        <f>P32/AG32</f>
        <v>0.4935064935064935</v>
      </c>
      <c r="G32" s="18">
        <f>Q32/AG32</f>
        <v>1.0822510822510822E-2</v>
      </c>
      <c r="H32" s="18">
        <f t="shared" si="0"/>
        <v>1.7316017316017316E-2</v>
      </c>
      <c r="I32" s="18">
        <f t="shared" si="1"/>
        <v>0.12554112554112554</v>
      </c>
      <c r="J32" s="18">
        <f t="shared" si="2"/>
        <v>0.4935064935064935</v>
      </c>
      <c r="K32" s="18" t="str">
        <f t="shared" si="8"/>
        <v>INC</v>
      </c>
      <c r="L32" s="18">
        <f t="shared" si="3"/>
        <v>0.39177489177489178</v>
      </c>
      <c r="M32" s="18" t="str">
        <f t="shared" si="4"/>
        <v>BJP</v>
      </c>
      <c r="N32" s="18">
        <f t="shared" si="5"/>
        <v>0.10173160173160173</v>
      </c>
      <c r="O32" s="49" t="str">
        <f t="shared" si="6"/>
        <v>Swing INC</v>
      </c>
      <c r="P32" s="19">
        <v>228</v>
      </c>
      <c r="Q32" s="19">
        <v>5</v>
      </c>
      <c r="R32" s="19">
        <v>8</v>
      </c>
      <c r="S32" s="19">
        <v>181</v>
      </c>
      <c r="T32" s="19">
        <v>3</v>
      </c>
      <c r="U32" s="19">
        <v>3</v>
      </c>
      <c r="V32" s="17">
        <v>3</v>
      </c>
      <c r="W32" s="19">
        <v>3</v>
      </c>
      <c r="X32" s="19">
        <v>3</v>
      </c>
      <c r="Y32" s="19">
        <v>0</v>
      </c>
      <c r="Z32" s="19">
        <v>6</v>
      </c>
      <c r="AA32" s="19">
        <v>8</v>
      </c>
      <c r="AB32" s="19">
        <v>6</v>
      </c>
      <c r="AC32" s="19">
        <f t="shared" si="7"/>
        <v>23</v>
      </c>
      <c r="AD32" s="19">
        <v>457</v>
      </c>
      <c r="AE32" s="19">
        <v>0</v>
      </c>
      <c r="AF32" s="19">
        <v>5</v>
      </c>
      <c r="AG32" s="19">
        <v>462</v>
      </c>
      <c r="AH32" s="19">
        <v>0</v>
      </c>
    </row>
    <row r="33" spans="1:34" ht="14.4" hidden="1" x14ac:dyDescent="0.3">
      <c r="A33" s="17">
        <v>30</v>
      </c>
      <c r="B33" s="17" t="s">
        <v>89</v>
      </c>
      <c r="C33" s="17" t="str">
        <f>VLOOKUP(B33,[3]Sheet1!$B$2:$D$274,3,0)</f>
        <v>AVAN</v>
      </c>
      <c r="D33" s="17" t="e">
        <f>VLOOKUP(C33,[4]all_localities_matched!$B$13:$J$191,9,0)</f>
        <v>#N/A</v>
      </c>
      <c r="E33" s="18">
        <f>S33/AG33</f>
        <v>0.48727272727272725</v>
      </c>
      <c r="F33" s="18">
        <f>P33/AG33</f>
        <v>0.29454545454545455</v>
      </c>
      <c r="G33" s="18">
        <f>Q33/AG33</f>
        <v>5.2727272727272727E-2</v>
      </c>
      <c r="H33" s="18">
        <f t="shared" si="0"/>
        <v>5.6363636363636366E-2</v>
      </c>
      <c r="I33" s="18">
        <f t="shared" si="1"/>
        <v>0.13090909090909092</v>
      </c>
      <c r="J33" s="18">
        <f t="shared" si="2"/>
        <v>0.48727272727272725</v>
      </c>
      <c r="K33" s="18" t="str">
        <f t="shared" si="8"/>
        <v>BJP</v>
      </c>
      <c r="L33" s="18">
        <f t="shared" si="3"/>
        <v>0.29454545454545455</v>
      </c>
      <c r="M33" s="18" t="str">
        <f t="shared" si="4"/>
        <v>INC</v>
      </c>
      <c r="N33" s="18">
        <f t="shared" si="5"/>
        <v>0.19272727272727269</v>
      </c>
      <c r="O33" s="49" t="str">
        <f t="shared" si="6"/>
        <v>Strong BJP</v>
      </c>
      <c r="P33" s="19">
        <v>162</v>
      </c>
      <c r="Q33" s="19">
        <v>29</v>
      </c>
      <c r="R33" s="19">
        <v>31</v>
      </c>
      <c r="S33" s="19">
        <v>268</v>
      </c>
      <c r="T33" s="19">
        <v>6</v>
      </c>
      <c r="U33" s="19">
        <v>3</v>
      </c>
      <c r="V33" s="17">
        <v>19</v>
      </c>
      <c r="W33" s="19">
        <v>4</v>
      </c>
      <c r="X33" s="19">
        <v>3</v>
      </c>
      <c r="Y33" s="19">
        <v>4</v>
      </c>
      <c r="Z33" s="19">
        <v>7</v>
      </c>
      <c r="AA33" s="19">
        <v>4</v>
      </c>
      <c r="AB33" s="19">
        <v>2</v>
      </c>
      <c r="AC33" s="19">
        <f t="shared" si="7"/>
        <v>20</v>
      </c>
      <c r="AD33" s="19">
        <v>542</v>
      </c>
      <c r="AE33" s="19">
        <v>0</v>
      </c>
      <c r="AF33" s="19">
        <v>8</v>
      </c>
      <c r="AG33" s="19">
        <v>550</v>
      </c>
      <c r="AH33" s="19">
        <v>0</v>
      </c>
    </row>
    <row r="34" spans="1:34" ht="14.4" hidden="1" x14ac:dyDescent="0.3">
      <c r="A34" s="17">
        <v>31</v>
      </c>
      <c r="B34" s="17" t="s">
        <v>90</v>
      </c>
      <c r="C34" s="17" t="str">
        <f>VLOOKUP(B34,[3]Sheet1!$B$2:$D$274,3,0)</f>
        <v>WAN</v>
      </c>
      <c r="D34" s="17" t="str">
        <f>VLOOKUP(C34,[4]all_localities_matched!$B$13:$J$191,9,0)</f>
        <v>WAN</v>
      </c>
      <c r="E34" s="18">
        <f>S34/AG34</f>
        <v>0.4251012145748988</v>
      </c>
      <c r="F34" s="18">
        <f>P34/AG34</f>
        <v>0.32995951417004049</v>
      </c>
      <c r="G34" s="18">
        <f>Q34/AG34</f>
        <v>0.145748987854251</v>
      </c>
      <c r="H34" s="18">
        <f t="shared" si="0"/>
        <v>1.0121457489878543E-2</v>
      </c>
      <c r="I34" s="18">
        <f t="shared" si="1"/>
        <v>0.11538461538461539</v>
      </c>
      <c r="J34" s="18">
        <f t="shared" si="2"/>
        <v>0.4251012145748988</v>
      </c>
      <c r="K34" s="18" t="str">
        <f t="shared" si="8"/>
        <v>BJP</v>
      </c>
      <c r="L34" s="18">
        <f t="shared" si="3"/>
        <v>0.32995951417004049</v>
      </c>
      <c r="M34" s="18" t="str">
        <f t="shared" si="4"/>
        <v>INC</v>
      </c>
      <c r="N34" s="18">
        <f t="shared" si="5"/>
        <v>9.5141700404858309E-2</v>
      </c>
      <c r="O34" s="49" t="str">
        <f t="shared" si="6"/>
        <v>Swing BJP</v>
      </c>
      <c r="P34" s="19">
        <v>163</v>
      </c>
      <c r="Q34" s="19">
        <v>72</v>
      </c>
      <c r="R34" s="19">
        <v>5</v>
      </c>
      <c r="S34" s="19">
        <v>210</v>
      </c>
      <c r="T34" s="19">
        <v>5</v>
      </c>
      <c r="U34" s="19">
        <v>3</v>
      </c>
      <c r="V34" s="17">
        <v>14</v>
      </c>
      <c r="W34" s="19">
        <v>1</v>
      </c>
      <c r="X34" s="19">
        <v>6</v>
      </c>
      <c r="Y34" s="19">
        <v>2</v>
      </c>
      <c r="Z34" s="19">
        <v>3</v>
      </c>
      <c r="AA34" s="19">
        <v>4</v>
      </c>
      <c r="AB34" s="19">
        <v>2</v>
      </c>
      <c r="AC34" s="19">
        <f t="shared" si="7"/>
        <v>17</v>
      </c>
      <c r="AD34" s="19">
        <v>490</v>
      </c>
      <c r="AE34" s="19">
        <v>0</v>
      </c>
      <c r="AF34" s="19">
        <v>4</v>
      </c>
      <c r="AG34" s="19">
        <v>494</v>
      </c>
      <c r="AH34" s="19">
        <v>0</v>
      </c>
    </row>
    <row r="35" spans="1:34" ht="14.4" hidden="1" x14ac:dyDescent="0.3">
      <c r="A35" s="17">
        <v>32</v>
      </c>
      <c r="B35" s="17" t="s">
        <v>91</v>
      </c>
      <c r="C35" s="17" t="str">
        <f>VLOOKUP(B35,[3]Sheet1!$B$2:$D$274,3,0)</f>
        <v>AVAN</v>
      </c>
      <c r="D35" s="17" t="e">
        <f>VLOOKUP(C35,[4]all_localities_matched!$B$13:$J$191,9,0)</f>
        <v>#N/A</v>
      </c>
      <c r="E35" s="18">
        <f>S35/AG35</f>
        <v>0.34562211981566821</v>
      </c>
      <c r="F35" s="18">
        <f>P35/AG35</f>
        <v>0.28725038402457759</v>
      </c>
      <c r="G35" s="18">
        <f>Q35/AG35</f>
        <v>0.18586789554531491</v>
      </c>
      <c r="H35" s="18">
        <f t="shared" si="0"/>
        <v>6.7588325652841785E-2</v>
      </c>
      <c r="I35" s="18">
        <f t="shared" si="1"/>
        <v>0.13517665130568357</v>
      </c>
      <c r="J35" s="18">
        <f t="shared" si="2"/>
        <v>0.34562211981566821</v>
      </c>
      <c r="K35" s="18" t="str">
        <f t="shared" si="8"/>
        <v>BJP</v>
      </c>
      <c r="L35" s="18">
        <f t="shared" si="3"/>
        <v>0.28725038402457759</v>
      </c>
      <c r="M35" s="18" t="str">
        <f t="shared" si="4"/>
        <v>INC</v>
      </c>
      <c r="N35" s="18">
        <f t="shared" si="5"/>
        <v>5.8371735791090618E-2</v>
      </c>
      <c r="O35" s="49" t="str">
        <f t="shared" si="6"/>
        <v>Swing BJP</v>
      </c>
      <c r="P35" s="19">
        <v>187</v>
      </c>
      <c r="Q35" s="19">
        <v>121</v>
      </c>
      <c r="R35" s="19">
        <v>44</v>
      </c>
      <c r="S35" s="19">
        <v>225</v>
      </c>
      <c r="T35" s="19">
        <v>9</v>
      </c>
      <c r="U35" s="19">
        <v>2</v>
      </c>
      <c r="V35" s="17">
        <v>37</v>
      </c>
      <c r="W35" s="19">
        <v>2</v>
      </c>
      <c r="X35" s="19">
        <v>3</v>
      </c>
      <c r="Y35" s="19">
        <v>0</v>
      </c>
      <c r="Z35" s="19">
        <v>6</v>
      </c>
      <c r="AA35" s="19">
        <v>3</v>
      </c>
      <c r="AB35" s="19">
        <v>7</v>
      </c>
      <c r="AC35" s="19">
        <f t="shared" si="7"/>
        <v>19</v>
      </c>
      <c r="AD35" s="19">
        <v>646</v>
      </c>
      <c r="AE35" s="19">
        <v>0</v>
      </c>
      <c r="AF35" s="19">
        <v>5</v>
      </c>
      <c r="AG35" s="19">
        <v>651</v>
      </c>
      <c r="AH35" s="19">
        <v>0</v>
      </c>
    </row>
    <row r="36" spans="1:34" ht="14.4" hidden="1" x14ac:dyDescent="0.3">
      <c r="A36" s="17">
        <v>33</v>
      </c>
      <c r="B36" s="17" t="s">
        <v>92</v>
      </c>
      <c r="C36" s="17" t="str">
        <f>VLOOKUP(B36,[3]Sheet1!$B$2:$D$274,3,0)</f>
        <v>KURAMHA</v>
      </c>
      <c r="D36" s="17" t="str">
        <f>VLOOKUP(C36,[4]all_localities_matched!$B$13:$J$191,9,0)</f>
        <v>KURAMHA</v>
      </c>
      <c r="E36" s="18">
        <f>S36/AG36</f>
        <v>0.35375494071146246</v>
      </c>
      <c r="F36" s="18">
        <f>P36/AG36</f>
        <v>0.42094861660079053</v>
      </c>
      <c r="G36" s="18">
        <f>Q36/AG36</f>
        <v>0.116600790513834</v>
      </c>
      <c r="H36" s="18">
        <f t="shared" si="0"/>
        <v>1.383399209486166E-2</v>
      </c>
      <c r="I36" s="18">
        <f t="shared" si="1"/>
        <v>0.11264822134387352</v>
      </c>
      <c r="J36" s="18">
        <f t="shared" si="2"/>
        <v>0.42094861660079053</v>
      </c>
      <c r="K36" s="18" t="str">
        <f t="shared" si="8"/>
        <v>INC</v>
      </c>
      <c r="L36" s="18">
        <f t="shared" si="3"/>
        <v>0.35375494071146246</v>
      </c>
      <c r="M36" s="18" t="str">
        <f t="shared" si="4"/>
        <v>BJP</v>
      </c>
      <c r="N36" s="18">
        <f t="shared" si="5"/>
        <v>6.7193675889328064E-2</v>
      </c>
      <c r="O36" s="49" t="str">
        <f t="shared" si="6"/>
        <v>Swing INC</v>
      </c>
      <c r="P36" s="19">
        <v>213</v>
      </c>
      <c r="Q36" s="19">
        <v>59</v>
      </c>
      <c r="R36" s="19">
        <v>7</v>
      </c>
      <c r="S36" s="19">
        <v>179</v>
      </c>
      <c r="T36" s="19">
        <v>3</v>
      </c>
      <c r="U36" s="19">
        <v>2</v>
      </c>
      <c r="V36" s="17">
        <v>1</v>
      </c>
      <c r="W36" s="19">
        <v>1</v>
      </c>
      <c r="X36" s="19">
        <v>3</v>
      </c>
      <c r="Y36" s="19">
        <v>5</v>
      </c>
      <c r="Z36" s="19">
        <v>7</v>
      </c>
      <c r="AA36" s="19">
        <v>4</v>
      </c>
      <c r="AB36" s="19">
        <v>6</v>
      </c>
      <c r="AC36" s="19">
        <f t="shared" si="7"/>
        <v>25</v>
      </c>
      <c r="AD36" s="19">
        <v>490</v>
      </c>
      <c r="AE36" s="19">
        <v>0</v>
      </c>
      <c r="AF36" s="19">
        <v>16</v>
      </c>
      <c r="AG36" s="19">
        <v>506</v>
      </c>
      <c r="AH36" s="19">
        <v>0</v>
      </c>
    </row>
    <row r="37" spans="1:34" ht="14.4" hidden="1" x14ac:dyDescent="0.3">
      <c r="A37" s="17">
        <v>34</v>
      </c>
      <c r="B37" s="17" t="s">
        <v>93</v>
      </c>
      <c r="C37" s="17" t="str">
        <f>VLOOKUP(B37,[3]Sheet1!$B$2:$D$274,3,0)</f>
        <v>KURAMHA</v>
      </c>
      <c r="D37" s="17" t="str">
        <f>VLOOKUP(C37,[4]all_localities_matched!$B$13:$J$191,9,0)</f>
        <v>KURAMHA</v>
      </c>
      <c r="E37" s="18">
        <f>S37/AG37</f>
        <v>0.16873449131513649</v>
      </c>
      <c r="F37" s="18">
        <f>P37/AG37</f>
        <v>0.40446650124069478</v>
      </c>
      <c r="G37" s="18">
        <f>Q37/AG37</f>
        <v>0.33250620347394538</v>
      </c>
      <c r="H37" s="18">
        <f t="shared" si="0"/>
        <v>1.2406947890818859E-2</v>
      </c>
      <c r="I37" s="18">
        <f t="shared" si="1"/>
        <v>8.4367245657568243E-2</v>
      </c>
      <c r="J37" s="18">
        <f t="shared" si="2"/>
        <v>0.40446650124069478</v>
      </c>
      <c r="K37" s="18" t="str">
        <f t="shared" si="8"/>
        <v>INC</v>
      </c>
      <c r="L37" s="18">
        <f t="shared" si="3"/>
        <v>0.33250620347394538</v>
      </c>
      <c r="M37" s="18" t="str">
        <f t="shared" si="4"/>
        <v>JDU</v>
      </c>
      <c r="N37" s="18">
        <f t="shared" si="5"/>
        <v>7.1960297766749393E-2</v>
      </c>
      <c r="O37" s="49" t="str">
        <f t="shared" si="6"/>
        <v>Swing INC</v>
      </c>
      <c r="P37" s="19">
        <v>163</v>
      </c>
      <c r="Q37" s="19">
        <v>134</v>
      </c>
      <c r="R37" s="19">
        <v>5</v>
      </c>
      <c r="S37" s="19">
        <v>68</v>
      </c>
      <c r="T37" s="19">
        <v>1</v>
      </c>
      <c r="U37" s="19">
        <v>5</v>
      </c>
      <c r="V37" s="17">
        <v>2</v>
      </c>
      <c r="W37" s="19">
        <v>2</v>
      </c>
      <c r="X37" s="19">
        <v>4</v>
      </c>
      <c r="Y37" s="19">
        <v>1</v>
      </c>
      <c r="Z37" s="19">
        <v>2</v>
      </c>
      <c r="AA37" s="19">
        <v>1</v>
      </c>
      <c r="AB37" s="19">
        <v>4</v>
      </c>
      <c r="AC37" s="19">
        <f t="shared" si="7"/>
        <v>12</v>
      </c>
      <c r="AD37" s="19">
        <v>392</v>
      </c>
      <c r="AE37" s="19">
        <v>0</v>
      </c>
      <c r="AF37" s="19">
        <v>11</v>
      </c>
      <c r="AG37" s="19">
        <v>403</v>
      </c>
      <c r="AH37" s="19">
        <v>0</v>
      </c>
    </row>
    <row r="38" spans="1:34" ht="14.4" hidden="1" x14ac:dyDescent="0.3">
      <c r="A38" s="17">
        <v>35</v>
      </c>
      <c r="B38" s="17" t="s">
        <v>94</v>
      </c>
      <c r="C38" s="17" t="str">
        <f>VLOOKUP(B38,[3]Sheet1!$B$2:$D$274,3,0)</f>
        <v>BADAVA</v>
      </c>
      <c r="D38" s="17" t="str">
        <f>VLOOKUP(C38,[4]all_localities_matched!$B$13:$J$191,9,0)</f>
        <v>BADWA</v>
      </c>
      <c r="E38" s="18">
        <f>S38/AG38</f>
        <v>0.57321428571428568</v>
      </c>
      <c r="F38" s="18">
        <f>P38/AG38</f>
        <v>0.14285714285714285</v>
      </c>
      <c r="G38" s="18">
        <f>Q38/AG38</f>
        <v>0.125</v>
      </c>
      <c r="H38" s="18">
        <f t="shared" si="0"/>
        <v>6.25E-2</v>
      </c>
      <c r="I38" s="18">
        <f t="shared" si="1"/>
        <v>0.14285714285714285</v>
      </c>
      <c r="J38" s="18">
        <f t="shared" si="2"/>
        <v>0.57321428571428568</v>
      </c>
      <c r="K38" s="18" t="str">
        <f t="shared" si="8"/>
        <v>BJP</v>
      </c>
      <c r="L38" s="18">
        <f t="shared" si="3"/>
        <v>0.14285714285714285</v>
      </c>
      <c r="M38" s="18" t="str">
        <f t="shared" si="4"/>
        <v>INC</v>
      </c>
      <c r="N38" s="18">
        <f t="shared" si="5"/>
        <v>0.43035714285714283</v>
      </c>
      <c r="O38" s="49" t="str">
        <f t="shared" si="6"/>
        <v>Strong BJP</v>
      </c>
      <c r="P38" s="19">
        <v>80</v>
      </c>
      <c r="Q38" s="19">
        <v>70</v>
      </c>
      <c r="R38" s="19">
        <v>35</v>
      </c>
      <c r="S38" s="19">
        <v>321</v>
      </c>
      <c r="T38" s="19">
        <v>5</v>
      </c>
      <c r="U38" s="19">
        <v>4</v>
      </c>
      <c r="V38" s="17">
        <v>1</v>
      </c>
      <c r="W38" s="19">
        <v>2</v>
      </c>
      <c r="X38" s="19">
        <v>1</v>
      </c>
      <c r="Y38" s="19">
        <v>3</v>
      </c>
      <c r="Z38" s="19">
        <v>18</v>
      </c>
      <c r="AA38" s="19">
        <v>5</v>
      </c>
      <c r="AB38" s="19">
        <v>7</v>
      </c>
      <c r="AC38" s="19">
        <f t="shared" si="7"/>
        <v>34</v>
      </c>
      <c r="AD38" s="19">
        <v>552</v>
      </c>
      <c r="AE38" s="19">
        <v>0</v>
      </c>
      <c r="AF38" s="19">
        <v>8</v>
      </c>
      <c r="AG38" s="19">
        <v>560</v>
      </c>
      <c r="AH38" s="19">
        <v>0</v>
      </c>
    </row>
    <row r="39" spans="1:34" ht="14.4" hidden="1" x14ac:dyDescent="0.3">
      <c r="A39" s="17">
        <v>36</v>
      </c>
      <c r="B39" s="17" t="s">
        <v>95</v>
      </c>
      <c r="C39" s="17" t="str">
        <f>VLOOKUP(B39,[3]Sheet1!$B$2:$D$274,3,0)</f>
        <v>BADAVA</v>
      </c>
      <c r="D39" s="17" t="str">
        <f>VLOOKUP(C39,[4]all_localities_matched!$B$13:$J$191,9,0)</f>
        <v>BADWA</v>
      </c>
      <c r="E39" s="18">
        <f>S39/AG39</f>
        <v>0.39212598425196848</v>
      </c>
      <c r="F39" s="18">
        <f>P39/AG39</f>
        <v>3.7795275590551181E-2</v>
      </c>
      <c r="G39" s="18">
        <f>Q39/AG39</f>
        <v>0.28976377952755905</v>
      </c>
      <c r="H39" s="18">
        <f t="shared" si="0"/>
        <v>0.17165354330708663</v>
      </c>
      <c r="I39" s="18">
        <f t="shared" si="1"/>
        <v>0.13858267716535433</v>
      </c>
      <c r="J39" s="18">
        <f t="shared" si="2"/>
        <v>0.39212598425196848</v>
      </c>
      <c r="K39" s="18" t="str">
        <f t="shared" si="8"/>
        <v>BJP</v>
      </c>
      <c r="L39" s="18">
        <f t="shared" si="3"/>
        <v>0.28976377952755905</v>
      </c>
      <c r="M39" s="18" t="str">
        <f t="shared" si="4"/>
        <v>JDU</v>
      </c>
      <c r="N39" s="18">
        <f t="shared" si="5"/>
        <v>0.10236220472440943</v>
      </c>
      <c r="O39" s="49" t="str">
        <f t="shared" si="6"/>
        <v>Swing BJP</v>
      </c>
      <c r="P39" s="19">
        <v>24</v>
      </c>
      <c r="Q39" s="19">
        <v>184</v>
      </c>
      <c r="R39" s="19">
        <v>109</v>
      </c>
      <c r="S39" s="19">
        <v>249</v>
      </c>
      <c r="T39" s="19">
        <v>10</v>
      </c>
      <c r="U39" s="19">
        <v>5</v>
      </c>
      <c r="V39" s="17">
        <v>1</v>
      </c>
      <c r="W39" s="19">
        <v>6</v>
      </c>
      <c r="X39" s="19">
        <v>4</v>
      </c>
      <c r="Y39" s="19">
        <v>7</v>
      </c>
      <c r="Z39" s="19">
        <v>7</v>
      </c>
      <c r="AA39" s="19">
        <v>10</v>
      </c>
      <c r="AB39" s="19">
        <v>5</v>
      </c>
      <c r="AC39" s="19">
        <f t="shared" si="7"/>
        <v>33</v>
      </c>
      <c r="AD39" s="19">
        <v>621</v>
      </c>
      <c r="AE39" s="19">
        <v>0</v>
      </c>
      <c r="AF39" s="19">
        <v>14</v>
      </c>
      <c r="AG39" s="19">
        <v>635</v>
      </c>
      <c r="AH39" s="19">
        <v>0</v>
      </c>
    </row>
    <row r="40" spans="1:34" ht="14.4" hidden="1" x14ac:dyDescent="0.3">
      <c r="A40" s="17">
        <v>37</v>
      </c>
      <c r="B40" s="17" t="s">
        <v>96</v>
      </c>
      <c r="C40" s="17" t="str">
        <f>VLOOKUP(B40,[3]Sheet1!$B$2:$D$274,3,0)</f>
        <v>DEVARIYA</v>
      </c>
      <c r="D40" s="17" t="str">
        <f>VLOOKUP(C40,[4]all_localities_matched!$B$13:$J$191,9,0)</f>
        <v>DEVARIYA</v>
      </c>
      <c r="E40" s="18">
        <f>S40/AG40</f>
        <v>0.43140028288543142</v>
      </c>
      <c r="F40" s="18">
        <f>P40/AG40</f>
        <v>0.18104667609618105</v>
      </c>
      <c r="G40" s="18">
        <f>Q40/AG40</f>
        <v>5.0919377652050922E-2</v>
      </c>
      <c r="H40" s="18">
        <f t="shared" si="0"/>
        <v>0.26732673267326734</v>
      </c>
      <c r="I40" s="18">
        <f t="shared" si="1"/>
        <v>7.0721357850070721E-2</v>
      </c>
      <c r="J40" s="18">
        <f t="shared" si="2"/>
        <v>0.43140028288543142</v>
      </c>
      <c r="K40" s="18" t="str">
        <f t="shared" si="8"/>
        <v>BJP</v>
      </c>
      <c r="L40" s="18">
        <f t="shared" si="3"/>
        <v>0.26732673267326734</v>
      </c>
      <c r="M40" s="18" t="str">
        <f t="shared" si="4"/>
        <v>BSP</v>
      </c>
      <c r="N40" s="18">
        <f t="shared" si="5"/>
        <v>0.16407355021216408</v>
      </c>
      <c r="O40" s="49" t="str">
        <f t="shared" si="6"/>
        <v>Strong BJP</v>
      </c>
      <c r="P40" s="19">
        <v>128</v>
      </c>
      <c r="Q40" s="19">
        <v>36</v>
      </c>
      <c r="R40" s="19">
        <v>189</v>
      </c>
      <c r="S40" s="19">
        <v>305</v>
      </c>
      <c r="T40" s="19">
        <v>8</v>
      </c>
      <c r="U40" s="19">
        <v>6</v>
      </c>
      <c r="V40" s="17">
        <v>5</v>
      </c>
      <c r="W40" s="19">
        <v>5</v>
      </c>
      <c r="X40" s="19">
        <v>0</v>
      </c>
      <c r="Y40" s="19">
        <v>1</v>
      </c>
      <c r="Z40" s="19">
        <v>4</v>
      </c>
      <c r="AA40" s="19">
        <v>7</v>
      </c>
      <c r="AB40" s="19">
        <v>1</v>
      </c>
      <c r="AC40" s="19">
        <f t="shared" si="7"/>
        <v>13</v>
      </c>
      <c r="AD40" s="19">
        <v>695</v>
      </c>
      <c r="AE40" s="19">
        <v>0</v>
      </c>
      <c r="AF40" s="19">
        <v>12</v>
      </c>
      <c r="AG40" s="19">
        <v>707</v>
      </c>
      <c r="AH40" s="19">
        <v>0</v>
      </c>
    </row>
    <row r="41" spans="1:34" ht="14.4" hidden="1" x14ac:dyDescent="0.3">
      <c r="A41" s="17">
        <v>38</v>
      </c>
      <c r="B41" s="17" t="s">
        <v>97</v>
      </c>
      <c r="C41" s="17" t="str">
        <f>VLOOKUP(B41,[3]Sheet1!$B$2:$D$274,3,0)</f>
        <v>KHAIRI</v>
      </c>
      <c r="D41" s="17" t="str">
        <f>VLOOKUP(C41,[4]all_localities_matched!$B$13:$J$191,9,0)</f>
        <v>KHAIRI</v>
      </c>
      <c r="E41" s="18">
        <f>S41/AG41</f>
        <v>0.58549222797927458</v>
      </c>
      <c r="F41" s="18">
        <f>P41/AG41</f>
        <v>0.24870466321243523</v>
      </c>
      <c r="G41" s="18">
        <f>Q41/AG41</f>
        <v>3.8860103626943004E-2</v>
      </c>
      <c r="H41" s="18">
        <f t="shared" si="0"/>
        <v>1.2953367875647668E-2</v>
      </c>
      <c r="I41" s="18">
        <f t="shared" si="1"/>
        <v>0.11139896373056994</v>
      </c>
      <c r="J41" s="18">
        <f t="shared" si="2"/>
        <v>0.58549222797927458</v>
      </c>
      <c r="K41" s="18" t="str">
        <f t="shared" si="8"/>
        <v>BJP</v>
      </c>
      <c r="L41" s="18">
        <f t="shared" si="3"/>
        <v>0.24870466321243523</v>
      </c>
      <c r="M41" s="18" t="str">
        <f t="shared" si="4"/>
        <v>INC</v>
      </c>
      <c r="N41" s="18">
        <f t="shared" si="5"/>
        <v>0.33678756476683935</v>
      </c>
      <c r="O41" s="49" t="str">
        <f t="shared" si="6"/>
        <v>Strong BJP</v>
      </c>
      <c r="P41" s="19">
        <v>96</v>
      </c>
      <c r="Q41" s="19">
        <v>15</v>
      </c>
      <c r="R41" s="19">
        <v>5</v>
      </c>
      <c r="S41" s="19">
        <v>226</v>
      </c>
      <c r="T41" s="19">
        <v>17</v>
      </c>
      <c r="U41" s="19">
        <v>4</v>
      </c>
      <c r="V41" s="17">
        <v>7</v>
      </c>
      <c r="W41" s="19">
        <v>1</v>
      </c>
      <c r="X41" s="19">
        <v>1</v>
      </c>
      <c r="Y41" s="19">
        <v>2</v>
      </c>
      <c r="Z41" s="19">
        <v>1</v>
      </c>
      <c r="AA41" s="19">
        <v>2</v>
      </c>
      <c r="AB41" s="19">
        <v>1</v>
      </c>
      <c r="AC41" s="19">
        <f t="shared" si="7"/>
        <v>7</v>
      </c>
      <c r="AD41" s="19">
        <v>378</v>
      </c>
      <c r="AE41" s="19">
        <v>0</v>
      </c>
      <c r="AF41" s="19">
        <v>8</v>
      </c>
      <c r="AG41" s="19">
        <v>386</v>
      </c>
      <c r="AH41" s="19">
        <v>0</v>
      </c>
    </row>
    <row r="42" spans="1:34" ht="14.4" hidden="1" x14ac:dyDescent="0.3">
      <c r="A42" s="17">
        <v>39</v>
      </c>
      <c r="B42" s="17" t="s">
        <v>98</v>
      </c>
      <c r="C42" s="17" t="str">
        <f>VLOOKUP(B42,[3]Sheet1!$B$2:$D$274,3,0)</f>
        <v>PIRAUTA</v>
      </c>
      <c r="D42" s="17" t="str">
        <f>VLOOKUP(C42,[4]all_localities_matched!$B$13:$J$191,9,0)</f>
        <v>PIRAUTA</v>
      </c>
      <c r="E42" s="18">
        <f>S42/AG42</f>
        <v>0.39036544850498339</v>
      </c>
      <c r="F42" s="18">
        <f>P42/AG42</f>
        <v>0.1877076411960133</v>
      </c>
      <c r="G42" s="18">
        <f>Q42/AG42</f>
        <v>0.3538205980066445</v>
      </c>
      <c r="H42" s="18">
        <f t="shared" si="0"/>
        <v>4.4850498338870434E-2</v>
      </c>
      <c r="I42" s="18">
        <f t="shared" si="1"/>
        <v>3.4883720930232558E-2</v>
      </c>
      <c r="J42" s="18">
        <f t="shared" si="2"/>
        <v>0.39036544850498339</v>
      </c>
      <c r="K42" s="18" t="str">
        <f t="shared" si="8"/>
        <v>BJP</v>
      </c>
      <c r="L42" s="18">
        <f t="shared" si="3"/>
        <v>0.3538205980066445</v>
      </c>
      <c r="M42" s="18" t="str">
        <f t="shared" si="4"/>
        <v>JDU</v>
      </c>
      <c r="N42" s="18">
        <f t="shared" si="5"/>
        <v>3.6544850498338888E-2</v>
      </c>
      <c r="O42" s="49" t="str">
        <f t="shared" si="6"/>
        <v>Swing BJP</v>
      </c>
      <c r="P42" s="19">
        <v>113</v>
      </c>
      <c r="Q42" s="19">
        <v>213</v>
      </c>
      <c r="R42" s="19">
        <v>27</v>
      </c>
      <c r="S42" s="19">
        <v>235</v>
      </c>
      <c r="T42" s="19">
        <v>3</v>
      </c>
      <c r="U42" s="19">
        <v>2</v>
      </c>
      <c r="V42" s="17">
        <v>2</v>
      </c>
      <c r="W42" s="19">
        <v>0</v>
      </c>
      <c r="X42" s="19">
        <v>1</v>
      </c>
      <c r="Y42" s="19">
        <v>1</v>
      </c>
      <c r="Z42" s="19">
        <v>1</v>
      </c>
      <c r="AA42" s="19">
        <v>2</v>
      </c>
      <c r="AB42" s="19">
        <v>2</v>
      </c>
      <c r="AC42" s="19">
        <f t="shared" si="7"/>
        <v>7</v>
      </c>
      <c r="AD42" s="19">
        <v>602</v>
      </c>
      <c r="AE42" s="19">
        <v>0</v>
      </c>
      <c r="AF42" s="19">
        <v>0</v>
      </c>
      <c r="AG42" s="19">
        <v>602</v>
      </c>
      <c r="AH42" s="19">
        <v>0</v>
      </c>
    </row>
    <row r="43" spans="1:34" ht="14.4" hidden="1" x14ac:dyDescent="0.3">
      <c r="A43" s="17">
        <v>40</v>
      </c>
      <c r="B43" s="17" t="s">
        <v>99</v>
      </c>
      <c r="C43" s="17" t="str">
        <f>VLOOKUP(B43,[3]Sheet1!$B$2:$D$274,3,0)</f>
        <v>BANAHI</v>
      </c>
      <c r="D43" s="17" t="str">
        <f>VLOOKUP(C43,[4]all_localities_matched!$B$13:$J$191,9,0)</f>
        <v>BANAHI</v>
      </c>
      <c r="E43" s="18">
        <f>S43/AG43</f>
        <v>0.38408304498269896</v>
      </c>
      <c r="F43" s="18">
        <f>P43/AG43</f>
        <v>0.52249134948096887</v>
      </c>
      <c r="G43" s="18">
        <f>Q43/AG43</f>
        <v>5.536332179930796E-2</v>
      </c>
      <c r="H43" s="18">
        <f t="shared" si="0"/>
        <v>1.384083044982699E-2</v>
      </c>
      <c r="I43" s="18">
        <f t="shared" si="1"/>
        <v>4.1522491349480967E-2</v>
      </c>
      <c r="J43" s="18">
        <f t="shared" si="2"/>
        <v>0.52249134948096887</v>
      </c>
      <c r="K43" s="18" t="str">
        <f t="shared" si="8"/>
        <v>INC</v>
      </c>
      <c r="L43" s="18">
        <f t="shared" si="3"/>
        <v>0.38408304498269896</v>
      </c>
      <c r="M43" s="18" t="str">
        <f t="shared" si="4"/>
        <v>BJP</v>
      </c>
      <c r="N43" s="18">
        <f t="shared" si="5"/>
        <v>0.13840830449826991</v>
      </c>
      <c r="O43" s="49" t="str">
        <f t="shared" si="6"/>
        <v>Swing INC</v>
      </c>
      <c r="P43" s="19">
        <v>151</v>
      </c>
      <c r="Q43" s="19">
        <v>16</v>
      </c>
      <c r="R43" s="19">
        <v>4</v>
      </c>
      <c r="S43" s="19">
        <v>111</v>
      </c>
      <c r="T43" s="19">
        <v>2</v>
      </c>
      <c r="U43" s="19">
        <v>0</v>
      </c>
      <c r="V43" s="17">
        <v>0</v>
      </c>
      <c r="W43" s="19">
        <v>0</v>
      </c>
      <c r="X43" s="19">
        <v>0</v>
      </c>
      <c r="Y43" s="19">
        <v>1</v>
      </c>
      <c r="Z43" s="19">
        <v>2</v>
      </c>
      <c r="AA43" s="19">
        <v>0</v>
      </c>
      <c r="AB43" s="19">
        <v>2</v>
      </c>
      <c r="AC43" s="19">
        <f t="shared" si="7"/>
        <v>5</v>
      </c>
      <c r="AD43" s="19">
        <v>289</v>
      </c>
      <c r="AE43" s="19">
        <v>0</v>
      </c>
      <c r="AF43" s="19">
        <v>0</v>
      </c>
      <c r="AG43" s="19">
        <v>289</v>
      </c>
      <c r="AH43" s="19">
        <v>0</v>
      </c>
    </row>
    <row r="44" spans="1:34" ht="14.4" hidden="1" x14ac:dyDescent="0.3">
      <c r="A44" s="17">
        <v>41</v>
      </c>
      <c r="B44" s="17" t="s">
        <v>100</v>
      </c>
      <c r="C44" s="17" t="str">
        <f>VLOOKUP(B44,[3]Sheet1!$B$2:$D$274,3,0)</f>
        <v>TENDUA</v>
      </c>
      <c r="D44" s="17" t="str">
        <f>VLOOKUP(C44,[4]all_localities_matched!$B$13:$J$191,9,0)</f>
        <v>TENDUA</v>
      </c>
      <c r="E44" s="18">
        <f>S44/AG44</f>
        <v>0.40206185567010311</v>
      </c>
      <c r="F44" s="18">
        <f>P44/AG44</f>
        <v>0.46907216494845361</v>
      </c>
      <c r="G44" s="18">
        <f>Q44/AG44</f>
        <v>9.2783505154639179E-2</v>
      </c>
      <c r="H44" s="18">
        <f t="shared" si="0"/>
        <v>5.1546391752577319E-3</v>
      </c>
      <c r="I44" s="18">
        <f t="shared" si="1"/>
        <v>4.1237113402061855E-2</v>
      </c>
      <c r="J44" s="18">
        <f t="shared" si="2"/>
        <v>0.46907216494845361</v>
      </c>
      <c r="K44" s="18" t="str">
        <f t="shared" si="8"/>
        <v>INC</v>
      </c>
      <c r="L44" s="18">
        <f t="shared" si="3"/>
        <v>0.40206185567010311</v>
      </c>
      <c r="M44" s="18" t="str">
        <f t="shared" si="4"/>
        <v>BJP</v>
      </c>
      <c r="N44" s="18">
        <f t="shared" si="5"/>
        <v>6.7010309278350499E-2</v>
      </c>
      <c r="O44" s="49" t="str">
        <f t="shared" si="6"/>
        <v>Swing INC</v>
      </c>
      <c r="P44" s="19">
        <v>91</v>
      </c>
      <c r="Q44" s="19">
        <v>18</v>
      </c>
      <c r="R44" s="19">
        <v>1</v>
      </c>
      <c r="S44" s="19">
        <v>78</v>
      </c>
      <c r="T44" s="19">
        <v>0</v>
      </c>
      <c r="U44" s="19">
        <v>2</v>
      </c>
      <c r="V44" s="17">
        <v>0</v>
      </c>
      <c r="W44" s="19">
        <v>0</v>
      </c>
      <c r="X44" s="19">
        <v>1</v>
      </c>
      <c r="Y44" s="19">
        <v>1</v>
      </c>
      <c r="Z44" s="19">
        <v>1</v>
      </c>
      <c r="AA44" s="19">
        <v>0</v>
      </c>
      <c r="AB44" s="19">
        <v>0</v>
      </c>
      <c r="AC44" s="19">
        <f t="shared" si="7"/>
        <v>3</v>
      </c>
      <c r="AD44" s="19">
        <v>193</v>
      </c>
      <c r="AE44" s="19">
        <v>0</v>
      </c>
      <c r="AF44" s="19">
        <v>1</v>
      </c>
      <c r="AG44" s="19">
        <v>194</v>
      </c>
      <c r="AH44" s="19">
        <v>0</v>
      </c>
    </row>
    <row r="45" spans="1:34" ht="14.4" hidden="1" x14ac:dyDescent="0.3">
      <c r="A45" s="17">
        <v>42</v>
      </c>
      <c r="B45" s="17" t="s">
        <v>101</v>
      </c>
      <c r="C45" s="17" t="str">
        <f>VLOOKUP(B45,[3]Sheet1!$B$2:$D$274,3,0)</f>
        <v>HARANAHI</v>
      </c>
      <c r="D45" s="17" t="str">
        <f>VLOOKUP(C45,[4]all_localities_matched!$B$13:$J$191,9,0)</f>
        <v>HARANAHI</v>
      </c>
      <c r="E45" s="18">
        <f>S45/AG45</f>
        <v>0.3209647495361781</v>
      </c>
      <c r="F45" s="18">
        <f>P45/AG45</f>
        <v>0.61966604823747684</v>
      </c>
      <c r="G45" s="18">
        <f>Q45/AG45</f>
        <v>3.1539888682745827E-2</v>
      </c>
      <c r="H45" s="18">
        <f t="shared" si="0"/>
        <v>7.4211502782931356E-3</v>
      </c>
      <c r="I45" s="18">
        <f t="shared" si="1"/>
        <v>2.0408163265306121E-2</v>
      </c>
      <c r="J45" s="18">
        <f t="shared" si="2"/>
        <v>0.61966604823747684</v>
      </c>
      <c r="K45" s="18" t="str">
        <f t="shared" si="8"/>
        <v>INC</v>
      </c>
      <c r="L45" s="18">
        <f t="shared" si="3"/>
        <v>0.3209647495361781</v>
      </c>
      <c r="M45" s="18" t="str">
        <f t="shared" si="4"/>
        <v>BJP</v>
      </c>
      <c r="N45" s="18">
        <f t="shared" si="5"/>
        <v>0.29870129870129875</v>
      </c>
      <c r="O45" s="49" t="str">
        <f t="shared" si="6"/>
        <v>Strong INC</v>
      </c>
      <c r="P45" s="19">
        <v>334</v>
      </c>
      <c r="Q45" s="19">
        <v>17</v>
      </c>
      <c r="R45" s="19">
        <v>4</v>
      </c>
      <c r="S45" s="19">
        <v>173</v>
      </c>
      <c r="T45" s="19">
        <v>2</v>
      </c>
      <c r="U45" s="19">
        <v>0</v>
      </c>
      <c r="V45" s="17">
        <v>3</v>
      </c>
      <c r="W45" s="19">
        <v>0</v>
      </c>
      <c r="X45" s="19">
        <v>0</v>
      </c>
      <c r="Y45" s="19">
        <v>0</v>
      </c>
      <c r="Z45" s="19">
        <v>2</v>
      </c>
      <c r="AA45" s="19">
        <v>1</v>
      </c>
      <c r="AB45" s="19">
        <v>0</v>
      </c>
      <c r="AC45" s="19">
        <f t="shared" si="7"/>
        <v>3</v>
      </c>
      <c r="AD45" s="19">
        <v>536</v>
      </c>
      <c r="AE45" s="19">
        <v>0</v>
      </c>
      <c r="AF45" s="19">
        <v>3</v>
      </c>
      <c r="AG45" s="19">
        <v>539</v>
      </c>
      <c r="AH45" s="19">
        <v>0</v>
      </c>
    </row>
    <row r="46" spans="1:34" ht="14.4" hidden="1" x14ac:dyDescent="0.3">
      <c r="A46" s="17">
        <v>43</v>
      </c>
      <c r="B46" s="17" t="s">
        <v>102</v>
      </c>
      <c r="C46" s="17" t="str">
        <f>VLOOKUP(B46,[3]Sheet1!$B$2:$D$274,3,0)</f>
        <v>PARASI</v>
      </c>
      <c r="D46" s="17" t="str">
        <f>VLOOKUP(C46,[4]all_localities_matched!$B$13:$J$191,9,0)</f>
        <v>PARASI</v>
      </c>
      <c r="E46" s="18">
        <f>S46/AG46</f>
        <v>0.15087719298245614</v>
      </c>
      <c r="F46" s="18">
        <f>P46/AG46</f>
        <v>0.78947368421052633</v>
      </c>
      <c r="G46" s="18">
        <f>Q46/AG46</f>
        <v>4.2105263157894736E-2</v>
      </c>
      <c r="H46" s="18">
        <f t="shared" si="0"/>
        <v>7.0175438596491229E-3</v>
      </c>
      <c r="I46" s="18">
        <f t="shared" si="1"/>
        <v>0</v>
      </c>
      <c r="J46" s="18">
        <f t="shared" si="2"/>
        <v>0.78947368421052633</v>
      </c>
      <c r="K46" s="18" t="str">
        <f t="shared" si="8"/>
        <v>INC</v>
      </c>
      <c r="L46" s="18">
        <f t="shared" si="3"/>
        <v>0.15087719298245614</v>
      </c>
      <c r="M46" s="18" t="str">
        <f t="shared" si="4"/>
        <v>BJP</v>
      </c>
      <c r="N46" s="18">
        <f t="shared" si="5"/>
        <v>0.63859649122807016</v>
      </c>
      <c r="O46" s="49" t="str">
        <f t="shared" si="6"/>
        <v>Strong INC</v>
      </c>
      <c r="P46" s="19">
        <v>225</v>
      </c>
      <c r="Q46" s="19">
        <v>12</v>
      </c>
      <c r="R46" s="19">
        <v>2</v>
      </c>
      <c r="S46" s="19">
        <v>43</v>
      </c>
      <c r="T46" s="19">
        <v>0</v>
      </c>
      <c r="U46" s="19">
        <v>0</v>
      </c>
      <c r="V46" s="17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f t="shared" si="7"/>
        <v>0</v>
      </c>
      <c r="AD46" s="19">
        <v>282</v>
      </c>
      <c r="AE46" s="19">
        <v>0</v>
      </c>
      <c r="AF46" s="19">
        <v>3</v>
      </c>
      <c r="AG46" s="19">
        <v>285</v>
      </c>
      <c r="AH46" s="19">
        <v>0</v>
      </c>
    </row>
    <row r="47" spans="1:34" ht="14.4" hidden="1" x14ac:dyDescent="0.3">
      <c r="A47" s="17">
        <v>44</v>
      </c>
      <c r="B47" s="17" t="s">
        <v>103</v>
      </c>
      <c r="C47" s="17" t="str">
        <f>VLOOKUP(B47,[3]Sheet1!$B$2:$D$274,3,0)</f>
        <v>UNTHU</v>
      </c>
      <c r="D47" s="17" t="str">
        <f>VLOOKUP(C47,[4]all_localities_matched!$B$13:$J$191,9,0)</f>
        <v>UNTHU</v>
      </c>
      <c r="E47" s="18">
        <f>S47/AG47</f>
        <v>0.27707006369426751</v>
      </c>
      <c r="F47" s="18">
        <f>P47/AG47</f>
        <v>0.3996815286624204</v>
      </c>
      <c r="G47" s="18">
        <f>Q47/AG47</f>
        <v>0.11146496815286625</v>
      </c>
      <c r="H47" s="18">
        <f t="shared" si="0"/>
        <v>0.1178343949044586</v>
      </c>
      <c r="I47" s="18">
        <f t="shared" si="1"/>
        <v>0.10191082802547771</v>
      </c>
      <c r="J47" s="18">
        <f t="shared" si="2"/>
        <v>0.3996815286624204</v>
      </c>
      <c r="K47" s="18" t="str">
        <f t="shared" si="8"/>
        <v>INC</v>
      </c>
      <c r="L47" s="18">
        <f t="shared" si="3"/>
        <v>0.27707006369426751</v>
      </c>
      <c r="M47" s="18" t="str">
        <f t="shared" si="4"/>
        <v>BJP</v>
      </c>
      <c r="N47" s="18">
        <f t="shared" si="5"/>
        <v>0.12261146496815289</v>
      </c>
      <c r="O47" s="49" t="str">
        <f t="shared" si="6"/>
        <v>Swing INC</v>
      </c>
      <c r="P47" s="19">
        <v>251</v>
      </c>
      <c r="Q47" s="19">
        <v>70</v>
      </c>
      <c r="R47" s="19">
        <v>74</v>
      </c>
      <c r="S47" s="19">
        <v>174</v>
      </c>
      <c r="T47" s="19">
        <v>15</v>
      </c>
      <c r="U47" s="19">
        <v>5</v>
      </c>
      <c r="V47" s="17">
        <v>6</v>
      </c>
      <c r="W47" s="19">
        <v>0</v>
      </c>
      <c r="X47" s="19">
        <v>2</v>
      </c>
      <c r="Y47" s="19">
        <v>4</v>
      </c>
      <c r="Z47" s="19">
        <v>4</v>
      </c>
      <c r="AA47" s="19">
        <v>3</v>
      </c>
      <c r="AB47" s="19">
        <v>6</v>
      </c>
      <c r="AC47" s="19">
        <f t="shared" si="7"/>
        <v>19</v>
      </c>
      <c r="AD47" s="19">
        <v>614</v>
      </c>
      <c r="AE47" s="19">
        <v>0</v>
      </c>
      <c r="AF47" s="19">
        <v>14</v>
      </c>
      <c r="AG47" s="19">
        <v>628</v>
      </c>
      <c r="AH47" s="19">
        <v>0</v>
      </c>
    </row>
    <row r="48" spans="1:34" ht="14.4" hidden="1" x14ac:dyDescent="0.3">
      <c r="A48" s="17">
        <v>45</v>
      </c>
      <c r="B48" s="17" t="s">
        <v>104</v>
      </c>
      <c r="C48" s="17" t="str">
        <f>VLOOKUP(B48,[3]Sheet1!$B$2:$D$274,3,0)</f>
        <v>MAULANAGAR</v>
      </c>
      <c r="D48" s="17" t="str">
        <f>VLOOKUP(C48,[4]all_localities_matched!$B$13:$J$191,9,0)</f>
        <v>MAULANAGAR</v>
      </c>
      <c r="E48" s="18" t="e">
        <f>S48/AG48</f>
        <v>#DIV/0!</v>
      </c>
      <c r="F48" s="18" t="e">
        <f>P48/AG48</f>
        <v>#DIV/0!</v>
      </c>
      <c r="G48" s="18" t="e">
        <f>Q48/AG48</f>
        <v>#DIV/0!</v>
      </c>
      <c r="H48" s="18" t="e">
        <f t="shared" si="0"/>
        <v>#DIV/0!</v>
      </c>
      <c r="I48" s="18" t="e">
        <f t="shared" si="1"/>
        <v>#DIV/0!</v>
      </c>
      <c r="J48" s="18" t="e">
        <f t="shared" si="2"/>
        <v>#DIV/0!</v>
      </c>
      <c r="K48" s="18" t="e">
        <f t="shared" si="8"/>
        <v>#DIV/0!</v>
      </c>
      <c r="L48" s="18" t="e">
        <f t="shared" si="3"/>
        <v>#DIV/0!</v>
      </c>
      <c r="M48" s="18" t="e">
        <f t="shared" si="4"/>
        <v>#DIV/0!</v>
      </c>
      <c r="N48" s="18" t="e">
        <f t="shared" si="5"/>
        <v>#DIV/0!</v>
      </c>
      <c r="O48" s="49" t="e">
        <f t="shared" si="6"/>
        <v>#DIV/0!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7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f t="shared" si="7"/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</row>
    <row r="49" spans="1:34" ht="14.4" hidden="1" x14ac:dyDescent="0.3">
      <c r="A49" s="17">
        <v>46</v>
      </c>
      <c r="B49" s="17" t="s">
        <v>105</v>
      </c>
      <c r="C49" s="17" t="str">
        <f>VLOOKUP(B49,[3]Sheet1!$B$2:$D$274,3,0)</f>
        <v>CHIRIYA</v>
      </c>
      <c r="D49" s="17" t="str">
        <f>VLOOKUP(C49,[4]all_localities_matched!$B$13:$J$191,9,0)</f>
        <v>CHAURIYA</v>
      </c>
      <c r="E49" s="18">
        <f>S49/AG49</f>
        <v>0.3370473537604457</v>
      </c>
      <c r="F49" s="18">
        <f>P49/AG49</f>
        <v>0.27576601671309192</v>
      </c>
      <c r="G49" s="18">
        <f>Q49/AG49</f>
        <v>0.27019498607242337</v>
      </c>
      <c r="H49" s="18">
        <f t="shared" si="0"/>
        <v>1.6713091922005572E-2</v>
      </c>
      <c r="I49" s="18">
        <f t="shared" si="1"/>
        <v>0.12813370473537605</v>
      </c>
      <c r="J49" s="18">
        <f t="shared" si="2"/>
        <v>0.3370473537604457</v>
      </c>
      <c r="K49" s="18" t="str">
        <f t="shared" si="8"/>
        <v>BJP</v>
      </c>
      <c r="L49" s="18">
        <f t="shared" si="3"/>
        <v>0.27576601671309192</v>
      </c>
      <c r="M49" s="18" t="str">
        <f t="shared" si="4"/>
        <v>INC</v>
      </c>
      <c r="N49" s="18">
        <f t="shared" si="5"/>
        <v>6.1281337047353779E-2</v>
      </c>
      <c r="O49" s="49" t="str">
        <f t="shared" si="6"/>
        <v>Swing BJP</v>
      </c>
      <c r="P49" s="19">
        <v>99</v>
      </c>
      <c r="Q49" s="19">
        <v>97</v>
      </c>
      <c r="R49" s="19">
        <v>6</v>
      </c>
      <c r="S49" s="19">
        <v>121</v>
      </c>
      <c r="T49" s="19">
        <v>5</v>
      </c>
      <c r="U49" s="19">
        <v>2</v>
      </c>
      <c r="V49" s="17">
        <v>6</v>
      </c>
      <c r="W49" s="19">
        <v>3</v>
      </c>
      <c r="X49" s="19">
        <v>3</v>
      </c>
      <c r="Y49" s="19">
        <v>1</v>
      </c>
      <c r="Z49" s="19">
        <v>1</v>
      </c>
      <c r="AA49" s="19">
        <v>5</v>
      </c>
      <c r="AB49" s="19">
        <v>5</v>
      </c>
      <c r="AC49" s="19">
        <f t="shared" si="7"/>
        <v>15</v>
      </c>
      <c r="AD49" s="19">
        <v>354</v>
      </c>
      <c r="AE49" s="19">
        <v>0</v>
      </c>
      <c r="AF49" s="19">
        <v>5</v>
      </c>
      <c r="AG49" s="19">
        <v>359</v>
      </c>
      <c r="AH49" s="19">
        <v>0</v>
      </c>
    </row>
    <row r="50" spans="1:34" ht="14.4" hidden="1" x14ac:dyDescent="0.3">
      <c r="A50" s="17">
        <v>47</v>
      </c>
      <c r="B50" s="17" t="s">
        <v>106</v>
      </c>
      <c r="C50" s="17" t="str">
        <f>VLOOKUP(B50,[3]Sheet1!$B$2:$D$274,3,0)</f>
        <v>RADHAULIYA</v>
      </c>
      <c r="D50" s="17" t="str">
        <f>VLOOKUP(C50,[4]all_localities_matched!$B$13:$J$191,9,0)</f>
        <v>RADHAULIYA</v>
      </c>
      <c r="E50" s="18">
        <f>S50/AG50</f>
        <v>0.2823086574654956</v>
      </c>
      <c r="F50" s="18">
        <f>P50/AG50</f>
        <v>0.39272271016311167</v>
      </c>
      <c r="G50" s="18">
        <f>Q50/AG50</f>
        <v>3.1367628607277293E-2</v>
      </c>
      <c r="H50" s="18">
        <f t="shared" si="0"/>
        <v>0.20953575909661229</v>
      </c>
      <c r="I50" s="18">
        <f t="shared" si="1"/>
        <v>8.4065244667503133E-2</v>
      </c>
      <c r="J50" s="18">
        <f t="shared" si="2"/>
        <v>0.39272271016311167</v>
      </c>
      <c r="K50" s="18" t="str">
        <f t="shared" si="8"/>
        <v>INC</v>
      </c>
      <c r="L50" s="18">
        <f t="shared" si="3"/>
        <v>0.2823086574654956</v>
      </c>
      <c r="M50" s="18" t="str">
        <f t="shared" si="4"/>
        <v>BJP</v>
      </c>
      <c r="N50" s="18">
        <f t="shared" si="5"/>
        <v>0.11041405269761606</v>
      </c>
      <c r="O50" s="49" t="str">
        <f t="shared" si="6"/>
        <v>Swing INC</v>
      </c>
      <c r="P50" s="19">
        <v>313</v>
      </c>
      <c r="Q50" s="19">
        <v>25</v>
      </c>
      <c r="R50" s="19">
        <v>167</v>
      </c>
      <c r="S50" s="19">
        <v>225</v>
      </c>
      <c r="T50" s="19">
        <v>14</v>
      </c>
      <c r="U50" s="19">
        <v>4</v>
      </c>
      <c r="V50" s="17">
        <v>2</v>
      </c>
      <c r="W50" s="19">
        <v>3</v>
      </c>
      <c r="X50" s="19">
        <v>1</v>
      </c>
      <c r="Y50" s="19">
        <v>7</v>
      </c>
      <c r="Z50" s="19">
        <v>2</v>
      </c>
      <c r="AA50" s="19">
        <v>5</v>
      </c>
      <c r="AB50" s="19">
        <v>7</v>
      </c>
      <c r="AC50" s="19">
        <f t="shared" si="7"/>
        <v>22</v>
      </c>
      <c r="AD50" s="19">
        <v>775</v>
      </c>
      <c r="AE50" s="19">
        <v>0</v>
      </c>
      <c r="AF50" s="19">
        <v>22</v>
      </c>
      <c r="AG50" s="19">
        <v>797</v>
      </c>
      <c r="AH50" s="19">
        <v>0</v>
      </c>
    </row>
    <row r="51" spans="1:34" ht="14.4" hidden="1" x14ac:dyDescent="0.3">
      <c r="A51" s="17">
        <v>48</v>
      </c>
      <c r="B51" s="17" t="s">
        <v>107</v>
      </c>
      <c r="C51" s="17" t="str">
        <f>VLOOKUP(B51,[3]Sheet1!$B$2:$D$274,3,0)</f>
        <v>IBRAHIMAPUR</v>
      </c>
      <c r="D51" s="17" t="str">
        <f>VLOOKUP(C51,[4]all_localities_matched!$B$13:$J$191,9,0)</f>
        <v>IBRAHIMAPUR</v>
      </c>
      <c r="E51" s="18">
        <f>S51/AG51</f>
        <v>0.52467105263157898</v>
      </c>
      <c r="F51" s="18">
        <f>P51/AG51</f>
        <v>0.22203947368421054</v>
      </c>
      <c r="G51" s="18">
        <f>Q51/AG51</f>
        <v>7.4013157894736836E-2</v>
      </c>
      <c r="H51" s="18">
        <f t="shared" si="0"/>
        <v>7.0723684210526314E-2</v>
      </c>
      <c r="I51" s="18">
        <f t="shared" si="1"/>
        <v>0.12828947368421054</v>
      </c>
      <c r="J51" s="18">
        <f t="shared" si="2"/>
        <v>0.52467105263157898</v>
      </c>
      <c r="K51" s="18" t="str">
        <f t="shared" si="8"/>
        <v>BJP</v>
      </c>
      <c r="L51" s="18">
        <f t="shared" si="3"/>
        <v>0.22203947368421054</v>
      </c>
      <c r="M51" s="18" t="str">
        <f t="shared" si="4"/>
        <v>INC</v>
      </c>
      <c r="N51" s="18">
        <f t="shared" si="5"/>
        <v>0.30263157894736847</v>
      </c>
      <c r="O51" s="49" t="str">
        <f t="shared" si="6"/>
        <v>Strong BJP</v>
      </c>
      <c r="P51" s="19">
        <v>135</v>
      </c>
      <c r="Q51" s="19">
        <v>45</v>
      </c>
      <c r="R51" s="19">
        <v>43</v>
      </c>
      <c r="S51" s="19">
        <v>319</v>
      </c>
      <c r="T51" s="19">
        <v>7</v>
      </c>
      <c r="U51" s="19">
        <v>4</v>
      </c>
      <c r="V51" s="17">
        <v>4</v>
      </c>
      <c r="W51" s="19">
        <v>3</v>
      </c>
      <c r="X51" s="19">
        <v>4</v>
      </c>
      <c r="Y51" s="19">
        <v>7</v>
      </c>
      <c r="Z51" s="19">
        <v>6</v>
      </c>
      <c r="AA51" s="19">
        <v>8</v>
      </c>
      <c r="AB51" s="19">
        <v>5</v>
      </c>
      <c r="AC51" s="19">
        <f t="shared" si="7"/>
        <v>30</v>
      </c>
      <c r="AD51" s="19">
        <v>590</v>
      </c>
      <c r="AE51" s="19">
        <v>0</v>
      </c>
      <c r="AF51" s="19">
        <v>18</v>
      </c>
      <c r="AG51" s="19">
        <v>608</v>
      </c>
      <c r="AH51" s="19">
        <v>0</v>
      </c>
    </row>
    <row r="52" spans="1:34" ht="14.4" hidden="1" x14ac:dyDescent="0.3">
      <c r="A52" s="17">
        <v>49</v>
      </c>
      <c r="B52" s="17" t="s">
        <v>108</v>
      </c>
      <c r="C52" s="17" t="str">
        <f>VLOOKUP(B52,[3]Sheet1!$B$2:$D$274,3,0)</f>
        <v>CHATARA</v>
      </c>
      <c r="D52" s="17" t="str">
        <f>VLOOKUP(C52,[4]all_localities_matched!$B$13:$J$191,9,0)</f>
        <v>CHATARA</v>
      </c>
      <c r="E52" s="18">
        <f>S52/AG52</f>
        <v>9.0797546012269942E-2</v>
      </c>
      <c r="F52" s="18">
        <f>P52/AG52</f>
        <v>0.87730061349693256</v>
      </c>
      <c r="G52" s="18">
        <f>Q52/AG52</f>
        <v>1.3496932515337423E-2</v>
      </c>
      <c r="H52" s="18">
        <f t="shared" si="0"/>
        <v>2.4539877300613498E-3</v>
      </c>
      <c r="I52" s="18">
        <f t="shared" si="1"/>
        <v>1.1042944785276074E-2</v>
      </c>
      <c r="J52" s="18">
        <f t="shared" si="2"/>
        <v>0.87730061349693256</v>
      </c>
      <c r="K52" s="18" t="str">
        <f t="shared" si="8"/>
        <v>INC</v>
      </c>
      <c r="L52" s="18">
        <f t="shared" si="3"/>
        <v>9.0797546012269942E-2</v>
      </c>
      <c r="M52" s="18" t="str">
        <f t="shared" si="4"/>
        <v>BJP</v>
      </c>
      <c r="N52" s="18">
        <f t="shared" si="5"/>
        <v>0.78650306748466259</v>
      </c>
      <c r="O52" s="49" t="str">
        <f t="shared" si="6"/>
        <v>Strong INC</v>
      </c>
      <c r="P52" s="19">
        <v>715</v>
      </c>
      <c r="Q52" s="19">
        <v>11</v>
      </c>
      <c r="R52" s="19">
        <v>2</v>
      </c>
      <c r="S52" s="19">
        <v>74</v>
      </c>
      <c r="T52" s="19">
        <v>3</v>
      </c>
      <c r="U52" s="19">
        <v>0</v>
      </c>
      <c r="V52" s="17">
        <v>2</v>
      </c>
      <c r="W52" s="19">
        <v>0</v>
      </c>
      <c r="X52" s="19">
        <v>0</v>
      </c>
      <c r="Y52" s="19">
        <v>0</v>
      </c>
      <c r="Z52" s="19">
        <v>0</v>
      </c>
      <c r="AA52" s="19">
        <v>1</v>
      </c>
      <c r="AB52" s="19">
        <v>1</v>
      </c>
      <c r="AC52" s="19">
        <f t="shared" si="7"/>
        <v>2</v>
      </c>
      <c r="AD52" s="19">
        <v>809</v>
      </c>
      <c r="AE52" s="19">
        <v>0</v>
      </c>
      <c r="AF52" s="19">
        <v>6</v>
      </c>
      <c r="AG52" s="19">
        <v>815</v>
      </c>
      <c r="AH52" s="19">
        <v>0</v>
      </c>
    </row>
    <row r="53" spans="1:34" ht="14.4" hidden="1" x14ac:dyDescent="0.3">
      <c r="A53" s="17">
        <v>50</v>
      </c>
      <c r="B53" s="17" t="s">
        <v>109</v>
      </c>
      <c r="C53" s="17" t="str">
        <f>VLOOKUP(B53,[3]Sheet1!$B$2:$D$274,3,0)</f>
        <v>SOHRAREYA</v>
      </c>
      <c r="D53" s="17" t="str">
        <f>VLOOKUP(C53,[4]all_localities_matched!$B$13:$J$191,9,0)</f>
        <v>SOHRAREYA</v>
      </c>
      <c r="E53" s="18">
        <f>S53/AG53</f>
        <v>0.68921775898520088</v>
      </c>
      <c r="F53" s="18">
        <f>P53/AG53</f>
        <v>0.1014799154334038</v>
      </c>
      <c r="G53" s="18">
        <f>Q53/AG53</f>
        <v>0.15433403805496829</v>
      </c>
      <c r="H53" s="18">
        <f t="shared" si="0"/>
        <v>1.2684989429175475E-2</v>
      </c>
      <c r="I53" s="18">
        <f t="shared" si="1"/>
        <v>5.0739957716701901E-2</v>
      </c>
      <c r="J53" s="18">
        <f t="shared" si="2"/>
        <v>0.68921775898520088</v>
      </c>
      <c r="K53" s="18" t="str">
        <f t="shared" si="8"/>
        <v>BJP</v>
      </c>
      <c r="L53" s="18">
        <f t="shared" si="3"/>
        <v>0.15433403805496829</v>
      </c>
      <c r="M53" s="18" t="str">
        <f t="shared" si="4"/>
        <v>JDU</v>
      </c>
      <c r="N53" s="18">
        <f t="shared" si="5"/>
        <v>0.53488372093023262</v>
      </c>
      <c r="O53" s="49" t="str">
        <f t="shared" si="6"/>
        <v>Strong BJP</v>
      </c>
      <c r="P53" s="19">
        <v>48</v>
      </c>
      <c r="Q53" s="19">
        <v>73</v>
      </c>
      <c r="R53" s="19">
        <v>6</v>
      </c>
      <c r="S53" s="19">
        <v>326</v>
      </c>
      <c r="T53" s="19">
        <v>7</v>
      </c>
      <c r="U53" s="19">
        <v>4</v>
      </c>
      <c r="V53" s="17">
        <v>2</v>
      </c>
      <c r="W53" s="19">
        <v>1</v>
      </c>
      <c r="X53" s="19">
        <v>1</v>
      </c>
      <c r="Y53" s="19">
        <v>0</v>
      </c>
      <c r="Z53" s="19">
        <v>1</v>
      </c>
      <c r="AA53" s="19">
        <v>2</v>
      </c>
      <c r="AB53" s="19">
        <v>1</v>
      </c>
      <c r="AC53" s="19">
        <f t="shared" si="7"/>
        <v>5</v>
      </c>
      <c r="AD53" s="19">
        <v>472</v>
      </c>
      <c r="AE53" s="19">
        <v>0</v>
      </c>
      <c r="AF53" s="19">
        <v>1</v>
      </c>
      <c r="AG53" s="19">
        <v>473</v>
      </c>
      <c r="AH53" s="19">
        <v>0</v>
      </c>
    </row>
    <row r="54" spans="1:34" ht="14.4" hidden="1" x14ac:dyDescent="0.3">
      <c r="A54" s="17">
        <v>51</v>
      </c>
      <c r="B54" s="17" t="s">
        <v>110</v>
      </c>
      <c r="C54" s="17" t="str">
        <f>VLOOKUP(B54,[3]Sheet1!$B$2:$D$274,3,0)</f>
        <v>GAMHARI</v>
      </c>
      <c r="D54" s="17" t="str">
        <f>VLOOKUP(C54,[4]all_localities_matched!$B$13:$J$191,9,0)</f>
        <v>GAMHARI</v>
      </c>
      <c r="E54" s="18">
        <f>S54/AG54</f>
        <v>0.41810344827586204</v>
      </c>
      <c r="F54" s="18">
        <f>P54/AG54</f>
        <v>0.31896551724137934</v>
      </c>
      <c r="G54" s="18">
        <f>Q54/AG54</f>
        <v>0.18103448275862069</v>
      </c>
      <c r="H54" s="18">
        <f t="shared" si="0"/>
        <v>1.2931034482758621E-2</v>
      </c>
      <c r="I54" s="18">
        <f t="shared" si="1"/>
        <v>7.7586206896551727E-2</v>
      </c>
      <c r="J54" s="18">
        <f t="shared" si="2"/>
        <v>0.41810344827586204</v>
      </c>
      <c r="K54" s="18" t="str">
        <f t="shared" si="8"/>
        <v>BJP</v>
      </c>
      <c r="L54" s="18">
        <f t="shared" si="3"/>
        <v>0.31896551724137934</v>
      </c>
      <c r="M54" s="18" t="str">
        <f t="shared" si="4"/>
        <v>INC</v>
      </c>
      <c r="N54" s="18">
        <f t="shared" si="5"/>
        <v>9.9137931034482707E-2</v>
      </c>
      <c r="O54" s="49" t="str">
        <f t="shared" si="6"/>
        <v>Swing BJP</v>
      </c>
      <c r="P54" s="19">
        <v>148</v>
      </c>
      <c r="Q54" s="19">
        <v>84</v>
      </c>
      <c r="R54" s="19">
        <v>6</v>
      </c>
      <c r="S54" s="19">
        <v>194</v>
      </c>
      <c r="T54" s="19">
        <v>10</v>
      </c>
      <c r="U54" s="19">
        <v>5</v>
      </c>
      <c r="V54" s="17">
        <v>2</v>
      </c>
      <c r="W54" s="19">
        <v>3</v>
      </c>
      <c r="X54" s="19">
        <v>1</v>
      </c>
      <c r="Y54" s="19">
        <v>1</v>
      </c>
      <c r="Z54" s="19">
        <v>3</v>
      </c>
      <c r="AA54" s="19">
        <v>2</v>
      </c>
      <c r="AB54" s="19">
        <v>1</v>
      </c>
      <c r="AC54" s="19">
        <f t="shared" si="7"/>
        <v>8</v>
      </c>
      <c r="AD54" s="19">
        <v>460</v>
      </c>
      <c r="AE54" s="19">
        <v>0</v>
      </c>
      <c r="AF54" s="19">
        <v>4</v>
      </c>
      <c r="AG54" s="19">
        <v>464</v>
      </c>
      <c r="AH54" s="19">
        <v>0</v>
      </c>
    </row>
    <row r="55" spans="1:34" ht="14.4" hidden="1" x14ac:dyDescent="0.3">
      <c r="A55" s="17">
        <v>52</v>
      </c>
      <c r="B55" s="17" t="s">
        <v>111</v>
      </c>
      <c r="C55" s="17" t="str">
        <f>VLOOKUP(B55,[3]Sheet1!$B$2:$D$274,3,0)</f>
        <v>ALAMAPUR</v>
      </c>
      <c r="D55" s="17" t="str">
        <f>VLOOKUP(C55,[4]all_localities_matched!$B$13:$J$191,9,0)</f>
        <v>ALAMPUR</v>
      </c>
      <c r="E55" s="18">
        <f>S55/AG55</f>
        <v>0.19302949061662197</v>
      </c>
      <c r="F55" s="18">
        <f>P55/AG55</f>
        <v>0.65147453083109919</v>
      </c>
      <c r="G55" s="18">
        <f>Q55/AG55</f>
        <v>9.1152815013404831E-2</v>
      </c>
      <c r="H55" s="18">
        <f t="shared" si="0"/>
        <v>2.4128686327077747E-2</v>
      </c>
      <c r="I55" s="18">
        <f t="shared" si="1"/>
        <v>4.8257372654155493E-2</v>
      </c>
      <c r="J55" s="18">
        <f t="shared" si="2"/>
        <v>0.65147453083109919</v>
      </c>
      <c r="K55" s="18" t="str">
        <f t="shared" si="8"/>
        <v>INC</v>
      </c>
      <c r="L55" s="18">
        <f t="shared" si="3"/>
        <v>0.19302949061662197</v>
      </c>
      <c r="M55" s="18" t="str">
        <f t="shared" si="4"/>
        <v>BJP</v>
      </c>
      <c r="N55" s="18">
        <f t="shared" si="5"/>
        <v>0.45844504021447718</v>
      </c>
      <c r="O55" s="49" t="str">
        <f t="shared" si="6"/>
        <v>Strong INC</v>
      </c>
      <c r="P55" s="19">
        <v>243</v>
      </c>
      <c r="Q55" s="19">
        <v>34</v>
      </c>
      <c r="R55" s="19">
        <v>9</v>
      </c>
      <c r="S55" s="19">
        <v>72</v>
      </c>
      <c r="T55" s="19">
        <v>7</v>
      </c>
      <c r="U55" s="19">
        <v>1</v>
      </c>
      <c r="V55" s="17">
        <v>2</v>
      </c>
      <c r="W55" s="19">
        <v>0</v>
      </c>
      <c r="X55" s="19">
        <v>1</v>
      </c>
      <c r="Y55" s="19">
        <v>0</v>
      </c>
      <c r="Z55" s="19">
        <v>0</v>
      </c>
      <c r="AA55" s="19">
        <v>2</v>
      </c>
      <c r="AB55" s="19">
        <v>1</v>
      </c>
      <c r="AC55" s="19">
        <f t="shared" si="7"/>
        <v>4</v>
      </c>
      <c r="AD55" s="19">
        <v>372</v>
      </c>
      <c r="AE55" s="19">
        <v>0</v>
      </c>
      <c r="AF55" s="19">
        <v>1</v>
      </c>
      <c r="AG55" s="19">
        <v>373</v>
      </c>
      <c r="AH55" s="19">
        <v>0</v>
      </c>
    </row>
    <row r="56" spans="1:34" ht="14.4" hidden="1" x14ac:dyDescent="0.3">
      <c r="A56" s="17">
        <v>53</v>
      </c>
      <c r="B56" s="17" t="s">
        <v>112</v>
      </c>
      <c r="C56" s="17" t="str">
        <f>VLOOKUP(B56,[3]Sheet1!$B$2:$D$274,3,0)</f>
        <v>FESARA</v>
      </c>
      <c r="D56" s="17" t="str">
        <f>VLOOKUP(C56,[4]all_localities_matched!$B$13:$J$191,9,0)</f>
        <v>FESAR</v>
      </c>
      <c r="E56" s="18">
        <f>S56/AG56</f>
        <v>0.55375253549695735</v>
      </c>
      <c r="F56" s="18">
        <f>P56/AG56</f>
        <v>0.30223123732251522</v>
      </c>
      <c r="G56" s="18">
        <f>Q56/AG56</f>
        <v>4.665314401622718E-2</v>
      </c>
      <c r="H56" s="18">
        <f t="shared" si="0"/>
        <v>2.0283975659229209E-2</v>
      </c>
      <c r="I56" s="18">
        <f t="shared" si="1"/>
        <v>8.5192697768762676E-2</v>
      </c>
      <c r="J56" s="18">
        <f t="shared" si="2"/>
        <v>0.55375253549695735</v>
      </c>
      <c r="K56" s="18" t="str">
        <f t="shared" si="8"/>
        <v>BJP</v>
      </c>
      <c r="L56" s="18">
        <f t="shared" si="3"/>
        <v>0.30223123732251522</v>
      </c>
      <c r="M56" s="18" t="str">
        <f t="shared" si="4"/>
        <v>INC</v>
      </c>
      <c r="N56" s="18">
        <f t="shared" si="5"/>
        <v>0.25152129817444213</v>
      </c>
      <c r="O56" s="49" t="str">
        <f t="shared" si="6"/>
        <v>Strong BJP</v>
      </c>
      <c r="P56" s="19">
        <v>149</v>
      </c>
      <c r="Q56" s="19">
        <v>23</v>
      </c>
      <c r="R56" s="19">
        <v>10</v>
      </c>
      <c r="S56" s="19">
        <v>273</v>
      </c>
      <c r="T56" s="19">
        <v>12</v>
      </c>
      <c r="U56" s="19">
        <v>6</v>
      </c>
      <c r="V56" s="17">
        <v>3</v>
      </c>
      <c r="W56" s="19">
        <v>5</v>
      </c>
      <c r="X56" s="19">
        <v>2</v>
      </c>
      <c r="Y56" s="19">
        <v>1</v>
      </c>
      <c r="Z56" s="19">
        <v>3</v>
      </c>
      <c r="AA56" s="19">
        <v>2</v>
      </c>
      <c r="AB56" s="19">
        <v>0</v>
      </c>
      <c r="AC56" s="19">
        <f t="shared" si="7"/>
        <v>8</v>
      </c>
      <c r="AD56" s="19">
        <v>489</v>
      </c>
      <c r="AE56" s="19">
        <v>0</v>
      </c>
      <c r="AF56" s="19">
        <v>4</v>
      </c>
      <c r="AG56" s="19">
        <v>493</v>
      </c>
      <c r="AH56" s="19">
        <v>0</v>
      </c>
    </row>
    <row r="57" spans="1:34" ht="14.4" hidden="1" x14ac:dyDescent="0.3">
      <c r="A57" s="13" t="s">
        <v>113</v>
      </c>
      <c r="B57" s="17" t="s">
        <v>114</v>
      </c>
      <c r="C57" s="17" t="str">
        <f>VLOOKUP(B57,[3]Sheet1!$B$2:$D$274,3,0)</f>
        <v>FESARA</v>
      </c>
      <c r="D57" s="17" t="str">
        <f>VLOOKUP(C57,[4]all_localities_matched!$B$13:$J$191,9,0)</f>
        <v>FESAR</v>
      </c>
      <c r="E57" s="18">
        <f>S57/AG57</f>
        <v>0.39099526066350709</v>
      </c>
      <c r="F57" s="18">
        <f>P57/AG57</f>
        <v>0.2890995260663507</v>
      </c>
      <c r="G57" s="18">
        <f>Q57/AG57</f>
        <v>0.11848341232227488</v>
      </c>
      <c r="H57" s="18">
        <f t="shared" si="0"/>
        <v>0.1066350710900474</v>
      </c>
      <c r="I57" s="18">
        <f t="shared" si="1"/>
        <v>0.1018957345971564</v>
      </c>
      <c r="J57" s="18">
        <f t="shared" si="2"/>
        <v>0.39099526066350709</v>
      </c>
      <c r="K57" s="18" t="str">
        <f t="shared" si="8"/>
        <v>BJP</v>
      </c>
      <c r="L57" s="18">
        <f t="shared" si="3"/>
        <v>0.2890995260663507</v>
      </c>
      <c r="M57" s="18" t="str">
        <f t="shared" si="4"/>
        <v>INC</v>
      </c>
      <c r="N57" s="18">
        <f t="shared" si="5"/>
        <v>0.1018957345971564</v>
      </c>
      <c r="O57" s="49" t="str">
        <f t="shared" si="6"/>
        <v>Swing BJP</v>
      </c>
      <c r="P57" s="19">
        <v>122</v>
      </c>
      <c r="Q57" s="19">
        <v>50</v>
      </c>
      <c r="R57" s="19">
        <v>45</v>
      </c>
      <c r="S57" s="19">
        <v>165</v>
      </c>
      <c r="T57" s="19">
        <v>7</v>
      </c>
      <c r="U57" s="19">
        <v>3</v>
      </c>
      <c r="V57" s="17">
        <v>3</v>
      </c>
      <c r="W57" s="19">
        <v>2</v>
      </c>
      <c r="X57" s="19">
        <v>5</v>
      </c>
      <c r="Y57" s="19">
        <v>2</v>
      </c>
      <c r="Z57" s="19">
        <v>3</v>
      </c>
      <c r="AA57" s="19">
        <v>1</v>
      </c>
      <c r="AB57" s="19">
        <v>3</v>
      </c>
      <c r="AC57" s="19">
        <f t="shared" si="7"/>
        <v>14</v>
      </c>
      <c r="AD57" s="19">
        <v>411</v>
      </c>
      <c r="AE57" s="19">
        <v>0</v>
      </c>
      <c r="AF57" s="19">
        <v>11</v>
      </c>
      <c r="AG57" s="19">
        <v>422</v>
      </c>
      <c r="AH57" s="19">
        <v>0</v>
      </c>
    </row>
    <row r="58" spans="1:34" ht="14.4" hidden="1" x14ac:dyDescent="0.3">
      <c r="A58" s="17">
        <v>54</v>
      </c>
      <c r="B58" s="17" t="s">
        <v>115</v>
      </c>
      <c r="C58" s="17" t="str">
        <f>VLOOKUP(B58,[3]Sheet1!$B$2:$D$274,3,0)</f>
        <v>KALA</v>
      </c>
      <c r="D58" s="17" t="str">
        <f>VLOOKUP(C58,[4]all_localities_matched!$B$13:$J$191,9,0)</f>
        <v>KALA</v>
      </c>
      <c r="E58" s="18">
        <f>S58/AG58</f>
        <v>0.4110320284697509</v>
      </c>
      <c r="F58" s="18">
        <f>P58/AG58</f>
        <v>0.25444839857651247</v>
      </c>
      <c r="G58" s="18">
        <f>Q58/AG58</f>
        <v>8.5409252669039148E-2</v>
      </c>
      <c r="H58" s="18">
        <f t="shared" si="0"/>
        <v>0.10498220640569395</v>
      </c>
      <c r="I58" s="18">
        <f t="shared" si="1"/>
        <v>0.17437722419928825</v>
      </c>
      <c r="J58" s="18">
        <f t="shared" si="2"/>
        <v>0.4110320284697509</v>
      </c>
      <c r="K58" s="18" t="str">
        <f t="shared" si="8"/>
        <v>BJP</v>
      </c>
      <c r="L58" s="18">
        <f t="shared" si="3"/>
        <v>0.25444839857651247</v>
      </c>
      <c r="M58" s="18" t="str">
        <f t="shared" si="4"/>
        <v>INC</v>
      </c>
      <c r="N58" s="18">
        <f t="shared" si="5"/>
        <v>0.15658362989323843</v>
      </c>
      <c r="O58" s="49" t="str">
        <f t="shared" si="6"/>
        <v>Strong BJP</v>
      </c>
      <c r="P58" s="19">
        <v>143</v>
      </c>
      <c r="Q58" s="19">
        <v>48</v>
      </c>
      <c r="R58" s="19">
        <v>59</v>
      </c>
      <c r="S58" s="19">
        <v>231</v>
      </c>
      <c r="T58" s="19">
        <v>4</v>
      </c>
      <c r="U58" s="19">
        <v>4</v>
      </c>
      <c r="V58" s="17">
        <v>8</v>
      </c>
      <c r="W58" s="19">
        <v>4</v>
      </c>
      <c r="X58" s="19">
        <v>5</v>
      </c>
      <c r="Y58" s="19">
        <v>7</v>
      </c>
      <c r="Z58" s="19">
        <v>10</v>
      </c>
      <c r="AA58" s="19">
        <v>9</v>
      </c>
      <c r="AB58" s="19">
        <v>8</v>
      </c>
      <c r="AC58" s="19">
        <f t="shared" si="7"/>
        <v>39</v>
      </c>
      <c r="AD58" s="19">
        <v>540</v>
      </c>
      <c r="AE58" s="19">
        <v>0</v>
      </c>
      <c r="AF58" s="19">
        <v>22</v>
      </c>
      <c r="AG58" s="19">
        <v>562</v>
      </c>
      <c r="AH58" s="19">
        <v>0</v>
      </c>
    </row>
    <row r="59" spans="1:34" ht="14.4" hidden="1" x14ac:dyDescent="0.3">
      <c r="A59" s="13" t="s">
        <v>116</v>
      </c>
      <c r="B59" s="17" t="s">
        <v>117</v>
      </c>
      <c r="C59" s="17" t="str">
        <f>VLOOKUP(B59,[3]Sheet1!$B$2:$D$274,3,0)</f>
        <v>DAKSHNI</v>
      </c>
      <c r="D59" s="17" t="e">
        <f>VLOOKUP(C59,[4]all_localities_matched!$B$13:$J$191,9,0)</f>
        <v>#N/A</v>
      </c>
      <c r="E59" s="18">
        <f>S59/AG59</f>
        <v>0.45945945945945948</v>
      </c>
      <c r="F59" s="18">
        <f>P59/AG59</f>
        <v>0.31231231231231232</v>
      </c>
      <c r="G59" s="18">
        <f>Q59/AG59</f>
        <v>7.2072072072072071E-2</v>
      </c>
      <c r="H59" s="18">
        <f t="shared" si="0"/>
        <v>5.7057057057057055E-2</v>
      </c>
      <c r="I59" s="18">
        <f t="shared" si="1"/>
        <v>7.2072072072072071E-2</v>
      </c>
      <c r="J59" s="18">
        <f t="shared" si="2"/>
        <v>0.45945945945945948</v>
      </c>
      <c r="K59" s="18" t="str">
        <f t="shared" si="8"/>
        <v>BJP</v>
      </c>
      <c r="L59" s="18">
        <f t="shared" si="3"/>
        <v>0.31231231231231232</v>
      </c>
      <c r="M59" s="18" t="str">
        <f t="shared" si="4"/>
        <v>INC</v>
      </c>
      <c r="N59" s="18">
        <f t="shared" si="5"/>
        <v>0.14714714714714716</v>
      </c>
      <c r="O59" s="49" t="str">
        <f t="shared" si="6"/>
        <v>Swing BJP</v>
      </c>
      <c r="P59" s="19">
        <v>104</v>
      </c>
      <c r="Q59" s="19">
        <v>24</v>
      </c>
      <c r="R59" s="19">
        <v>19</v>
      </c>
      <c r="S59" s="19">
        <v>153</v>
      </c>
      <c r="T59" s="19">
        <v>5</v>
      </c>
      <c r="U59" s="19">
        <v>0</v>
      </c>
      <c r="V59" s="17">
        <v>0</v>
      </c>
      <c r="W59" s="19">
        <v>1</v>
      </c>
      <c r="X59" s="19">
        <v>3</v>
      </c>
      <c r="Y59" s="19">
        <v>0</v>
      </c>
      <c r="Z59" s="19">
        <v>2</v>
      </c>
      <c r="AA59" s="19">
        <v>2</v>
      </c>
      <c r="AB59" s="19">
        <v>2</v>
      </c>
      <c r="AC59" s="19">
        <f t="shared" si="7"/>
        <v>9</v>
      </c>
      <c r="AD59" s="19">
        <v>315</v>
      </c>
      <c r="AE59" s="19">
        <v>0</v>
      </c>
      <c r="AF59" s="19">
        <v>18</v>
      </c>
      <c r="AG59" s="19">
        <v>333</v>
      </c>
      <c r="AH59" s="19">
        <v>0</v>
      </c>
    </row>
    <row r="60" spans="1:34" ht="14.4" hidden="1" x14ac:dyDescent="0.3">
      <c r="A60" s="17">
        <v>55</v>
      </c>
      <c r="B60" s="17" t="s">
        <v>118</v>
      </c>
      <c r="C60" s="17" t="str">
        <f>VLOOKUP(B60,[3]Sheet1!$B$2:$D$274,3,0)</f>
        <v>DARIYAPUR</v>
      </c>
      <c r="D60" s="17" t="str">
        <f>VLOOKUP(C60,[4]all_localities_matched!$B$13:$J$191,9,0)</f>
        <v>DARIYAPUR</v>
      </c>
      <c r="E60" s="18">
        <f>S60/AG60</f>
        <v>0.15079365079365079</v>
      </c>
      <c r="F60" s="18">
        <f>P60/AG60</f>
        <v>0.80555555555555558</v>
      </c>
      <c r="G60" s="18">
        <f>Q60/AG60</f>
        <v>2.3809523809523808E-2</v>
      </c>
      <c r="H60" s="18">
        <f t="shared" si="0"/>
        <v>5.9523809523809521E-3</v>
      </c>
      <c r="I60" s="18">
        <f t="shared" si="1"/>
        <v>1.3888888888888888E-2</v>
      </c>
      <c r="J60" s="18">
        <f t="shared" si="2"/>
        <v>0.80555555555555558</v>
      </c>
      <c r="K60" s="18" t="str">
        <f t="shared" si="8"/>
        <v>INC</v>
      </c>
      <c r="L60" s="18">
        <f t="shared" si="3"/>
        <v>0.15079365079365079</v>
      </c>
      <c r="M60" s="18" t="str">
        <f t="shared" si="4"/>
        <v>BJP</v>
      </c>
      <c r="N60" s="18">
        <f t="shared" si="5"/>
        <v>0.65476190476190477</v>
      </c>
      <c r="O60" s="49" t="str">
        <f t="shared" si="6"/>
        <v>Strong INC</v>
      </c>
      <c r="P60" s="19">
        <v>406</v>
      </c>
      <c r="Q60" s="19">
        <v>12</v>
      </c>
      <c r="R60" s="19">
        <v>3</v>
      </c>
      <c r="S60" s="19">
        <v>76</v>
      </c>
      <c r="T60" s="19">
        <v>2</v>
      </c>
      <c r="U60" s="19">
        <v>1</v>
      </c>
      <c r="V60" s="17">
        <v>0</v>
      </c>
      <c r="W60" s="19">
        <v>0</v>
      </c>
      <c r="X60" s="19">
        <v>1</v>
      </c>
      <c r="Y60" s="19">
        <v>0</v>
      </c>
      <c r="Z60" s="19">
        <v>1</v>
      </c>
      <c r="AA60" s="19">
        <v>0</v>
      </c>
      <c r="AB60" s="19">
        <v>0</v>
      </c>
      <c r="AC60" s="19">
        <f t="shared" si="7"/>
        <v>2</v>
      </c>
      <c r="AD60" s="19">
        <v>502</v>
      </c>
      <c r="AE60" s="19">
        <v>0</v>
      </c>
      <c r="AF60" s="19">
        <v>2</v>
      </c>
      <c r="AG60" s="19">
        <v>504</v>
      </c>
      <c r="AH60" s="19">
        <v>0</v>
      </c>
    </row>
    <row r="61" spans="1:34" ht="14.4" hidden="1" x14ac:dyDescent="0.3">
      <c r="A61" s="17">
        <v>56</v>
      </c>
      <c r="B61" s="17" t="s">
        <v>119</v>
      </c>
      <c r="C61" s="17" t="str">
        <f>VLOOKUP(B61,[3]Sheet1!$B$2:$D$274,3,0)</f>
        <v>BAKAN</v>
      </c>
      <c r="D61" s="17" t="str">
        <f>VLOOKUP(C61,[4]all_localities_matched!$B$13:$J$191,9,0)</f>
        <v>BAKAN</v>
      </c>
      <c r="E61" s="18">
        <f>S61/AG61</f>
        <v>0.3323308270676692</v>
      </c>
      <c r="F61" s="18">
        <f>P61/AG61</f>
        <v>0.52481203007518795</v>
      </c>
      <c r="G61" s="18">
        <f>Q61/AG61</f>
        <v>3.9097744360902256E-2</v>
      </c>
      <c r="H61" s="18">
        <f t="shared" si="0"/>
        <v>6.0150375939849628E-3</v>
      </c>
      <c r="I61" s="18">
        <f t="shared" si="1"/>
        <v>8.2706766917293228E-2</v>
      </c>
      <c r="J61" s="18">
        <f t="shared" si="2"/>
        <v>0.52481203007518795</v>
      </c>
      <c r="K61" s="18" t="str">
        <f t="shared" si="8"/>
        <v>INC</v>
      </c>
      <c r="L61" s="18">
        <f t="shared" si="3"/>
        <v>0.3323308270676692</v>
      </c>
      <c r="M61" s="18" t="str">
        <f t="shared" si="4"/>
        <v>BJP</v>
      </c>
      <c r="N61" s="18">
        <f t="shared" si="5"/>
        <v>0.19248120300751875</v>
      </c>
      <c r="O61" s="49" t="str">
        <f t="shared" si="6"/>
        <v>Strong INC</v>
      </c>
      <c r="P61" s="19">
        <v>349</v>
      </c>
      <c r="Q61" s="19">
        <v>26</v>
      </c>
      <c r="R61" s="19">
        <v>4</v>
      </c>
      <c r="S61" s="19">
        <v>221</v>
      </c>
      <c r="T61" s="19">
        <v>4</v>
      </c>
      <c r="U61" s="19">
        <v>3</v>
      </c>
      <c r="V61" s="17">
        <v>3</v>
      </c>
      <c r="W61" s="19">
        <v>1</v>
      </c>
      <c r="X61" s="19">
        <v>2</v>
      </c>
      <c r="Y61" s="19">
        <v>1</v>
      </c>
      <c r="Z61" s="19">
        <v>6</v>
      </c>
      <c r="AA61" s="19">
        <v>5</v>
      </c>
      <c r="AB61" s="19">
        <v>8</v>
      </c>
      <c r="AC61" s="19">
        <f t="shared" si="7"/>
        <v>22</v>
      </c>
      <c r="AD61" s="19">
        <v>633</v>
      </c>
      <c r="AE61" s="19">
        <v>0</v>
      </c>
      <c r="AF61" s="19">
        <v>32</v>
      </c>
      <c r="AG61" s="19">
        <v>665</v>
      </c>
      <c r="AH61" s="19">
        <v>0</v>
      </c>
    </row>
    <row r="62" spans="1:34" ht="14.4" hidden="1" x14ac:dyDescent="0.3">
      <c r="A62" s="17">
        <v>57</v>
      </c>
      <c r="B62" s="17" t="s">
        <v>120</v>
      </c>
      <c r="C62" s="17" t="str">
        <f>VLOOKUP(B62,[3]Sheet1!$B$2:$D$274,3,0)</f>
        <v>POKHARAHA</v>
      </c>
      <c r="D62" s="17" t="str">
        <f>VLOOKUP(C62,[4]all_localities_matched!$B$13:$J$191,9,0)</f>
        <v>POKHRAHAN</v>
      </c>
      <c r="E62" s="18">
        <f>S62/AG62</f>
        <v>0.24964739069111425</v>
      </c>
      <c r="F62" s="18">
        <f>P62/AG62</f>
        <v>0.18758815232722145</v>
      </c>
      <c r="G62" s="18">
        <f>Q62/AG62</f>
        <v>4.7954866008462625E-2</v>
      </c>
      <c r="H62" s="18">
        <f t="shared" si="0"/>
        <v>9.8730606488011286E-3</v>
      </c>
      <c r="I62" s="18">
        <f t="shared" si="1"/>
        <v>0.54160789844851909</v>
      </c>
      <c r="J62" s="18">
        <f t="shared" si="2"/>
        <v>0.54160789844851909</v>
      </c>
      <c r="K62" s="18" t="str">
        <f t="shared" si="8"/>
        <v>Others</v>
      </c>
      <c r="L62" s="18">
        <f t="shared" si="3"/>
        <v>0.24964739069111425</v>
      </c>
      <c r="M62" s="18" t="str">
        <f t="shared" si="4"/>
        <v>BJP</v>
      </c>
      <c r="N62" s="18">
        <f t="shared" si="5"/>
        <v>0.29196050775740484</v>
      </c>
      <c r="O62" s="49" t="str">
        <f t="shared" si="6"/>
        <v>Strong Others</v>
      </c>
      <c r="P62" s="19">
        <v>133</v>
      </c>
      <c r="Q62" s="19">
        <v>34</v>
      </c>
      <c r="R62" s="19">
        <v>7</v>
      </c>
      <c r="S62" s="19">
        <v>177</v>
      </c>
      <c r="T62" s="19">
        <v>290</v>
      </c>
      <c r="U62" s="19">
        <v>2</v>
      </c>
      <c r="V62" s="17">
        <v>7</v>
      </c>
      <c r="W62" s="19">
        <v>7</v>
      </c>
      <c r="X62" s="19">
        <v>9</v>
      </c>
      <c r="Y62" s="19">
        <v>13</v>
      </c>
      <c r="Z62" s="19">
        <v>5</v>
      </c>
      <c r="AA62" s="19">
        <v>9</v>
      </c>
      <c r="AB62" s="19">
        <v>3</v>
      </c>
      <c r="AC62" s="19">
        <f t="shared" si="7"/>
        <v>39</v>
      </c>
      <c r="AD62" s="19">
        <v>696</v>
      </c>
      <c r="AE62" s="19">
        <v>0</v>
      </c>
      <c r="AF62" s="19">
        <v>13</v>
      </c>
      <c r="AG62" s="19">
        <v>709</v>
      </c>
      <c r="AH62" s="19">
        <v>0</v>
      </c>
    </row>
    <row r="63" spans="1:34" ht="14.4" hidden="1" x14ac:dyDescent="0.3">
      <c r="A63" s="17">
        <v>58</v>
      </c>
      <c r="B63" s="17" t="s">
        <v>121</v>
      </c>
      <c r="C63" s="17" t="str">
        <f>VLOOKUP(B63,[3]Sheet1!$B$2:$D$274,3,0)</f>
        <v>FESARA</v>
      </c>
      <c r="D63" s="17" t="str">
        <f>VLOOKUP(C63,[4]all_localities_matched!$B$13:$J$191,9,0)</f>
        <v>FESAR</v>
      </c>
      <c r="E63" s="18">
        <f>S63/AG63</f>
        <v>0.25751072961373389</v>
      </c>
      <c r="F63" s="18">
        <f>P63/AG63</f>
        <v>0.62231759656652363</v>
      </c>
      <c r="G63" s="18">
        <f>Q63/AG63</f>
        <v>7.9399141630901282E-2</v>
      </c>
      <c r="H63" s="18">
        <f t="shared" si="0"/>
        <v>1.2875536480686695E-2</v>
      </c>
      <c r="I63" s="18">
        <f t="shared" si="1"/>
        <v>3.6480686695278972E-2</v>
      </c>
      <c r="J63" s="18">
        <f t="shared" si="2"/>
        <v>0.62231759656652363</v>
      </c>
      <c r="K63" s="18" t="str">
        <f t="shared" si="8"/>
        <v>INC</v>
      </c>
      <c r="L63" s="18">
        <f t="shared" si="3"/>
        <v>0.25751072961373389</v>
      </c>
      <c r="M63" s="18" t="str">
        <f t="shared" si="4"/>
        <v>BJP</v>
      </c>
      <c r="N63" s="18">
        <f t="shared" si="5"/>
        <v>0.36480686695278974</v>
      </c>
      <c r="O63" s="49" t="str">
        <f t="shared" si="6"/>
        <v>Strong INC</v>
      </c>
      <c r="P63" s="19">
        <v>290</v>
      </c>
      <c r="Q63" s="19">
        <v>37</v>
      </c>
      <c r="R63" s="19">
        <v>6</v>
      </c>
      <c r="S63" s="19">
        <v>120</v>
      </c>
      <c r="T63" s="19">
        <v>6</v>
      </c>
      <c r="U63" s="19">
        <v>0</v>
      </c>
      <c r="V63" s="17">
        <v>1</v>
      </c>
      <c r="W63" s="19">
        <v>0</v>
      </c>
      <c r="X63" s="19">
        <v>0</v>
      </c>
      <c r="Y63" s="19">
        <v>1</v>
      </c>
      <c r="Z63" s="19">
        <v>3</v>
      </c>
      <c r="AA63" s="19">
        <v>0</v>
      </c>
      <c r="AB63" s="19">
        <v>1</v>
      </c>
      <c r="AC63" s="19">
        <f t="shared" si="7"/>
        <v>5</v>
      </c>
      <c r="AD63" s="19">
        <v>465</v>
      </c>
      <c r="AE63" s="19">
        <v>0</v>
      </c>
      <c r="AF63" s="19">
        <v>1</v>
      </c>
      <c r="AG63" s="19">
        <v>466</v>
      </c>
      <c r="AH63" s="19">
        <v>0</v>
      </c>
    </row>
    <row r="64" spans="1:34" ht="14.4" hidden="1" x14ac:dyDescent="0.3">
      <c r="A64" s="17">
        <v>59</v>
      </c>
      <c r="B64" s="17" t="s">
        <v>122</v>
      </c>
      <c r="C64" s="17" t="str">
        <f>VLOOKUP(B64,[3]Sheet1!$B$2:$D$274,3,0)</f>
        <v>SIMARA</v>
      </c>
      <c r="D64" s="17" t="str">
        <f>VLOOKUP(C64,[4]all_localities_matched!$B$13:$J$191,9,0)</f>
        <v>SIMARA</v>
      </c>
      <c r="E64" s="18">
        <f>S64/AG64</f>
        <v>0.19864864864864865</v>
      </c>
      <c r="F64" s="18">
        <f>P64/AG64</f>
        <v>0.67972972972972978</v>
      </c>
      <c r="G64" s="18">
        <f>Q64/AG64</f>
        <v>1.891891891891892E-2</v>
      </c>
      <c r="H64" s="18">
        <f t="shared" si="0"/>
        <v>1.891891891891892E-2</v>
      </c>
      <c r="I64" s="18">
        <f t="shared" si="1"/>
        <v>9.3243243243243248E-2</v>
      </c>
      <c r="J64" s="18">
        <f t="shared" si="2"/>
        <v>0.67972972972972978</v>
      </c>
      <c r="K64" s="18" t="str">
        <f t="shared" si="8"/>
        <v>INC</v>
      </c>
      <c r="L64" s="18">
        <f t="shared" si="3"/>
        <v>0.19864864864864865</v>
      </c>
      <c r="M64" s="18" t="str">
        <f t="shared" si="4"/>
        <v>BJP</v>
      </c>
      <c r="N64" s="18">
        <f t="shared" si="5"/>
        <v>0.48108108108108116</v>
      </c>
      <c r="O64" s="49" t="str">
        <f t="shared" si="6"/>
        <v>Strong INC</v>
      </c>
      <c r="P64" s="19">
        <v>503</v>
      </c>
      <c r="Q64" s="19">
        <v>14</v>
      </c>
      <c r="R64" s="19">
        <v>14</v>
      </c>
      <c r="S64" s="19">
        <v>147</v>
      </c>
      <c r="T64" s="19">
        <v>22</v>
      </c>
      <c r="U64" s="19">
        <v>2</v>
      </c>
      <c r="V64" s="17">
        <v>2</v>
      </c>
      <c r="W64" s="19">
        <v>1</v>
      </c>
      <c r="X64" s="19">
        <v>6</v>
      </c>
      <c r="Y64" s="19">
        <v>3</v>
      </c>
      <c r="Z64" s="19">
        <v>5</v>
      </c>
      <c r="AA64" s="19">
        <v>3</v>
      </c>
      <c r="AB64" s="19">
        <v>4</v>
      </c>
      <c r="AC64" s="19">
        <f t="shared" si="7"/>
        <v>21</v>
      </c>
      <c r="AD64" s="19">
        <v>726</v>
      </c>
      <c r="AE64" s="19">
        <v>0</v>
      </c>
      <c r="AF64" s="19">
        <v>14</v>
      </c>
      <c r="AG64" s="19">
        <v>740</v>
      </c>
      <c r="AH64" s="19">
        <v>0</v>
      </c>
    </row>
    <row r="65" spans="1:34" ht="14.4" hidden="1" x14ac:dyDescent="0.3">
      <c r="A65" s="17">
        <v>60</v>
      </c>
      <c r="B65" s="17" t="s">
        <v>123</v>
      </c>
      <c r="C65" s="17" t="str">
        <f>VLOOKUP(B65,[3]Sheet1!$B$2:$D$274,3,0)</f>
        <v>RAKHUA</v>
      </c>
      <c r="D65" s="17" t="str">
        <f>VLOOKUP(C65,[4]all_localities_matched!$B$13:$J$191,9,0)</f>
        <v>RAKHUA</v>
      </c>
      <c r="E65" s="18">
        <f>S65/AG65</f>
        <v>0.4895397489539749</v>
      </c>
      <c r="F65" s="18">
        <f>P65/AG65</f>
        <v>0.24267782426778242</v>
      </c>
      <c r="G65" s="18">
        <f>Q65/AG65</f>
        <v>9.2050209205020925E-2</v>
      </c>
      <c r="H65" s="18">
        <f t="shared" si="0"/>
        <v>0.100418410041841</v>
      </c>
      <c r="I65" s="18">
        <f t="shared" si="1"/>
        <v>9.2050209205020925E-2</v>
      </c>
      <c r="J65" s="18">
        <f t="shared" si="2"/>
        <v>0.4895397489539749</v>
      </c>
      <c r="K65" s="18" t="str">
        <f t="shared" si="8"/>
        <v>BJP</v>
      </c>
      <c r="L65" s="18">
        <f t="shared" si="3"/>
        <v>0.24267782426778242</v>
      </c>
      <c r="M65" s="18" t="str">
        <f t="shared" si="4"/>
        <v>INC</v>
      </c>
      <c r="N65" s="18">
        <f t="shared" si="5"/>
        <v>0.24686192468619247</v>
      </c>
      <c r="O65" s="49" t="str">
        <f t="shared" si="6"/>
        <v>Strong BJP</v>
      </c>
      <c r="P65" s="19">
        <v>58</v>
      </c>
      <c r="Q65" s="19">
        <v>22</v>
      </c>
      <c r="R65" s="19">
        <v>24</v>
      </c>
      <c r="S65" s="19">
        <v>117</v>
      </c>
      <c r="T65" s="19">
        <v>1</v>
      </c>
      <c r="U65" s="19">
        <v>2</v>
      </c>
      <c r="V65" s="17">
        <v>2</v>
      </c>
      <c r="W65" s="19">
        <v>1</v>
      </c>
      <c r="X65" s="19">
        <v>0</v>
      </c>
      <c r="Y65" s="19">
        <v>1</v>
      </c>
      <c r="Z65" s="19">
        <v>5</v>
      </c>
      <c r="AA65" s="19">
        <v>0</v>
      </c>
      <c r="AB65" s="19">
        <v>2</v>
      </c>
      <c r="AC65" s="19">
        <f t="shared" si="7"/>
        <v>8</v>
      </c>
      <c r="AD65" s="19">
        <v>235</v>
      </c>
      <c r="AE65" s="19">
        <v>0</v>
      </c>
      <c r="AF65" s="19">
        <v>4</v>
      </c>
      <c r="AG65" s="19">
        <v>239</v>
      </c>
      <c r="AH65" s="19">
        <v>0</v>
      </c>
    </row>
    <row r="66" spans="1:34" ht="14.4" hidden="1" x14ac:dyDescent="0.3">
      <c r="A66" s="17">
        <v>61</v>
      </c>
      <c r="B66" s="17" t="s">
        <v>124</v>
      </c>
      <c r="C66" s="17" t="str">
        <f>VLOOKUP(B66,[3]Sheet1!$B$2:$D$274,3,0)</f>
        <v>BAGOI</v>
      </c>
      <c r="D66" s="17" t="str">
        <f>VLOOKUP(C66,[4]all_localities_matched!$B$13:$J$191,9,0)</f>
        <v>BAGAIYA</v>
      </c>
      <c r="E66" s="18">
        <f>S66/AG66</f>
        <v>0.47227926078028748</v>
      </c>
      <c r="F66" s="18">
        <f>P66/AG66</f>
        <v>0.35728952772073924</v>
      </c>
      <c r="G66" s="18">
        <f>Q66/AG66</f>
        <v>3.6960985626283367E-2</v>
      </c>
      <c r="H66" s="18">
        <f t="shared" si="0"/>
        <v>8.8295687885010271E-2</v>
      </c>
      <c r="I66" s="18">
        <f t="shared" si="1"/>
        <v>4.7227926078028747E-2</v>
      </c>
      <c r="J66" s="18">
        <f t="shared" si="2"/>
        <v>0.47227926078028748</v>
      </c>
      <c r="K66" s="18" t="str">
        <f t="shared" si="8"/>
        <v>BJP</v>
      </c>
      <c r="L66" s="18">
        <f t="shared" si="3"/>
        <v>0.35728952772073924</v>
      </c>
      <c r="M66" s="18" t="str">
        <f t="shared" si="4"/>
        <v>INC</v>
      </c>
      <c r="N66" s="18">
        <f t="shared" si="5"/>
        <v>0.11498973305954824</v>
      </c>
      <c r="O66" s="49" t="str">
        <f t="shared" si="6"/>
        <v>Swing BJP</v>
      </c>
      <c r="P66" s="19">
        <v>174</v>
      </c>
      <c r="Q66" s="19">
        <v>18</v>
      </c>
      <c r="R66" s="19">
        <v>43</v>
      </c>
      <c r="S66" s="19">
        <v>230</v>
      </c>
      <c r="T66" s="19">
        <v>5</v>
      </c>
      <c r="U66" s="19">
        <v>2</v>
      </c>
      <c r="V66" s="17">
        <v>2</v>
      </c>
      <c r="W66" s="19">
        <v>0</v>
      </c>
      <c r="X66" s="19">
        <v>1</v>
      </c>
      <c r="Y66" s="19">
        <v>1</v>
      </c>
      <c r="Z66" s="19">
        <v>2</v>
      </c>
      <c r="AA66" s="19">
        <v>1</v>
      </c>
      <c r="AB66" s="19">
        <v>2</v>
      </c>
      <c r="AC66" s="19">
        <f t="shared" si="7"/>
        <v>7</v>
      </c>
      <c r="AD66" s="19">
        <v>481</v>
      </c>
      <c r="AE66" s="19">
        <v>0</v>
      </c>
      <c r="AF66" s="19">
        <v>6</v>
      </c>
      <c r="AG66" s="19">
        <v>487</v>
      </c>
      <c r="AH66" s="19">
        <v>0</v>
      </c>
    </row>
    <row r="67" spans="1:34" ht="14.4" hidden="1" x14ac:dyDescent="0.3">
      <c r="A67" s="17">
        <v>62</v>
      </c>
      <c r="B67" s="17" t="s">
        <v>125</v>
      </c>
      <c r="C67" s="17" t="str">
        <f>VLOOKUP(B67,[3]Sheet1!$B$2:$D$274,3,0)</f>
        <v>JAGAPUR</v>
      </c>
      <c r="D67" s="17" t="str">
        <f>VLOOKUP(C67,[4]all_localities_matched!$B$13:$J$191,9,0)</f>
        <v>JAGDISHPUR</v>
      </c>
      <c r="E67" s="18">
        <f>S67/AG67</f>
        <v>0.11314475873544093</v>
      </c>
      <c r="F67" s="18">
        <f>P67/AG67</f>
        <v>0.65557404326123125</v>
      </c>
      <c r="G67" s="18">
        <f>Q67/AG67</f>
        <v>9.9833610648918464E-2</v>
      </c>
      <c r="H67" s="18">
        <f t="shared" si="0"/>
        <v>4.9916805324459232E-2</v>
      </c>
      <c r="I67" s="18">
        <f t="shared" si="1"/>
        <v>8.153078202995008E-2</v>
      </c>
      <c r="J67" s="18">
        <f t="shared" si="2"/>
        <v>0.65557404326123125</v>
      </c>
      <c r="K67" s="18" t="str">
        <f t="shared" si="8"/>
        <v>INC</v>
      </c>
      <c r="L67" s="18">
        <f t="shared" si="3"/>
        <v>0.11314475873544093</v>
      </c>
      <c r="M67" s="18" t="str">
        <f t="shared" si="4"/>
        <v>BJP</v>
      </c>
      <c r="N67" s="18">
        <f t="shared" si="5"/>
        <v>0.54242928452579031</v>
      </c>
      <c r="O67" s="49" t="str">
        <f t="shared" si="6"/>
        <v>Strong INC</v>
      </c>
      <c r="P67" s="19">
        <v>394</v>
      </c>
      <c r="Q67" s="19">
        <v>60</v>
      </c>
      <c r="R67" s="19">
        <v>30</v>
      </c>
      <c r="S67" s="19">
        <v>68</v>
      </c>
      <c r="T67" s="19">
        <v>31</v>
      </c>
      <c r="U67" s="19">
        <v>2</v>
      </c>
      <c r="V67" s="17">
        <v>2</v>
      </c>
      <c r="W67" s="19">
        <v>0</v>
      </c>
      <c r="X67" s="19">
        <v>0</v>
      </c>
      <c r="Y67" s="19">
        <v>2</v>
      </c>
      <c r="Z67" s="19">
        <v>4</v>
      </c>
      <c r="AA67" s="19">
        <v>0</v>
      </c>
      <c r="AB67" s="19">
        <v>1</v>
      </c>
      <c r="AC67" s="19">
        <f t="shared" si="7"/>
        <v>7</v>
      </c>
      <c r="AD67" s="19">
        <v>594</v>
      </c>
      <c r="AE67" s="19">
        <v>0</v>
      </c>
      <c r="AF67" s="19">
        <v>7</v>
      </c>
      <c r="AG67" s="19">
        <v>601</v>
      </c>
      <c r="AH67" s="19">
        <v>0</v>
      </c>
    </row>
    <row r="68" spans="1:34" ht="14.4" hidden="1" x14ac:dyDescent="0.3">
      <c r="A68" s="17">
        <v>63</v>
      </c>
      <c r="B68" s="17" t="s">
        <v>126</v>
      </c>
      <c r="C68" s="17" t="str">
        <f>VLOOKUP(B68,[3]Sheet1!$B$2:$D$274,3,0)</f>
        <v>6</v>
      </c>
      <c r="D68" s="17" t="e">
        <f>VLOOKUP(C68,[4]all_localities_matched!$B$13:$J$191,9,0)</f>
        <v>#N/A</v>
      </c>
      <c r="E68" s="18">
        <f>S68/AG68</f>
        <v>0.33990147783251229</v>
      </c>
      <c r="F68" s="18">
        <f>P68/AG68</f>
        <v>0.40886699507389163</v>
      </c>
      <c r="G68" s="18">
        <f>Q68/AG68</f>
        <v>0.15270935960591134</v>
      </c>
      <c r="H68" s="18">
        <f t="shared" si="0"/>
        <v>1.9704433497536946E-2</v>
      </c>
      <c r="I68" s="18">
        <f t="shared" si="1"/>
        <v>7.3891625615763554E-2</v>
      </c>
      <c r="J68" s="18">
        <f t="shared" si="2"/>
        <v>0.40886699507389163</v>
      </c>
      <c r="K68" s="18" t="str">
        <f t="shared" si="8"/>
        <v>INC</v>
      </c>
      <c r="L68" s="18">
        <f t="shared" si="3"/>
        <v>0.33990147783251229</v>
      </c>
      <c r="M68" s="18" t="str">
        <f t="shared" si="4"/>
        <v>BJP</v>
      </c>
      <c r="N68" s="18">
        <f t="shared" si="5"/>
        <v>6.8965517241379337E-2</v>
      </c>
      <c r="O68" s="49" t="str">
        <f t="shared" si="6"/>
        <v>Swing INC</v>
      </c>
      <c r="P68" s="19">
        <v>83</v>
      </c>
      <c r="Q68" s="19">
        <v>31</v>
      </c>
      <c r="R68" s="19">
        <v>4</v>
      </c>
      <c r="S68" s="19">
        <v>69</v>
      </c>
      <c r="T68" s="19">
        <v>2</v>
      </c>
      <c r="U68" s="19">
        <v>0</v>
      </c>
      <c r="V68" s="17">
        <v>3</v>
      </c>
      <c r="W68" s="19">
        <v>0</v>
      </c>
      <c r="X68" s="19">
        <v>2</v>
      </c>
      <c r="Y68" s="19">
        <v>1</v>
      </c>
      <c r="Z68" s="19">
        <v>0</v>
      </c>
      <c r="AA68" s="19">
        <v>2</v>
      </c>
      <c r="AB68" s="19">
        <v>0</v>
      </c>
      <c r="AC68" s="19">
        <f t="shared" si="7"/>
        <v>5</v>
      </c>
      <c r="AD68" s="19">
        <v>197</v>
      </c>
      <c r="AE68" s="19">
        <v>0</v>
      </c>
      <c r="AF68" s="19">
        <v>6</v>
      </c>
      <c r="AG68" s="19">
        <v>203</v>
      </c>
      <c r="AH68" s="19">
        <v>0</v>
      </c>
    </row>
    <row r="69" spans="1:34" ht="14.4" hidden="1" x14ac:dyDescent="0.3">
      <c r="A69" s="17">
        <v>64</v>
      </c>
      <c r="B69" s="17" t="s">
        <v>127</v>
      </c>
      <c r="C69" s="17" t="str">
        <f>VLOOKUP(B69,[3]Sheet1!$B$2:$D$274,3,0)</f>
        <v>BAGHOIKALA</v>
      </c>
      <c r="D69" s="17" t="str">
        <f>VLOOKUP(C69,[4]all_localities_matched!$B$13:$J$191,9,0)</f>
        <v>BAGHOIKALA</v>
      </c>
      <c r="E69" s="18">
        <f>S69/AG69</f>
        <v>0.68595041322314054</v>
      </c>
      <c r="F69" s="18">
        <f>P69/AG69</f>
        <v>0.12121212121212122</v>
      </c>
      <c r="G69" s="18">
        <f>Q69/AG69</f>
        <v>2.7548209366391185E-2</v>
      </c>
      <c r="H69" s="18">
        <f t="shared" ref="H69:H132" si="9">R69/AG69</f>
        <v>5.5096418732782371E-3</v>
      </c>
      <c r="I69" s="18">
        <f t="shared" ref="I69:I132" si="10">SUM(T69:AC69)/AG69</f>
        <v>0.18181818181818182</v>
      </c>
      <c r="J69" s="18">
        <f t="shared" ref="J69:J132" si="11">MAX(E69:I69)</f>
        <v>0.68595041322314054</v>
      </c>
      <c r="K69" s="18" t="str">
        <f t="shared" si="8"/>
        <v>BJP</v>
      </c>
      <c r="L69" s="18">
        <f t="shared" ref="L69:L132" si="12">LARGE(E69:I69,2)</f>
        <v>0.18181818181818182</v>
      </c>
      <c r="M69" s="18" t="str">
        <f t="shared" ref="M69:M132" si="13">INDEX($E$3:$I$3,MATCH(L69,E69:I69,0))</f>
        <v>Others</v>
      </c>
      <c r="N69" s="18">
        <f t="shared" ref="N69:N132" si="14">J69-L69</f>
        <v>0.50413223140495877</v>
      </c>
      <c r="O69" s="49" t="str">
        <f t="shared" ref="O69:O132" si="15">IF(N69&gt;0.15,CONCATENATE("Strong ",K69),CONCATENATE("Swing ",K69))</f>
        <v>Strong BJP</v>
      </c>
      <c r="P69" s="19">
        <v>44</v>
      </c>
      <c r="Q69" s="19">
        <v>10</v>
      </c>
      <c r="R69" s="19">
        <v>2</v>
      </c>
      <c r="S69" s="19">
        <v>249</v>
      </c>
      <c r="T69" s="19">
        <v>42</v>
      </c>
      <c r="U69" s="19">
        <v>2</v>
      </c>
      <c r="V69" s="17">
        <v>0</v>
      </c>
      <c r="W69" s="19">
        <v>0</v>
      </c>
      <c r="X69" s="19">
        <v>0</v>
      </c>
      <c r="Y69" s="19">
        <v>2</v>
      </c>
      <c r="Z69" s="19">
        <v>6</v>
      </c>
      <c r="AA69" s="19">
        <v>3</v>
      </c>
      <c r="AB69" s="19">
        <v>0</v>
      </c>
      <c r="AC69" s="19">
        <f t="shared" ref="AC69:AC132" si="16">SUM(X69:AB69)</f>
        <v>11</v>
      </c>
      <c r="AD69" s="19">
        <v>360</v>
      </c>
      <c r="AE69" s="19">
        <v>0</v>
      </c>
      <c r="AF69" s="19">
        <v>3</v>
      </c>
      <c r="AG69" s="19">
        <v>363</v>
      </c>
      <c r="AH69" s="19">
        <v>0</v>
      </c>
    </row>
    <row r="70" spans="1:34" ht="14.4" hidden="1" x14ac:dyDescent="0.3">
      <c r="A70" s="17">
        <v>65</v>
      </c>
      <c r="B70" s="17" t="s">
        <v>128</v>
      </c>
      <c r="C70" s="17" t="str">
        <f>VLOOKUP(B70,[3]Sheet1!$B$2:$D$274,3,0)</f>
        <v>BAGOI</v>
      </c>
      <c r="D70" s="17" t="str">
        <f>VLOOKUP(C70,[4]all_localities_matched!$B$13:$J$191,9,0)</f>
        <v>BAGAIYA</v>
      </c>
      <c r="E70" s="18">
        <f>S70/AG70</f>
        <v>0.52987012987012982</v>
      </c>
      <c r="F70" s="18">
        <f>P70/AG70</f>
        <v>0.30649350649350648</v>
      </c>
      <c r="G70" s="18">
        <f>Q70/AG70</f>
        <v>5.9740259740259739E-2</v>
      </c>
      <c r="H70" s="18">
        <f t="shared" si="9"/>
        <v>1.2987012987012988E-2</v>
      </c>
      <c r="I70" s="18">
        <f t="shared" si="10"/>
        <v>0.11948051948051948</v>
      </c>
      <c r="J70" s="18">
        <f t="shared" si="11"/>
        <v>0.52987012987012982</v>
      </c>
      <c r="K70" s="18" t="str">
        <f t="shared" ref="K70:K133" si="17">INDEX($E$3:$I$3,MATCH(J70,E70:I70,0))</f>
        <v>BJP</v>
      </c>
      <c r="L70" s="18">
        <f t="shared" si="12"/>
        <v>0.30649350649350648</v>
      </c>
      <c r="M70" s="18" t="str">
        <f t="shared" si="13"/>
        <v>INC</v>
      </c>
      <c r="N70" s="18">
        <f t="shared" si="14"/>
        <v>0.22337662337662334</v>
      </c>
      <c r="O70" s="49" t="str">
        <f t="shared" si="15"/>
        <v>Strong BJP</v>
      </c>
      <c r="P70" s="19">
        <v>118</v>
      </c>
      <c r="Q70" s="19">
        <v>23</v>
      </c>
      <c r="R70" s="19">
        <v>5</v>
      </c>
      <c r="S70" s="19">
        <v>204</v>
      </c>
      <c r="T70" s="19">
        <v>9</v>
      </c>
      <c r="U70" s="19">
        <v>3</v>
      </c>
      <c r="V70" s="17">
        <v>2</v>
      </c>
      <c r="W70" s="19">
        <v>0</v>
      </c>
      <c r="X70" s="19">
        <v>2</v>
      </c>
      <c r="Y70" s="19">
        <v>0</v>
      </c>
      <c r="Z70" s="19">
        <v>8</v>
      </c>
      <c r="AA70" s="19">
        <v>3</v>
      </c>
      <c r="AB70" s="19">
        <v>3</v>
      </c>
      <c r="AC70" s="19">
        <f t="shared" si="16"/>
        <v>16</v>
      </c>
      <c r="AD70" s="19">
        <v>380</v>
      </c>
      <c r="AE70" s="19">
        <v>0</v>
      </c>
      <c r="AF70" s="19">
        <v>5</v>
      </c>
      <c r="AG70" s="19">
        <v>385</v>
      </c>
      <c r="AH70" s="19">
        <v>0</v>
      </c>
    </row>
    <row r="71" spans="1:34" ht="14.4" hidden="1" x14ac:dyDescent="0.3">
      <c r="A71" s="17">
        <v>66</v>
      </c>
      <c r="B71" s="17" t="s">
        <v>129</v>
      </c>
      <c r="C71" s="17" t="str">
        <f>VLOOKUP(B71,[3]Sheet1!$B$2:$D$274,3,0)</f>
        <v>DOSAMA</v>
      </c>
      <c r="D71" s="17" t="str">
        <f>VLOOKUP(C71,[4]all_localities_matched!$B$13:$J$191,9,0)</f>
        <v>DOSMHA</v>
      </c>
      <c r="E71" s="18">
        <f>S71/AG71</f>
        <v>0.68932038834951459</v>
      </c>
      <c r="F71" s="18">
        <f>P71/AG71</f>
        <v>0.16893203883495145</v>
      </c>
      <c r="G71" s="18">
        <f>Q71/AG71</f>
        <v>3.1067961165048542E-2</v>
      </c>
      <c r="H71" s="18">
        <f t="shared" si="9"/>
        <v>5.8252427184466021E-3</v>
      </c>
      <c r="I71" s="18">
        <f t="shared" si="10"/>
        <v>0.11262135922330097</v>
      </c>
      <c r="J71" s="18">
        <f t="shared" si="11"/>
        <v>0.68932038834951459</v>
      </c>
      <c r="K71" s="18" t="str">
        <f t="shared" si="17"/>
        <v>BJP</v>
      </c>
      <c r="L71" s="18">
        <f t="shared" si="12"/>
        <v>0.16893203883495145</v>
      </c>
      <c r="M71" s="18" t="str">
        <f t="shared" si="13"/>
        <v>INC</v>
      </c>
      <c r="N71" s="18">
        <f t="shared" si="14"/>
        <v>0.52038834951456314</v>
      </c>
      <c r="O71" s="49" t="str">
        <f t="shared" si="15"/>
        <v>Strong BJP</v>
      </c>
      <c r="P71" s="19">
        <v>87</v>
      </c>
      <c r="Q71" s="19">
        <v>16</v>
      </c>
      <c r="R71" s="19">
        <v>3</v>
      </c>
      <c r="S71" s="19">
        <v>355</v>
      </c>
      <c r="T71" s="19">
        <v>13</v>
      </c>
      <c r="U71" s="19">
        <v>3</v>
      </c>
      <c r="V71" s="17">
        <v>4</v>
      </c>
      <c r="W71" s="19">
        <v>2</v>
      </c>
      <c r="X71" s="19">
        <v>2</v>
      </c>
      <c r="Y71" s="19">
        <v>0</v>
      </c>
      <c r="Z71" s="19">
        <v>5</v>
      </c>
      <c r="AA71" s="19">
        <v>6</v>
      </c>
      <c r="AB71" s="19">
        <v>5</v>
      </c>
      <c r="AC71" s="19">
        <f t="shared" si="16"/>
        <v>18</v>
      </c>
      <c r="AD71" s="19">
        <v>501</v>
      </c>
      <c r="AE71" s="19">
        <v>0</v>
      </c>
      <c r="AF71" s="19">
        <v>14</v>
      </c>
      <c r="AG71" s="19">
        <v>515</v>
      </c>
      <c r="AH71" s="19">
        <v>0</v>
      </c>
    </row>
    <row r="72" spans="1:34" ht="14.4" hidden="1" x14ac:dyDescent="0.3">
      <c r="A72" s="17">
        <v>67</v>
      </c>
      <c r="B72" s="17" t="s">
        <v>130</v>
      </c>
      <c r="C72" s="17" t="str">
        <f>VLOOKUP(B72,[3]Sheet1!$B$2:$D$274,3,0)</f>
        <v>MANDARAPURA</v>
      </c>
      <c r="D72" s="17" t="str">
        <f>VLOOKUP(C72,[4]all_localities_matched!$B$13:$J$191,9,0)</f>
        <v>MANDARAPURA</v>
      </c>
      <c r="E72" s="18">
        <f>S72/AG72</f>
        <v>0.39738805970149255</v>
      </c>
      <c r="F72" s="18">
        <f>P72/AG72</f>
        <v>0.27611940298507465</v>
      </c>
      <c r="G72" s="18">
        <f>Q72/AG72</f>
        <v>0.2332089552238806</v>
      </c>
      <c r="H72" s="18">
        <f t="shared" si="9"/>
        <v>1.4925373134328358E-2</v>
      </c>
      <c r="I72" s="18">
        <f t="shared" si="10"/>
        <v>9.1417910447761194E-2</v>
      </c>
      <c r="J72" s="18">
        <f t="shared" si="11"/>
        <v>0.39738805970149255</v>
      </c>
      <c r="K72" s="18" t="str">
        <f t="shared" si="17"/>
        <v>BJP</v>
      </c>
      <c r="L72" s="18">
        <f t="shared" si="12"/>
        <v>0.27611940298507465</v>
      </c>
      <c r="M72" s="18" t="str">
        <f t="shared" si="13"/>
        <v>INC</v>
      </c>
      <c r="N72" s="18">
        <f t="shared" si="14"/>
        <v>0.1212686567164179</v>
      </c>
      <c r="O72" s="49" t="str">
        <f t="shared" si="15"/>
        <v>Swing BJP</v>
      </c>
      <c r="P72" s="19">
        <v>148</v>
      </c>
      <c r="Q72" s="19">
        <v>125</v>
      </c>
      <c r="R72" s="19">
        <v>8</v>
      </c>
      <c r="S72" s="19">
        <v>213</v>
      </c>
      <c r="T72" s="19">
        <v>15</v>
      </c>
      <c r="U72" s="19">
        <v>2</v>
      </c>
      <c r="V72" s="17">
        <v>6</v>
      </c>
      <c r="W72" s="19">
        <v>0</v>
      </c>
      <c r="X72" s="19">
        <v>4</v>
      </c>
      <c r="Y72" s="19">
        <v>0</v>
      </c>
      <c r="Z72" s="19">
        <v>4</v>
      </c>
      <c r="AA72" s="19">
        <v>2</v>
      </c>
      <c r="AB72" s="19">
        <v>3</v>
      </c>
      <c r="AC72" s="19">
        <f t="shared" si="16"/>
        <v>13</v>
      </c>
      <c r="AD72" s="19">
        <v>530</v>
      </c>
      <c r="AE72" s="19">
        <v>0</v>
      </c>
      <c r="AF72" s="19">
        <v>6</v>
      </c>
      <c r="AG72" s="19">
        <v>536</v>
      </c>
      <c r="AH72" s="19">
        <v>0</v>
      </c>
    </row>
    <row r="73" spans="1:34" ht="14.4" hidden="1" x14ac:dyDescent="0.3">
      <c r="A73" s="17">
        <v>68</v>
      </c>
      <c r="B73" s="17" t="s">
        <v>131</v>
      </c>
      <c r="C73" s="17" t="str">
        <f>VLOOKUP(B73,[3]Sheet1!$B$2:$D$274,3,0)</f>
        <v>SARIM</v>
      </c>
      <c r="D73" s="17" t="str">
        <f>VLOOKUP(C73,[4]all_localities_matched!$B$13:$J$191,9,0)</f>
        <v>SALEM</v>
      </c>
      <c r="E73" s="18">
        <f>S73/AG73</f>
        <v>0.58193548387096772</v>
      </c>
      <c r="F73" s="18">
        <f>P73/AG73</f>
        <v>0.36258064516129035</v>
      </c>
      <c r="G73" s="18">
        <f>Q73/AG73</f>
        <v>2.1935483870967741E-2</v>
      </c>
      <c r="H73" s="18">
        <f t="shared" si="9"/>
        <v>5.1612903225806452E-3</v>
      </c>
      <c r="I73" s="18">
        <f t="shared" si="10"/>
        <v>3.612903225806452E-2</v>
      </c>
      <c r="J73" s="18">
        <f t="shared" si="11"/>
        <v>0.58193548387096772</v>
      </c>
      <c r="K73" s="18" t="str">
        <f t="shared" si="17"/>
        <v>BJP</v>
      </c>
      <c r="L73" s="18">
        <f t="shared" si="12"/>
        <v>0.36258064516129035</v>
      </c>
      <c r="M73" s="18" t="str">
        <f t="shared" si="13"/>
        <v>INC</v>
      </c>
      <c r="N73" s="18">
        <f t="shared" si="14"/>
        <v>0.21935483870967737</v>
      </c>
      <c r="O73" s="49" t="str">
        <f t="shared" si="15"/>
        <v>Strong BJP</v>
      </c>
      <c r="P73" s="19">
        <v>281</v>
      </c>
      <c r="Q73" s="19">
        <v>17</v>
      </c>
      <c r="R73" s="19">
        <v>4</v>
      </c>
      <c r="S73" s="19">
        <v>451</v>
      </c>
      <c r="T73" s="19">
        <v>9</v>
      </c>
      <c r="U73" s="19">
        <v>0</v>
      </c>
      <c r="V73" s="17">
        <v>1</v>
      </c>
      <c r="W73" s="19">
        <v>0</v>
      </c>
      <c r="X73" s="19">
        <v>2</v>
      </c>
      <c r="Y73" s="19">
        <v>1</v>
      </c>
      <c r="Z73" s="19">
        <v>1</v>
      </c>
      <c r="AA73" s="19">
        <v>4</v>
      </c>
      <c r="AB73" s="19">
        <v>1</v>
      </c>
      <c r="AC73" s="19">
        <f t="shared" si="16"/>
        <v>9</v>
      </c>
      <c r="AD73" s="19">
        <v>772</v>
      </c>
      <c r="AE73" s="19">
        <v>0</v>
      </c>
      <c r="AF73" s="19">
        <v>3</v>
      </c>
      <c r="AG73" s="19">
        <v>775</v>
      </c>
      <c r="AH73" s="19">
        <v>0</v>
      </c>
    </row>
    <row r="74" spans="1:34" ht="14.4" hidden="1" x14ac:dyDescent="0.3">
      <c r="A74" s="17">
        <v>69</v>
      </c>
      <c r="B74" s="17" t="s">
        <v>132</v>
      </c>
      <c r="C74" s="17" t="str">
        <f>VLOOKUP(B74,[3]Sheet1!$B$2:$D$274,3,0)</f>
        <v>MOHIDINAPUR</v>
      </c>
      <c r="D74" s="17" t="str">
        <f>VLOOKUP(C74,[4]all_localities_matched!$B$13:$J$191,9,0)</f>
        <v>MOHIDINAPUR</v>
      </c>
      <c r="E74" s="18">
        <f>S74/AG74</f>
        <v>0.66410748560460653</v>
      </c>
      <c r="F74" s="18">
        <f>P74/AG74</f>
        <v>0.23800383877159309</v>
      </c>
      <c r="G74" s="18">
        <f>Q74/AG74</f>
        <v>4.4145873320537425E-2</v>
      </c>
      <c r="H74" s="18">
        <f t="shared" si="9"/>
        <v>9.5969289827255271E-3</v>
      </c>
      <c r="I74" s="18">
        <f t="shared" si="10"/>
        <v>4.7984644913627639E-2</v>
      </c>
      <c r="J74" s="18">
        <f t="shared" si="11"/>
        <v>0.66410748560460653</v>
      </c>
      <c r="K74" s="18" t="str">
        <f t="shared" si="17"/>
        <v>BJP</v>
      </c>
      <c r="L74" s="18">
        <f t="shared" si="12"/>
        <v>0.23800383877159309</v>
      </c>
      <c r="M74" s="18" t="str">
        <f t="shared" si="13"/>
        <v>INC</v>
      </c>
      <c r="N74" s="18">
        <f t="shared" si="14"/>
        <v>0.42610364683301344</v>
      </c>
      <c r="O74" s="49" t="str">
        <f t="shared" si="15"/>
        <v>Strong BJP</v>
      </c>
      <c r="P74" s="19">
        <v>124</v>
      </c>
      <c r="Q74" s="19">
        <v>23</v>
      </c>
      <c r="R74" s="19">
        <v>5</v>
      </c>
      <c r="S74" s="19">
        <v>346</v>
      </c>
      <c r="T74" s="19">
        <v>7</v>
      </c>
      <c r="U74" s="19">
        <v>0</v>
      </c>
      <c r="V74" s="17">
        <v>0</v>
      </c>
      <c r="W74" s="19">
        <v>0</v>
      </c>
      <c r="X74" s="19">
        <v>4</v>
      </c>
      <c r="Y74" s="19">
        <v>0</v>
      </c>
      <c r="Z74" s="19">
        <v>0</v>
      </c>
      <c r="AA74" s="19">
        <v>4</v>
      </c>
      <c r="AB74" s="19">
        <v>1</v>
      </c>
      <c r="AC74" s="19">
        <f t="shared" si="16"/>
        <v>9</v>
      </c>
      <c r="AD74" s="19">
        <v>514</v>
      </c>
      <c r="AE74" s="19">
        <v>0</v>
      </c>
      <c r="AF74" s="19">
        <v>7</v>
      </c>
      <c r="AG74" s="19">
        <v>521</v>
      </c>
      <c r="AH74" s="19">
        <v>0</v>
      </c>
    </row>
    <row r="75" spans="1:34" ht="14.4" hidden="1" x14ac:dyDescent="0.3">
      <c r="A75" s="17">
        <v>70</v>
      </c>
      <c r="B75" s="17" t="s">
        <v>133</v>
      </c>
      <c r="C75" s="17" t="str">
        <f>VLOOKUP(B75,[3]Sheet1!$B$2:$D$274,3,0)</f>
        <v>PARASADIH</v>
      </c>
      <c r="D75" s="17" t="str">
        <f>VLOOKUP(C75,[4]all_localities_matched!$B$13:$J$191,9,0)</f>
        <v>PARASANVIGHA</v>
      </c>
      <c r="E75" s="18">
        <f>S75/AG75</f>
        <v>0.40588235294117647</v>
      </c>
      <c r="F75" s="18">
        <f>P75/AG75</f>
        <v>0.51568627450980398</v>
      </c>
      <c r="G75" s="18">
        <f>Q75/AG75</f>
        <v>1.3725490196078431E-2</v>
      </c>
      <c r="H75" s="18">
        <f t="shared" si="9"/>
        <v>1.1764705882352941E-2</v>
      </c>
      <c r="I75" s="18">
        <f t="shared" si="10"/>
        <v>6.4705882352941183E-2</v>
      </c>
      <c r="J75" s="18">
        <f t="shared" si="11"/>
        <v>0.51568627450980398</v>
      </c>
      <c r="K75" s="18" t="str">
        <f t="shared" si="17"/>
        <v>INC</v>
      </c>
      <c r="L75" s="18">
        <f t="shared" si="12"/>
        <v>0.40588235294117647</v>
      </c>
      <c r="M75" s="18" t="str">
        <f t="shared" si="13"/>
        <v>BJP</v>
      </c>
      <c r="N75" s="18">
        <f t="shared" si="14"/>
        <v>0.1098039215686275</v>
      </c>
      <c r="O75" s="49" t="str">
        <f t="shared" si="15"/>
        <v>Swing INC</v>
      </c>
      <c r="P75" s="19">
        <v>263</v>
      </c>
      <c r="Q75" s="19">
        <v>7</v>
      </c>
      <c r="R75" s="19">
        <v>6</v>
      </c>
      <c r="S75" s="19">
        <v>207</v>
      </c>
      <c r="T75" s="19">
        <v>10</v>
      </c>
      <c r="U75" s="19">
        <v>0</v>
      </c>
      <c r="V75" s="17">
        <v>2</v>
      </c>
      <c r="W75" s="19">
        <v>1</v>
      </c>
      <c r="X75" s="19">
        <v>1</v>
      </c>
      <c r="Y75" s="19">
        <v>2</v>
      </c>
      <c r="Z75" s="19">
        <v>2</v>
      </c>
      <c r="AA75" s="19">
        <v>1</v>
      </c>
      <c r="AB75" s="19">
        <v>4</v>
      </c>
      <c r="AC75" s="19">
        <f t="shared" si="16"/>
        <v>10</v>
      </c>
      <c r="AD75" s="19">
        <v>506</v>
      </c>
      <c r="AE75" s="19">
        <v>0</v>
      </c>
      <c r="AF75" s="19">
        <v>4</v>
      </c>
      <c r="AG75" s="19">
        <v>510</v>
      </c>
      <c r="AH75" s="19">
        <v>0</v>
      </c>
    </row>
    <row r="76" spans="1:34" ht="14.4" hidden="1" x14ac:dyDescent="0.3">
      <c r="A76" s="17">
        <v>71</v>
      </c>
      <c r="B76" s="17" t="s">
        <v>134</v>
      </c>
      <c r="C76" s="17" t="str">
        <f>VLOOKUP(B76,[3]Sheet1!$B$2:$D$274,3,0)</f>
        <v>KARANJA</v>
      </c>
      <c r="D76" s="17" t="str">
        <f>VLOOKUP(C76,[4]all_localities_matched!$B$13:$J$191,9,0)</f>
        <v>KARANJA</v>
      </c>
      <c r="E76" s="18">
        <f>S76/AG76</f>
        <v>0.5145631067961165</v>
      </c>
      <c r="F76" s="18">
        <f>P76/AG76</f>
        <v>0.35436893203883496</v>
      </c>
      <c r="G76" s="18">
        <f>Q76/AG76</f>
        <v>4.3689320388349516E-2</v>
      </c>
      <c r="H76" s="18">
        <f t="shared" si="9"/>
        <v>2.1844660194174758E-2</v>
      </c>
      <c r="I76" s="18">
        <f t="shared" si="10"/>
        <v>6.553398058252427E-2</v>
      </c>
      <c r="J76" s="18">
        <f t="shared" si="11"/>
        <v>0.5145631067961165</v>
      </c>
      <c r="K76" s="18" t="str">
        <f t="shared" si="17"/>
        <v>BJP</v>
      </c>
      <c r="L76" s="18">
        <f t="shared" si="12"/>
        <v>0.35436893203883496</v>
      </c>
      <c r="M76" s="18" t="str">
        <f t="shared" si="13"/>
        <v>INC</v>
      </c>
      <c r="N76" s="18">
        <f t="shared" si="14"/>
        <v>0.16019417475728154</v>
      </c>
      <c r="O76" s="49" t="str">
        <f t="shared" si="15"/>
        <v>Strong BJP</v>
      </c>
      <c r="P76" s="19">
        <v>146</v>
      </c>
      <c r="Q76" s="19">
        <v>18</v>
      </c>
      <c r="R76" s="19">
        <v>9</v>
      </c>
      <c r="S76" s="19">
        <v>212</v>
      </c>
      <c r="T76" s="19">
        <v>4</v>
      </c>
      <c r="U76" s="19">
        <v>2</v>
      </c>
      <c r="V76" s="17">
        <v>1</v>
      </c>
      <c r="W76" s="19">
        <v>2</v>
      </c>
      <c r="X76" s="19">
        <v>1</v>
      </c>
      <c r="Y76" s="19">
        <v>1</v>
      </c>
      <c r="Z76" s="19">
        <v>2</v>
      </c>
      <c r="AA76" s="19">
        <v>1</v>
      </c>
      <c r="AB76" s="19">
        <v>4</v>
      </c>
      <c r="AC76" s="19">
        <f t="shared" si="16"/>
        <v>9</v>
      </c>
      <c r="AD76" s="19">
        <v>403</v>
      </c>
      <c r="AE76" s="19">
        <v>0</v>
      </c>
      <c r="AF76" s="19">
        <v>9</v>
      </c>
      <c r="AG76" s="19">
        <v>412</v>
      </c>
      <c r="AH76" s="19">
        <v>0</v>
      </c>
    </row>
    <row r="77" spans="1:34" ht="14.4" hidden="1" x14ac:dyDescent="0.3">
      <c r="A77" s="17">
        <v>72</v>
      </c>
      <c r="B77" s="17" t="s">
        <v>135</v>
      </c>
      <c r="C77" s="17" t="str">
        <f>VLOOKUP(B77,[3]Sheet1!$B$2:$D$274,3,0)</f>
        <v>MAMAKA</v>
      </c>
      <c r="D77" s="17" t="str">
        <f>VLOOKUP(C77,[4]all_localities_matched!$B$13:$J$191,9,0)</f>
        <v>MAMAKA</v>
      </c>
      <c r="E77" s="18">
        <f>S77/AG77</f>
        <v>0.73023255813953492</v>
      </c>
      <c r="F77" s="18">
        <f>P77/AG77</f>
        <v>0.10232558139534884</v>
      </c>
      <c r="G77" s="18">
        <f>Q77/AG77</f>
        <v>0.10232558139534884</v>
      </c>
      <c r="H77" s="18">
        <f t="shared" si="9"/>
        <v>6.9767441860465115E-3</v>
      </c>
      <c r="I77" s="18">
        <f t="shared" si="10"/>
        <v>8.3720930232558138E-2</v>
      </c>
      <c r="J77" s="18">
        <f t="shared" si="11"/>
        <v>0.73023255813953492</v>
      </c>
      <c r="K77" s="18" t="str">
        <f t="shared" si="17"/>
        <v>BJP</v>
      </c>
      <c r="L77" s="18">
        <f t="shared" si="12"/>
        <v>0.10232558139534884</v>
      </c>
      <c r="M77" s="18" t="str">
        <f t="shared" si="13"/>
        <v>INC</v>
      </c>
      <c r="N77" s="18">
        <f t="shared" si="14"/>
        <v>0.62790697674418605</v>
      </c>
      <c r="O77" s="49" t="str">
        <f t="shared" si="15"/>
        <v>Strong BJP</v>
      </c>
      <c r="P77" s="19">
        <v>44</v>
      </c>
      <c r="Q77" s="19">
        <v>44</v>
      </c>
      <c r="R77" s="19">
        <v>3</v>
      </c>
      <c r="S77" s="19">
        <v>314</v>
      </c>
      <c r="T77" s="19">
        <v>5</v>
      </c>
      <c r="U77" s="19">
        <v>1</v>
      </c>
      <c r="V77" s="17">
        <v>0</v>
      </c>
      <c r="W77" s="19">
        <v>0</v>
      </c>
      <c r="X77" s="19">
        <v>1</v>
      </c>
      <c r="Y77" s="19">
        <v>0</v>
      </c>
      <c r="Z77" s="19">
        <v>4</v>
      </c>
      <c r="AA77" s="19">
        <v>2</v>
      </c>
      <c r="AB77" s="19">
        <v>8</v>
      </c>
      <c r="AC77" s="19">
        <f t="shared" si="16"/>
        <v>15</v>
      </c>
      <c r="AD77" s="19">
        <v>426</v>
      </c>
      <c r="AE77" s="19">
        <v>0</v>
      </c>
      <c r="AF77" s="19">
        <v>4</v>
      </c>
      <c r="AG77" s="19">
        <v>430</v>
      </c>
      <c r="AH77" s="19">
        <v>0</v>
      </c>
    </row>
    <row r="78" spans="1:34" ht="14.4" hidden="1" x14ac:dyDescent="0.3">
      <c r="A78" s="17">
        <v>73</v>
      </c>
      <c r="B78" s="17" t="s">
        <v>136</v>
      </c>
      <c r="C78" s="17" t="str">
        <f>VLOOKUP(B78,[3]Sheet1!$B$2:$D$274,3,0)</f>
        <v>BELI</v>
      </c>
      <c r="D78" s="17" t="str">
        <f>VLOOKUP(C78,[4]all_localities_matched!$B$13:$J$191,9,0)</f>
        <v>BELI</v>
      </c>
      <c r="E78" s="18">
        <f>S78/AG78</f>
        <v>0.49519230769230771</v>
      </c>
      <c r="F78" s="18">
        <f>P78/AG78</f>
        <v>0.42307692307692307</v>
      </c>
      <c r="G78" s="18">
        <f>Q78/AG78</f>
        <v>6.25E-2</v>
      </c>
      <c r="H78" s="18">
        <f t="shared" si="9"/>
        <v>0</v>
      </c>
      <c r="I78" s="18">
        <f t="shared" si="10"/>
        <v>9.6153846153846159E-3</v>
      </c>
      <c r="J78" s="18">
        <f t="shared" si="11"/>
        <v>0.49519230769230771</v>
      </c>
      <c r="K78" s="18" t="str">
        <f t="shared" si="17"/>
        <v>BJP</v>
      </c>
      <c r="L78" s="18">
        <f t="shared" si="12"/>
        <v>0.42307692307692307</v>
      </c>
      <c r="M78" s="18" t="str">
        <f t="shared" si="13"/>
        <v>INC</v>
      </c>
      <c r="N78" s="18">
        <f t="shared" si="14"/>
        <v>7.2115384615384637E-2</v>
      </c>
      <c r="O78" s="49" t="str">
        <f t="shared" si="15"/>
        <v>Swing BJP</v>
      </c>
      <c r="P78" s="19">
        <v>88</v>
      </c>
      <c r="Q78" s="19">
        <v>13</v>
      </c>
      <c r="R78" s="19">
        <v>0</v>
      </c>
      <c r="S78" s="19">
        <v>103</v>
      </c>
      <c r="T78" s="19">
        <v>1</v>
      </c>
      <c r="U78" s="19">
        <v>0</v>
      </c>
      <c r="V78" s="17">
        <v>0</v>
      </c>
      <c r="W78" s="19">
        <v>1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f t="shared" si="16"/>
        <v>0</v>
      </c>
      <c r="AD78" s="19">
        <v>206</v>
      </c>
      <c r="AE78" s="19">
        <v>0</v>
      </c>
      <c r="AF78" s="19">
        <v>2</v>
      </c>
      <c r="AG78" s="19">
        <v>208</v>
      </c>
      <c r="AH78" s="19">
        <v>0</v>
      </c>
    </row>
    <row r="79" spans="1:34" ht="14.4" hidden="1" x14ac:dyDescent="0.3">
      <c r="A79" s="17">
        <v>74</v>
      </c>
      <c r="B79" s="17" t="s">
        <v>137</v>
      </c>
      <c r="C79" s="17" t="str">
        <f>VLOOKUP(B79,[3]Sheet1!$B$2:$D$274,3,0)</f>
        <v>MANZAR</v>
      </c>
      <c r="D79" s="17" t="str">
        <f>VLOOKUP(C79,[4]all_localities_matched!$B$13:$J$191,9,0)</f>
        <v>MANJHAR</v>
      </c>
      <c r="E79" s="18">
        <f>S79/AG79</f>
        <v>0.21240601503759399</v>
      </c>
      <c r="F79" s="18">
        <f>P79/AG79</f>
        <v>0.54323308270676696</v>
      </c>
      <c r="G79" s="18">
        <f>Q79/AG79</f>
        <v>7.3308270676691725E-2</v>
      </c>
      <c r="H79" s="18">
        <f t="shared" si="9"/>
        <v>0.13345864661654136</v>
      </c>
      <c r="I79" s="18">
        <f t="shared" si="10"/>
        <v>4.1353383458646614E-2</v>
      </c>
      <c r="J79" s="18">
        <f t="shared" si="11"/>
        <v>0.54323308270676696</v>
      </c>
      <c r="K79" s="18" t="str">
        <f t="shared" si="17"/>
        <v>INC</v>
      </c>
      <c r="L79" s="18">
        <f t="shared" si="12"/>
        <v>0.21240601503759399</v>
      </c>
      <c r="M79" s="18" t="str">
        <f t="shared" si="13"/>
        <v>BJP</v>
      </c>
      <c r="N79" s="18">
        <f t="shared" si="14"/>
        <v>0.33082706766917297</v>
      </c>
      <c r="O79" s="49" t="str">
        <f t="shared" si="15"/>
        <v>Strong INC</v>
      </c>
      <c r="P79" s="19">
        <v>289</v>
      </c>
      <c r="Q79" s="19">
        <v>39</v>
      </c>
      <c r="R79" s="19">
        <v>71</v>
      </c>
      <c r="S79" s="19">
        <v>113</v>
      </c>
      <c r="T79" s="19">
        <v>7</v>
      </c>
      <c r="U79" s="19">
        <v>2</v>
      </c>
      <c r="V79" s="17">
        <v>1</v>
      </c>
      <c r="W79" s="19">
        <v>0</v>
      </c>
      <c r="X79" s="19">
        <v>0</v>
      </c>
      <c r="Y79" s="19">
        <v>1</v>
      </c>
      <c r="Z79" s="19">
        <v>0</v>
      </c>
      <c r="AA79" s="19">
        <v>2</v>
      </c>
      <c r="AB79" s="19">
        <v>3</v>
      </c>
      <c r="AC79" s="19">
        <f t="shared" si="16"/>
        <v>6</v>
      </c>
      <c r="AD79" s="19">
        <v>528</v>
      </c>
      <c r="AE79" s="19">
        <v>0</v>
      </c>
      <c r="AF79" s="19">
        <v>4</v>
      </c>
      <c r="AG79" s="19">
        <v>532</v>
      </c>
      <c r="AH79" s="19">
        <v>0</v>
      </c>
    </row>
    <row r="80" spans="1:34" ht="14.4" hidden="1" x14ac:dyDescent="0.3">
      <c r="A80" s="17">
        <v>75</v>
      </c>
      <c r="B80" s="17" t="s">
        <v>138</v>
      </c>
      <c r="C80" s="17" t="str">
        <f>VLOOKUP(B80,[3]Sheet1!$B$2:$D$274,3,0)</f>
        <v>DHANDHAVA</v>
      </c>
      <c r="D80" s="17" t="str">
        <f>VLOOKUP(C80,[4]all_localities_matched!$B$13:$J$191,9,0)</f>
        <v>DHANDHAVA</v>
      </c>
      <c r="E80" s="18">
        <f>S80/AG80</f>
        <v>0.20032573289902281</v>
      </c>
      <c r="F80" s="18">
        <f>P80/AG80</f>
        <v>0.60097719869706845</v>
      </c>
      <c r="G80" s="18">
        <f>Q80/AG80</f>
        <v>0.13517915309446255</v>
      </c>
      <c r="H80" s="18">
        <f t="shared" si="9"/>
        <v>3.9087947882736153E-2</v>
      </c>
      <c r="I80" s="18">
        <f t="shared" si="10"/>
        <v>3.5830618892508145E-2</v>
      </c>
      <c r="J80" s="18">
        <f t="shared" si="11"/>
        <v>0.60097719869706845</v>
      </c>
      <c r="K80" s="18" t="str">
        <f t="shared" si="17"/>
        <v>INC</v>
      </c>
      <c r="L80" s="18">
        <f t="shared" si="12"/>
        <v>0.20032573289902281</v>
      </c>
      <c r="M80" s="18" t="str">
        <f t="shared" si="13"/>
        <v>BJP</v>
      </c>
      <c r="N80" s="18">
        <f t="shared" si="14"/>
        <v>0.40065146579804567</v>
      </c>
      <c r="O80" s="49" t="str">
        <f t="shared" si="15"/>
        <v>Strong INC</v>
      </c>
      <c r="P80" s="19">
        <v>369</v>
      </c>
      <c r="Q80" s="19">
        <v>83</v>
      </c>
      <c r="R80" s="19">
        <v>24</v>
      </c>
      <c r="S80" s="19">
        <v>123</v>
      </c>
      <c r="T80" s="19">
        <v>3</v>
      </c>
      <c r="U80" s="19">
        <v>0</v>
      </c>
      <c r="V80" s="17">
        <v>1</v>
      </c>
      <c r="W80" s="19">
        <v>0</v>
      </c>
      <c r="X80" s="19">
        <v>1</v>
      </c>
      <c r="Y80" s="19">
        <v>2</v>
      </c>
      <c r="Z80" s="19">
        <v>2</v>
      </c>
      <c r="AA80" s="19">
        <v>1</v>
      </c>
      <c r="AB80" s="19">
        <v>3</v>
      </c>
      <c r="AC80" s="19">
        <f t="shared" si="16"/>
        <v>9</v>
      </c>
      <c r="AD80" s="19">
        <v>612</v>
      </c>
      <c r="AE80" s="19">
        <v>0</v>
      </c>
      <c r="AF80" s="19">
        <v>2</v>
      </c>
      <c r="AG80" s="19">
        <v>614</v>
      </c>
      <c r="AH80" s="19">
        <v>0</v>
      </c>
    </row>
    <row r="81" spans="1:34" ht="14.4" hidden="1" x14ac:dyDescent="0.3">
      <c r="A81" s="17">
        <v>76</v>
      </c>
      <c r="B81" s="17" t="s">
        <v>139</v>
      </c>
      <c r="C81" s="17" t="str">
        <f>VLOOKUP(B81,[3]Sheet1!$B$2:$D$274,3,0)</f>
        <v>SARIM</v>
      </c>
      <c r="D81" s="17" t="str">
        <f>VLOOKUP(C81,[4]all_localities_matched!$B$13:$J$191,9,0)</f>
        <v>SALEM</v>
      </c>
      <c r="E81" s="18">
        <f>S81/AG81</f>
        <v>0.24838012958963282</v>
      </c>
      <c r="F81" s="18">
        <f>P81/AG81</f>
        <v>0.29373650107991361</v>
      </c>
      <c r="G81" s="18">
        <f>Q81/AG81</f>
        <v>0.36285097192224625</v>
      </c>
      <c r="H81" s="18">
        <f t="shared" si="9"/>
        <v>1.2958963282937365E-2</v>
      </c>
      <c r="I81" s="18">
        <f t="shared" si="10"/>
        <v>8.2073434125269976E-2</v>
      </c>
      <c r="J81" s="18">
        <f t="shared" si="11"/>
        <v>0.36285097192224625</v>
      </c>
      <c r="K81" s="18" t="str">
        <f t="shared" si="17"/>
        <v>JDU</v>
      </c>
      <c r="L81" s="18">
        <f t="shared" si="12"/>
        <v>0.29373650107991361</v>
      </c>
      <c r="M81" s="18" t="str">
        <f t="shared" si="13"/>
        <v>INC</v>
      </c>
      <c r="N81" s="18">
        <f t="shared" si="14"/>
        <v>6.9114470842332631E-2</v>
      </c>
      <c r="O81" s="49" t="str">
        <f t="shared" si="15"/>
        <v>Swing JDU</v>
      </c>
      <c r="P81" s="19">
        <v>136</v>
      </c>
      <c r="Q81" s="19">
        <v>168</v>
      </c>
      <c r="R81" s="19">
        <v>6</v>
      </c>
      <c r="S81" s="19">
        <v>115</v>
      </c>
      <c r="T81" s="19">
        <v>7</v>
      </c>
      <c r="U81" s="19">
        <v>1</v>
      </c>
      <c r="V81" s="17">
        <v>8</v>
      </c>
      <c r="W81" s="19">
        <v>4</v>
      </c>
      <c r="X81" s="19">
        <v>2</v>
      </c>
      <c r="Y81" s="19">
        <v>1</v>
      </c>
      <c r="Z81" s="19">
        <v>2</v>
      </c>
      <c r="AA81" s="19">
        <v>1</v>
      </c>
      <c r="AB81" s="19">
        <v>3</v>
      </c>
      <c r="AC81" s="19">
        <f t="shared" si="16"/>
        <v>9</v>
      </c>
      <c r="AD81" s="19">
        <v>454</v>
      </c>
      <c r="AE81" s="19">
        <v>0</v>
      </c>
      <c r="AF81" s="19">
        <v>9</v>
      </c>
      <c r="AG81" s="19">
        <v>463</v>
      </c>
      <c r="AH81" s="19">
        <v>0</v>
      </c>
    </row>
    <row r="82" spans="1:34" ht="14.4" hidden="1" x14ac:dyDescent="0.3">
      <c r="A82" s="17">
        <v>77</v>
      </c>
      <c r="B82" s="17" t="s">
        <v>140</v>
      </c>
      <c r="C82" s="17" t="str">
        <f>VLOOKUP(B82,[3]Sheet1!$B$2:$D$274,3,0)</f>
        <v>ZHIKATIYA</v>
      </c>
      <c r="D82" s="17" t="str">
        <f>VLOOKUP(C82,[4]all_localities_matched!$B$13:$J$191,9,0)</f>
        <v>ZHIKATIYA</v>
      </c>
      <c r="E82" s="18">
        <f>S82/AG82</f>
        <v>0.10752688172043011</v>
      </c>
      <c r="F82" s="18">
        <f>P82/AG82</f>
        <v>0.78494623655913975</v>
      </c>
      <c r="G82" s="18">
        <f>Q82/AG82</f>
        <v>3.4408602150537634E-2</v>
      </c>
      <c r="H82" s="18">
        <f t="shared" si="9"/>
        <v>4.3010752688172043E-3</v>
      </c>
      <c r="I82" s="18">
        <f t="shared" si="10"/>
        <v>6.236559139784946E-2</v>
      </c>
      <c r="J82" s="18">
        <f t="shared" si="11"/>
        <v>0.78494623655913975</v>
      </c>
      <c r="K82" s="18" t="str">
        <f t="shared" si="17"/>
        <v>INC</v>
      </c>
      <c r="L82" s="18">
        <f t="shared" si="12"/>
        <v>0.10752688172043011</v>
      </c>
      <c r="M82" s="18" t="str">
        <f t="shared" si="13"/>
        <v>BJP</v>
      </c>
      <c r="N82" s="18">
        <f t="shared" si="14"/>
        <v>0.67741935483870963</v>
      </c>
      <c r="O82" s="49" t="str">
        <f t="shared" si="15"/>
        <v>Strong INC</v>
      </c>
      <c r="P82" s="19">
        <v>365</v>
      </c>
      <c r="Q82" s="19">
        <v>16</v>
      </c>
      <c r="R82" s="19">
        <v>2</v>
      </c>
      <c r="S82" s="19">
        <v>50</v>
      </c>
      <c r="T82" s="19">
        <v>2</v>
      </c>
      <c r="U82" s="19">
        <v>1</v>
      </c>
      <c r="V82" s="17">
        <v>3</v>
      </c>
      <c r="W82" s="19">
        <v>3</v>
      </c>
      <c r="X82" s="19">
        <v>3</v>
      </c>
      <c r="Y82" s="19">
        <v>1</v>
      </c>
      <c r="Z82" s="19">
        <v>0</v>
      </c>
      <c r="AA82" s="19">
        <v>3</v>
      </c>
      <c r="AB82" s="19">
        <v>3</v>
      </c>
      <c r="AC82" s="19">
        <f t="shared" si="16"/>
        <v>10</v>
      </c>
      <c r="AD82" s="19">
        <v>452</v>
      </c>
      <c r="AE82" s="19">
        <v>0</v>
      </c>
      <c r="AF82" s="19">
        <v>13</v>
      </c>
      <c r="AG82" s="19">
        <v>465</v>
      </c>
      <c r="AH82" s="19">
        <v>0</v>
      </c>
    </row>
    <row r="83" spans="1:34" ht="14.4" hidden="1" x14ac:dyDescent="0.3">
      <c r="A83" s="17">
        <v>78</v>
      </c>
      <c r="B83" s="17" t="s">
        <v>141</v>
      </c>
      <c r="C83" s="17" t="str">
        <f>VLOOKUP(B83,[3]Sheet1!$B$2:$D$274,3,0)</f>
        <v>RAJOI</v>
      </c>
      <c r="D83" s="17" t="str">
        <f>VLOOKUP(C83,[4]all_localities_matched!$B$13:$J$191,9,0)</f>
        <v>RAJOI</v>
      </c>
      <c r="E83" s="18">
        <f>S83/AG83</f>
        <v>0.35095447870778268</v>
      </c>
      <c r="F83" s="18">
        <f>P83/AG83</f>
        <v>0.30837004405286345</v>
      </c>
      <c r="G83" s="18">
        <f>Q83/AG83</f>
        <v>0.21439060205580029</v>
      </c>
      <c r="H83" s="18">
        <f t="shared" si="9"/>
        <v>1.4684287812041116E-2</v>
      </c>
      <c r="I83" s="18">
        <f t="shared" si="10"/>
        <v>0.13656387665198239</v>
      </c>
      <c r="J83" s="18">
        <f t="shared" si="11"/>
        <v>0.35095447870778268</v>
      </c>
      <c r="K83" s="18" t="str">
        <f t="shared" si="17"/>
        <v>BJP</v>
      </c>
      <c r="L83" s="18">
        <f t="shared" si="12"/>
        <v>0.30837004405286345</v>
      </c>
      <c r="M83" s="18" t="str">
        <f t="shared" si="13"/>
        <v>INC</v>
      </c>
      <c r="N83" s="18">
        <f t="shared" si="14"/>
        <v>4.2584434654919234E-2</v>
      </c>
      <c r="O83" s="49" t="str">
        <f t="shared" si="15"/>
        <v>Swing BJP</v>
      </c>
      <c r="P83" s="19">
        <v>210</v>
      </c>
      <c r="Q83" s="19">
        <v>146</v>
      </c>
      <c r="R83" s="19">
        <v>10</v>
      </c>
      <c r="S83" s="19">
        <v>239</v>
      </c>
      <c r="T83" s="19">
        <v>15</v>
      </c>
      <c r="U83" s="19">
        <v>4</v>
      </c>
      <c r="V83" s="17">
        <v>8</v>
      </c>
      <c r="W83" s="19">
        <v>6</v>
      </c>
      <c r="X83" s="19">
        <v>6</v>
      </c>
      <c r="Y83" s="19">
        <v>6</v>
      </c>
      <c r="Z83" s="19">
        <v>7</v>
      </c>
      <c r="AA83" s="19">
        <v>2</v>
      </c>
      <c r="AB83" s="19">
        <v>9</v>
      </c>
      <c r="AC83" s="19">
        <f t="shared" si="16"/>
        <v>30</v>
      </c>
      <c r="AD83" s="19">
        <v>668</v>
      </c>
      <c r="AE83" s="19">
        <v>0</v>
      </c>
      <c r="AF83" s="19">
        <v>13</v>
      </c>
      <c r="AG83" s="19">
        <v>681</v>
      </c>
      <c r="AH83" s="19">
        <v>0</v>
      </c>
    </row>
    <row r="84" spans="1:34" ht="14.4" hidden="1" x14ac:dyDescent="0.3">
      <c r="A84" s="17">
        <v>79</v>
      </c>
      <c r="B84" s="17" t="s">
        <v>142</v>
      </c>
      <c r="C84" s="17" t="str">
        <f>VLOOKUP(B84,[3]Sheet1!$B$2:$D$274,3,0)</f>
        <v>BIJOI</v>
      </c>
      <c r="D84" s="17" t="str">
        <f>VLOOKUP(C84,[4]all_localities_matched!$B$13:$J$191,9,0)</f>
        <v>BIJOI</v>
      </c>
      <c r="E84" s="18">
        <f>S84/AG84</f>
        <v>0.50106609808102343</v>
      </c>
      <c r="F84" s="18">
        <f>P84/AG84</f>
        <v>0.23667377398720682</v>
      </c>
      <c r="G84" s="18">
        <f>Q84/AG84</f>
        <v>0.13432835820895522</v>
      </c>
      <c r="H84" s="18">
        <f t="shared" si="9"/>
        <v>4.2643923240938165E-3</v>
      </c>
      <c r="I84" s="18">
        <f t="shared" si="10"/>
        <v>0.10874200426439233</v>
      </c>
      <c r="J84" s="18">
        <f t="shared" si="11"/>
        <v>0.50106609808102343</v>
      </c>
      <c r="K84" s="18" t="str">
        <f t="shared" si="17"/>
        <v>BJP</v>
      </c>
      <c r="L84" s="18">
        <f t="shared" si="12"/>
        <v>0.23667377398720682</v>
      </c>
      <c r="M84" s="18" t="str">
        <f t="shared" si="13"/>
        <v>INC</v>
      </c>
      <c r="N84" s="18">
        <f t="shared" si="14"/>
        <v>0.26439232409381663</v>
      </c>
      <c r="O84" s="49" t="str">
        <f t="shared" si="15"/>
        <v>Strong BJP</v>
      </c>
      <c r="P84" s="19">
        <v>111</v>
      </c>
      <c r="Q84" s="19">
        <v>63</v>
      </c>
      <c r="R84" s="19">
        <v>2</v>
      </c>
      <c r="S84" s="19">
        <v>235</v>
      </c>
      <c r="T84" s="19">
        <v>4</v>
      </c>
      <c r="U84" s="19">
        <v>2</v>
      </c>
      <c r="V84" s="17">
        <v>3</v>
      </c>
      <c r="W84" s="19">
        <v>0</v>
      </c>
      <c r="X84" s="19">
        <v>2</v>
      </c>
      <c r="Y84" s="19">
        <v>4</v>
      </c>
      <c r="Z84" s="19">
        <v>5</v>
      </c>
      <c r="AA84" s="19">
        <v>3</v>
      </c>
      <c r="AB84" s="19">
        <v>7</v>
      </c>
      <c r="AC84" s="19">
        <f t="shared" si="16"/>
        <v>21</v>
      </c>
      <c r="AD84" s="19">
        <v>441</v>
      </c>
      <c r="AE84" s="19">
        <v>0</v>
      </c>
      <c r="AF84" s="19">
        <v>28</v>
      </c>
      <c r="AG84" s="19">
        <v>469</v>
      </c>
      <c r="AH84" s="19">
        <v>0</v>
      </c>
    </row>
    <row r="85" spans="1:34" ht="14.4" hidden="1" x14ac:dyDescent="0.3">
      <c r="A85" s="17">
        <v>80</v>
      </c>
      <c r="B85" s="17" t="s">
        <v>143</v>
      </c>
      <c r="C85" s="17" t="str">
        <f>VLOOKUP(B85,[3]Sheet1!$B$2:$D$274,3,0)</f>
        <v>NEHUTI</v>
      </c>
      <c r="D85" s="17" t="str">
        <f>VLOOKUP(C85,[4]all_localities_matched!$B$13:$J$191,9,0)</f>
        <v>NEHUTA</v>
      </c>
      <c r="E85" s="18">
        <f>S85/AG85</f>
        <v>0.3321917808219178</v>
      </c>
      <c r="F85" s="18">
        <f>P85/AG85</f>
        <v>0.46746575342465752</v>
      </c>
      <c r="G85" s="18">
        <f>Q85/AG85</f>
        <v>6.1643835616438353E-2</v>
      </c>
      <c r="H85" s="18">
        <f t="shared" si="9"/>
        <v>1.3698630136986301E-2</v>
      </c>
      <c r="I85" s="18">
        <f t="shared" si="10"/>
        <v>0.10616438356164383</v>
      </c>
      <c r="J85" s="18">
        <f t="shared" si="11"/>
        <v>0.46746575342465752</v>
      </c>
      <c r="K85" s="18" t="str">
        <f t="shared" si="17"/>
        <v>INC</v>
      </c>
      <c r="L85" s="18">
        <f t="shared" si="12"/>
        <v>0.3321917808219178</v>
      </c>
      <c r="M85" s="18" t="str">
        <f t="shared" si="13"/>
        <v>BJP</v>
      </c>
      <c r="N85" s="18">
        <f t="shared" si="14"/>
        <v>0.13527397260273971</v>
      </c>
      <c r="O85" s="49" t="str">
        <f t="shared" si="15"/>
        <v>Swing INC</v>
      </c>
      <c r="P85" s="19">
        <v>273</v>
      </c>
      <c r="Q85" s="19">
        <v>36</v>
      </c>
      <c r="R85" s="19">
        <v>8</v>
      </c>
      <c r="S85" s="19">
        <v>194</v>
      </c>
      <c r="T85" s="19">
        <v>8</v>
      </c>
      <c r="U85" s="19">
        <v>2</v>
      </c>
      <c r="V85" s="17">
        <v>7</v>
      </c>
      <c r="W85" s="19">
        <v>3</v>
      </c>
      <c r="X85" s="19">
        <v>2</v>
      </c>
      <c r="Y85" s="19">
        <v>8</v>
      </c>
      <c r="Z85" s="19">
        <v>3</v>
      </c>
      <c r="AA85" s="19">
        <v>3</v>
      </c>
      <c r="AB85" s="19">
        <v>5</v>
      </c>
      <c r="AC85" s="19">
        <f t="shared" si="16"/>
        <v>21</v>
      </c>
      <c r="AD85" s="19">
        <v>552</v>
      </c>
      <c r="AE85" s="19">
        <v>0</v>
      </c>
      <c r="AF85" s="19">
        <v>32</v>
      </c>
      <c r="AG85" s="19">
        <v>584</v>
      </c>
      <c r="AH85" s="19">
        <v>0</v>
      </c>
    </row>
    <row r="86" spans="1:34" ht="14.4" hidden="1" x14ac:dyDescent="0.3">
      <c r="A86" s="17">
        <v>81</v>
      </c>
      <c r="B86" s="17" t="s">
        <v>144</v>
      </c>
      <c r="C86" s="17" t="str">
        <f>VLOOKUP(B86,[3]Sheet1!$B$2:$D$274,3,0)</f>
        <v>PAHARAMA</v>
      </c>
      <c r="D86" s="17" t="str">
        <f>VLOOKUP(C86,[4]all_localities_matched!$B$13:$J$191,9,0)</f>
        <v>PAHARAMA</v>
      </c>
      <c r="E86" s="18">
        <f>S86/AG86</f>
        <v>0.11147540983606558</v>
      </c>
      <c r="F86" s="18">
        <f>P86/AG86</f>
        <v>0.86885245901639341</v>
      </c>
      <c r="G86" s="18">
        <f>Q86/AG86</f>
        <v>6.5573770491803279E-3</v>
      </c>
      <c r="H86" s="18">
        <f t="shared" si="9"/>
        <v>3.2786885245901639E-3</v>
      </c>
      <c r="I86" s="18">
        <f t="shared" si="10"/>
        <v>1.3114754098360656E-2</v>
      </c>
      <c r="J86" s="18">
        <f t="shared" si="11"/>
        <v>0.86885245901639341</v>
      </c>
      <c r="K86" s="18" t="str">
        <f t="shared" si="17"/>
        <v>INC</v>
      </c>
      <c r="L86" s="18">
        <f t="shared" si="12"/>
        <v>0.11147540983606558</v>
      </c>
      <c r="M86" s="18" t="str">
        <f t="shared" si="13"/>
        <v>BJP</v>
      </c>
      <c r="N86" s="18">
        <f t="shared" si="14"/>
        <v>0.75737704918032778</v>
      </c>
      <c r="O86" s="49" t="str">
        <f t="shared" si="15"/>
        <v>Strong INC</v>
      </c>
      <c r="P86" s="19">
        <v>265</v>
      </c>
      <c r="Q86" s="19">
        <v>2</v>
      </c>
      <c r="R86" s="19">
        <v>1</v>
      </c>
      <c r="S86" s="19">
        <v>34</v>
      </c>
      <c r="T86" s="19">
        <v>1</v>
      </c>
      <c r="U86" s="19">
        <v>0</v>
      </c>
      <c r="V86" s="17">
        <v>1</v>
      </c>
      <c r="W86" s="19">
        <v>0</v>
      </c>
      <c r="X86" s="19">
        <v>0</v>
      </c>
      <c r="Y86" s="19">
        <v>0</v>
      </c>
      <c r="Z86" s="19">
        <v>1</v>
      </c>
      <c r="AA86" s="19">
        <v>0</v>
      </c>
      <c r="AB86" s="19">
        <v>0</v>
      </c>
      <c r="AC86" s="19">
        <f t="shared" si="16"/>
        <v>1</v>
      </c>
      <c r="AD86" s="19">
        <v>305</v>
      </c>
      <c r="AE86" s="19">
        <v>0</v>
      </c>
      <c r="AF86" s="19">
        <v>0</v>
      </c>
      <c r="AG86" s="19">
        <v>305</v>
      </c>
      <c r="AH86" s="19">
        <v>0</v>
      </c>
    </row>
    <row r="87" spans="1:34" ht="14.4" hidden="1" x14ac:dyDescent="0.3">
      <c r="A87" s="17">
        <v>82</v>
      </c>
      <c r="B87" s="17" t="s">
        <v>145</v>
      </c>
      <c r="C87" s="17" t="str">
        <f>VLOOKUP(B87,[3]Sheet1!$B$2:$D$274,3,0)</f>
        <v>NAUGAD</v>
      </c>
      <c r="D87" s="17" t="str">
        <f>VLOOKUP(C87,[4]all_localities_matched!$B$13:$J$191,9,0)</f>
        <v>NAUGADH</v>
      </c>
      <c r="E87" s="18">
        <f>S87/AG87</f>
        <v>0.38385093167701861</v>
      </c>
      <c r="F87" s="18">
        <f>P87/AG87</f>
        <v>0.39006211180124223</v>
      </c>
      <c r="G87" s="18">
        <f>Q87/AG87</f>
        <v>5.7142857142857141E-2</v>
      </c>
      <c r="H87" s="18">
        <f t="shared" si="9"/>
        <v>0.10559006211180125</v>
      </c>
      <c r="I87" s="18">
        <f t="shared" si="10"/>
        <v>7.3291925465838514E-2</v>
      </c>
      <c r="J87" s="18">
        <f t="shared" si="11"/>
        <v>0.39006211180124223</v>
      </c>
      <c r="K87" s="18" t="str">
        <f t="shared" si="17"/>
        <v>INC</v>
      </c>
      <c r="L87" s="18">
        <f t="shared" si="12"/>
        <v>0.38385093167701861</v>
      </c>
      <c r="M87" s="18" t="str">
        <f t="shared" si="13"/>
        <v>BJP</v>
      </c>
      <c r="N87" s="18">
        <f t="shared" si="14"/>
        <v>6.2111801242236142E-3</v>
      </c>
      <c r="O87" s="49" t="str">
        <f t="shared" si="15"/>
        <v>Swing INC</v>
      </c>
      <c r="P87" s="19">
        <v>314</v>
      </c>
      <c r="Q87" s="19">
        <v>46</v>
      </c>
      <c r="R87" s="19">
        <v>85</v>
      </c>
      <c r="S87" s="19">
        <v>309</v>
      </c>
      <c r="T87" s="19">
        <v>8</v>
      </c>
      <c r="U87" s="19">
        <v>6</v>
      </c>
      <c r="V87" s="17">
        <v>5</v>
      </c>
      <c r="W87" s="19">
        <v>2</v>
      </c>
      <c r="X87" s="19">
        <v>3</v>
      </c>
      <c r="Y87" s="19">
        <v>1</v>
      </c>
      <c r="Z87" s="19">
        <v>5</v>
      </c>
      <c r="AA87" s="19">
        <v>6</v>
      </c>
      <c r="AB87" s="19">
        <v>4</v>
      </c>
      <c r="AC87" s="19">
        <f t="shared" si="16"/>
        <v>19</v>
      </c>
      <c r="AD87" s="19">
        <v>794</v>
      </c>
      <c r="AE87" s="19">
        <v>0</v>
      </c>
      <c r="AF87" s="19">
        <v>11</v>
      </c>
      <c r="AG87" s="19">
        <v>805</v>
      </c>
      <c r="AH87" s="19">
        <v>0</v>
      </c>
    </row>
    <row r="88" spans="1:34" ht="14.4" hidden="1" x14ac:dyDescent="0.3">
      <c r="A88" s="17">
        <v>83</v>
      </c>
      <c r="B88" s="17" t="s">
        <v>146</v>
      </c>
      <c r="C88" s="17" t="str">
        <f>VLOOKUP(B88,[3]Sheet1!$B$2:$D$274,3,0)</f>
        <v>NEHUTI</v>
      </c>
      <c r="D88" s="17" t="str">
        <f>VLOOKUP(C88,[4]all_localities_matched!$B$13:$J$191,9,0)</f>
        <v>NEHUTA</v>
      </c>
      <c r="E88" s="18">
        <f>S88/AG88</f>
        <v>0.3251366120218579</v>
      </c>
      <c r="F88" s="18">
        <f>P88/AG88</f>
        <v>0.50273224043715847</v>
      </c>
      <c r="G88" s="18">
        <f>Q88/AG88</f>
        <v>5.4644808743169397E-2</v>
      </c>
      <c r="H88" s="18">
        <f t="shared" si="9"/>
        <v>2.4590163934426229E-2</v>
      </c>
      <c r="I88" s="18">
        <f t="shared" si="10"/>
        <v>0.10382513661202186</v>
      </c>
      <c r="J88" s="18">
        <f t="shared" si="11"/>
        <v>0.50273224043715847</v>
      </c>
      <c r="K88" s="18" t="str">
        <f t="shared" si="17"/>
        <v>INC</v>
      </c>
      <c r="L88" s="18">
        <f t="shared" si="12"/>
        <v>0.3251366120218579</v>
      </c>
      <c r="M88" s="18" t="str">
        <f t="shared" si="13"/>
        <v>BJP</v>
      </c>
      <c r="N88" s="18">
        <f t="shared" si="14"/>
        <v>0.17759562841530058</v>
      </c>
      <c r="O88" s="49" t="str">
        <f t="shared" si="15"/>
        <v>Strong INC</v>
      </c>
      <c r="P88" s="19">
        <v>184</v>
      </c>
      <c r="Q88" s="19">
        <v>20</v>
      </c>
      <c r="R88" s="19">
        <v>9</v>
      </c>
      <c r="S88" s="19">
        <v>119</v>
      </c>
      <c r="T88" s="19">
        <v>2</v>
      </c>
      <c r="U88" s="19">
        <v>3</v>
      </c>
      <c r="V88" s="17">
        <v>6</v>
      </c>
      <c r="W88" s="19">
        <v>5</v>
      </c>
      <c r="X88" s="19">
        <v>1</v>
      </c>
      <c r="Y88" s="19">
        <v>3</v>
      </c>
      <c r="Z88" s="19">
        <v>2</v>
      </c>
      <c r="AA88" s="19">
        <v>1</v>
      </c>
      <c r="AB88" s="19">
        <v>4</v>
      </c>
      <c r="AC88" s="19">
        <f t="shared" si="16"/>
        <v>11</v>
      </c>
      <c r="AD88" s="19">
        <v>359</v>
      </c>
      <c r="AE88" s="19">
        <v>0</v>
      </c>
      <c r="AF88" s="19">
        <v>7</v>
      </c>
      <c r="AG88" s="19">
        <v>366</v>
      </c>
      <c r="AH88" s="19">
        <v>0</v>
      </c>
    </row>
    <row r="89" spans="1:34" ht="14.4" hidden="1" x14ac:dyDescent="0.3">
      <c r="A89" s="17">
        <v>84</v>
      </c>
      <c r="B89" s="17" t="s">
        <v>147</v>
      </c>
      <c r="C89" s="17" t="str">
        <f>VLOOKUP(B89,[3]Sheet1!$B$2:$D$274,3,0)</f>
        <v>BISAINI</v>
      </c>
      <c r="D89" s="17" t="str">
        <f>VLOOKUP(C89,[4]all_localities_matched!$B$13:$J$191,9,0)</f>
        <v>BISAINI</v>
      </c>
      <c r="E89" s="18">
        <f>S89/AG89</f>
        <v>0.35782747603833864</v>
      </c>
      <c r="F89" s="18">
        <f>P89/AG89</f>
        <v>0.55271565495207664</v>
      </c>
      <c r="G89" s="18">
        <f>Q89/AG89</f>
        <v>3.5143769968051117E-2</v>
      </c>
      <c r="H89" s="18">
        <f t="shared" si="9"/>
        <v>2.2364217252396165E-2</v>
      </c>
      <c r="I89" s="18">
        <f t="shared" si="10"/>
        <v>4.3130990415335461E-2</v>
      </c>
      <c r="J89" s="18">
        <f t="shared" si="11"/>
        <v>0.55271565495207664</v>
      </c>
      <c r="K89" s="18" t="str">
        <f t="shared" si="17"/>
        <v>INC</v>
      </c>
      <c r="L89" s="18">
        <f t="shared" si="12"/>
        <v>0.35782747603833864</v>
      </c>
      <c r="M89" s="18" t="str">
        <f t="shared" si="13"/>
        <v>BJP</v>
      </c>
      <c r="N89" s="18">
        <f t="shared" si="14"/>
        <v>0.194888178913738</v>
      </c>
      <c r="O89" s="49" t="str">
        <f t="shared" si="15"/>
        <v>Strong INC</v>
      </c>
      <c r="P89" s="19">
        <v>346</v>
      </c>
      <c r="Q89" s="19">
        <v>22</v>
      </c>
      <c r="R89" s="19">
        <v>14</v>
      </c>
      <c r="S89" s="19">
        <v>224</v>
      </c>
      <c r="T89" s="19">
        <v>7</v>
      </c>
      <c r="U89" s="19">
        <v>1</v>
      </c>
      <c r="V89" s="17">
        <v>1</v>
      </c>
      <c r="W89" s="19">
        <v>0</v>
      </c>
      <c r="X89" s="19">
        <v>5</v>
      </c>
      <c r="Y89" s="19">
        <v>0</v>
      </c>
      <c r="Z89" s="19">
        <v>3</v>
      </c>
      <c r="AA89" s="19">
        <v>1</v>
      </c>
      <c r="AB89" s="19">
        <v>0</v>
      </c>
      <c r="AC89" s="19">
        <f t="shared" si="16"/>
        <v>9</v>
      </c>
      <c r="AD89" s="19">
        <v>624</v>
      </c>
      <c r="AE89" s="19">
        <v>0</v>
      </c>
      <c r="AF89" s="19">
        <v>2</v>
      </c>
      <c r="AG89" s="19">
        <v>626</v>
      </c>
      <c r="AH89" s="19">
        <v>0</v>
      </c>
    </row>
    <row r="90" spans="1:34" ht="14.4" hidden="1" x14ac:dyDescent="0.3">
      <c r="A90" s="17">
        <v>85</v>
      </c>
      <c r="B90" s="17" t="s">
        <v>148</v>
      </c>
      <c r="C90" s="17" t="str">
        <f>VLOOKUP(B90,[3]Sheet1!$B$2:$D$274,3,0)</f>
        <v>KAPASIYA</v>
      </c>
      <c r="D90" s="17" t="str">
        <f>VLOOKUP(C90,[4]all_localities_matched!$B$13:$J$191,9,0)</f>
        <v>KAPASIYA</v>
      </c>
      <c r="E90" s="18">
        <f>S90/AG90</f>
        <v>0.27894736842105261</v>
      </c>
      <c r="F90" s="18">
        <f>P90/AG90</f>
        <v>0.35263157894736841</v>
      </c>
      <c r="G90" s="18">
        <f>Q90/AG90</f>
        <v>0.23157894736842105</v>
      </c>
      <c r="H90" s="18">
        <f t="shared" si="9"/>
        <v>4.3421052631578951E-2</v>
      </c>
      <c r="I90" s="18">
        <f t="shared" si="10"/>
        <v>0.1</v>
      </c>
      <c r="J90" s="18">
        <f t="shared" si="11"/>
        <v>0.35263157894736841</v>
      </c>
      <c r="K90" s="18" t="str">
        <f t="shared" si="17"/>
        <v>INC</v>
      </c>
      <c r="L90" s="18">
        <f t="shared" si="12"/>
        <v>0.27894736842105261</v>
      </c>
      <c r="M90" s="18" t="str">
        <f t="shared" si="13"/>
        <v>BJP</v>
      </c>
      <c r="N90" s="18">
        <f t="shared" si="14"/>
        <v>7.3684210526315796E-2</v>
      </c>
      <c r="O90" s="49" t="str">
        <f t="shared" si="15"/>
        <v>Swing INC</v>
      </c>
      <c r="P90" s="19">
        <v>268</v>
      </c>
      <c r="Q90" s="19">
        <v>176</v>
      </c>
      <c r="R90" s="19">
        <v>33</v>
      </c>
      <c r="S90" s="19">
        <v>212</v>
      </c>
      <c r="T90" s="19">
        <v>7</v>
      </c>
      <c r="U90" s="19">
        <v>3</v>
      </c>
      <c r="V90" s="17">
        <v>6</v>
      </c>
      <c r="W90" s="19">
        <v>2</v>
      </c>
      <c r="X90" s="19">
        <v>1</v>
      </c>
      <c r="Y90" s="19">
        <v>5</v>
      </c>
      <c r="Z90" s="19">
        <v>2</v>
      </c>
      <c r="AA90" s="19">
        <v>6</v>
      </c>
      <c r="AB90" s="19">
        <v>15</v>
      </c>
      <c r="AC90" s="19">
        <f t="shared" si="16"/>
        <v>29</v>
      </c>
      <c r="AD90" s="19">
        <v>736</v>
      </c>
      <c r="AE90" s="19">
        <v>0</v>
      </c>
      <c r="AF90" s="19">
        <v>24</v>
      </c>
      <c r="AG90" s="19">
        <v>760</v>
      </c>
      <c r="AH90" s="19">
        <v>0</v>
      </c>
    </row>
    <row r="91" spans="1:34" ht="14.4" hidden="1" x14ac:dyDescent="0.3">
      <c r="A91" s="17">
        <v>86</v>
      </c>
      <c r="B91" s="17" t="s">
        <v>149</v>
      </c>
      <c r="C91" s="17" t="str">
        <f>VLOOKUP(B91,[3]Sheet1!$B$2:$D$274,3,0)</f>
        <v>PARASA</v>
      </c>
      <c r="D91" s="17" t="str">
        <f>VLOOKUP(C91,[4]all_localities_matched!$B$13:$J$191,9,0)</f>
        <v>PARSA</v>
      </c>
      <c r="E91" s="18">
        <f>S91/AG91</f>
        <v>0.43788819875776397</v>
      </c>
      <c r="F91" s="18">
        <f>P91/AG91</f>
        <v>0.22049689440993789</v>
      </c>
      <c r="G91" s="18">
        <f>Q91/AG91</f>
        <v>0.15217391304347827</v>
      </c>
      <c r="H91" s="18">
        <f t="shared" si="9"/>
        <v>0.11024844720496894</v>
      </c>
      <c r="I91" s="18">
        <f t="shared" si="10"/>
        <v>0.10869565217391304</v>
      </c>
      <c r="J91" s="18">
        <f t="shared" si="11"/>
        <v>0.43788819875776397</v>
      </c>
      <c r="K91" s="18" t="str">
        <f t="shared" si="17"/>
        <v>BJP</v>
      </c>
      <c r="L91" s="18">
        <f t="shared" si="12"/>
        <v>0.22049689440993789</v>
      </c>
      <c r="M91" s="18" t="str">
        <f t="shared" si="13"/>
        <v>INC</v>
      </c>
      <c r="N91" s="18">
        <f t="shared" si="14"/>
        <v>0.21739130434782608</v>
      </c>
      <c r="O91" s="49" t="str">
        <f t="shared" si="15"/>
        <v>Strong BJP</v>
      </c>
      <c r="P91" s="19">
        <v>142</v>
      </c>
      <c r="Q91" s="19">
        <v>98</v>
      </c>
      <c r="R91" s="19">
        <v>71</v>
      </c>
      <c r="S91" s="19">
        <v>282</v>
      </c>
      <c r="T91" s="19">
        <v>6</v>
      </c>
      <c r="U91" s="19">
        <v>2</v>
      </c>
      <c r="V91" s="17">
        <v>5</v>
      </c>
      <c r="W91" s="19">
        <v>3</v>
      </c>
      <c r="X91" s="19">
        <v>3</v>
      </c>
      <c r="Y91" s="19">
        <v>4</v>
      </c>
      <c r="Z91" s="19">
        <v>6</v>
      </c>
      <c r="AA91" s="19">
        <v>4</v>
      </c>
      <c r="AB91" s="19">
        <v>10</v>
      </c>
      <c r="AC91" s="19">
        <f t="shared" si="16"/>
        <v>27</v>
      </c>
      <c r="AD91" s="19">
        <v>636</v>
      </c>
      <c r="AE91" s="19">
        <v>0</v>
      </c>
      <c r="AF91" s="19">
        <v>8</v>
      </c>
      <c r="AG91" s="19">
        <v>644</v>
      </c>
      <c r="AH91" s="19">
        <v>0</v>
      </c>
    </row>
    <row r="92" spans="1:34" ht="14.4" hidden="1" x14ac:dyDescent="0.3">
      <c r="A92" s="17">
        <v>87</v>
      </c>
      <c r="B92" s="17" t="s">
        <v>150</v>
      </c>
      <c r="C92" s="17" t="str">
        <f>VLOOKUP(B92,[3]Sheet1!$B$2:$D$274,3,0)</f>
        <v>TETARIYA</v>
      </c>
      <c r="D92" s="17" t="str">
        <f>VLOOKUP(C92,[4]all_localities_matched!$B$13:$J$191,9,0)</f>
        <v>TETARIYA</v>
      </c>
      <c r="E92" s="18">
        <f>S92/AG92</f>
        <v>0.31147540983606559</v>
      </c>
      <c r="F92" s="18">
        <f>P92/AG92</f>
        <v>0.30327868852459017</v>
      </c>
      <c r="G92" s="18">
        <f>Q92/AG92</f>
        <v>0.29098360655737704</v>
      </c>
      <c r="H92" s="18">
        <f t="shared" si="9"/>
        <v>8.1967213114754103E-3</v>
      </c>
      <c r="I92" s="18">
        <f t="shared" si="10"/>
        <v>0.11065573770491803</v>
      </c>
      <c r="J92" s="18">
        <f t="shared" si="11"/>
        <v>0.31147540983606559</v>
      </c>
      <c r="K92" s="18" t="str">
        <f t="shared" si="17"/>
        <v>BJP</v>
      </c>
      <c r="L92" s="18">
        <f t="shared" si="12"/>
        <v>0.30327868852459017</v>
      </c>
      <c r="M92" s="18" t="str">
        <f t="shared" si="13"/>
        <v>INC</v>
      </c>
      <c r="N92" s="18">
        <f t="shared" si="14"/>
        <v>8.1967213114754189E-3</v>
      </c>
      <c r="O92" s="49" t="str">
        <f t="shared" si="15"/>
        <v>Swing BJP</v>
      </c>
      <c r="P92" s="19">
        <v>148</v>
      </c>
      <c r="Q92" s="19">
        <v>142</v>
      </c>
      <c r="R92" s="19">
        <v>4</v>
      </c>
      <c r="S92" s="19">
        <v>152</v>
      </c>
      <c r="T92" s="19">
        <v>5</v>
      </c>
      <c r="U92" s="19">
        <v>7</v>
      </c>
      <c r="V92" s="17">
        <v>8</v>
      </c>
      <c r="W92" s="19">
        <v>2</v>
      </c>
      <c r="X92" s="19">
        <v>2</v>
      </c>
      <c r="Y92" s="19">
        <v>2</v>
      </c>
      <c r="Z92" s="19">
        <v>2</v>
      </c>
      <c r="AA92" s="19">
        <v>5</v>
      </c>
      <c r="AB92" s="19">
        <v>5</v>
      </c>
      <c r="AC92" s="19">
        <f t="shared" si="16"/>
        <v>16</v>
      </c>
      <c r="AD92" s="19">
        <v>484</v>
      </c>
      <c r="AE92" s="19">
        <v>0</v>
      </c>
      <c r="AF92" s="19">
        <v>4</v>
      </c>
      <c r="AG92" s="19">
        <v>488</v>
      </c>
      <c r="AH92" s="19">
        <v>0</v>
      </c>
    </row>
    <row r="93" spans="1:34" ht="14.4" hidden="1" x14ac:dyDescent="0.3">
      <c r="A93" s="17">
        <v>88</v>
      </c>
      <c r="B93" s="17" t="s">
        <v>151</v>
      </c>
      <c r="C93" s="17" t="str">
        <f>VLOOKUP(B93,[3]Sheet1!$B$2:$D$274,3,0)</f>
        <v>KUSHI</v>
      </c>
      <c r="D93" s="17" t="str">
        <f>VLOOKUP(C93,[4]all_localities_matched!$B$13:$J$191,9,0)</f>
        <v>KUSHI</v>
      </c>
      <c r="E93" s="18">
        <f>S93/AG93</f>
        <v>6.0529634300126103E-2</v>
      </c>
      <c r="F93" s="18">
        <f>P93/AG93</f>
        <v>0.33795712484237073</v>
      </c>
      <c r="G93" s="18">
        <f>Q93/AG93</f>
        <v>0.34930643127364441</v>
      </c>
      <c r="H93" s="18">
        <f t="shared" si="9"/>
        <v>0.19167717528373265</v>
      </c>
      <c r="I93" s="18">
        <f t="shared" si="10"/>
        <v>8.1967213114754092E-2</v>
      </c>
      <c r="J93" s="18">
        <f t="shared" si="11"/>
        <v>0.34930643127364441</v>
      </c>
      <c r="K93" s="18" t="str">
        <f t="shared" si="17"/>
        <v>JDU</v>
      </c>
      <c r="L93" s="18">
        <f t="shared" si="12"/>
        <v>0.33795712484237073</v>
      </c>
      <c r="M93" s="18" t="str">
        <f t="shared" si="13"/>
        <v>INC</v>
      </c>
      <c r="N93" s="18">
        <f t="shared" si="14"/>
        <v>1.1349306431273687E-2</v>
      </c>
      <c r="O93" s="49" t="str">
        <f t="shared" si="15"/>
        <v>Swing JDU</v>
      </c>
      <c r="P93" s="19">
        <v>268</v>
      </c>
      <c r="Q93" s="19">
        <v>277</v>
      </c>
      <c r="R93" s="19">
        <v>152</v>
      </c>
      <c r="S93" s="19">
        <v>48</v>
      </c>
      <c r="T93" s="19">
        <v>1</v>
      </c>
      <c r="U93" s="19">
        <v>2</v>
      </c>
      <c r="V93" s="17">
        <v>3</v>
      </c>
      <c r="W93" s="19">
        <v>1</v>
      </c>
      <c r="X93" s="19">
        <v>1</v>
      </c>
      <c r="Y93" s="19">
        <v>2</v>
      </c>
      <c r="Z93" s="19">
        <v>4</v>
      </c>
      <c r="AA93" s="19">
        <v>16</v>
      </c>
      <c r="AB93" s="19">
        <v>6</v>
      </c>
      <c r="AC93" s="19">
        <f t="shared" si="16"/>
        <v>29</v>
      </c>
      <c r="AD93" s="19">
        <v>781</v>
      </c>
      <c r="AE93" s="19">
        <v>0</v>
      </c>
      <c r="AF93" s="19">
        <v>12</v>
      </c>
      <c r="AG93" s="19">
        <v>793</v>
      </c>
      <c r="AH93" s="19">
        <v>0</v>
      </c>
    </row>
    <row r="94" spans="1:34" ht="14.4" hidden="1" x14ac:dyDescent="0.3">
      <c r="A94" s="17">
        <v>89</v>
      </c>
      <c r="B94" s="17" t="s">
        <v>152</v>
      </c>
      <c r="C94" s="17" t="str">
        <f>VLOOKUP(B94,[3]Sheet1!$B$2:$D$274,3,0)</f>
        <v>KUSHI</v>
      </c>
      <c r="D94" s="17" t="str">
        <f>VLOOKUP(C94,[4]all_localities_matched!$B$13:$J$191,9,0)</f>
        <v>KUSHI</v>
      </c>
      <c r="E94" s="18">
        <f>S94/AG94</f>
        <v>0.455078125</v>
      </c>
      <c r="F94" s="18">
        <f>P94/AG94</f>
        <v>0.240234375</v>
      </c>
      <c r="G94" s="18">
        <f>Q94/AG94</f>
        <v>0.2109375</v>
      </c>
      <c r="H94" s="18">
        <f t="shared" si="9"/>
        <v>4.4921875E-2</v>
      </c>
      <c r="I94" s="18">
        <f t="shared" si="10"/>
        <v>6.25E-2</v>
      </c>
      <c r="J94" s="18">
        <f t="shared" si="11"/>
        <v>0.455078125</v>
      </c>
      <c r="K94" s="18" t="str">
        <f t="shared" si="17"/>
        <v>BJP</v>
      </c>
      <c r="L94" s="18">
        <f t="shared" si="12"/>
        <v>0.240234375</v>
      </c>
      <c r="M94" s="18" t="str">
        <f t="shared" si="13"/>
        <v>INC</v>
      </c>
      <c r="N94" s="18">
        <f t="shared" si="14"/>
        <v>0.21484375</v>
      </c>
      <c r="O94" s="49" t="str">
        <f t="shared" si="15"/>
        <v>Strong BJP</v>
      </c>
      <c r="P94" s="19">
        <v>123</v>
      </c>
      <c r="Q94" s="19">
        <v>108</v>
      </c>
      <c r="R94" s="19">
        <v>23</v>
      </c>
      <c r="S94" s="19">
        <v>233</v>
      </c>
      <c r="T94" s="19">
        <v>10</v>
      </c>
      <c r="U94" s="19">
        <v>1</v>
      </c>
      <c r="V94" s="17">
        <v>4</v>
      </c>
      <c r="W94" s="19">
        <v>1</v>
      </c>
      <c r="X94" s="19">
        <v>1</v>
      </c>
      <c r="Y94" s="19">
        <v>1</v>
      </c>
      <c r="Z94" s="19">
        <v>2</v>
      </c>
      <c r="AA94" s="19">
        <v>2</v>
      </c>
      <c r="AB94" s="19">
        <v>2</v>
      </c>
      <c r="AC94" s="19">
        <f t="shared" si="16"/>
        <v>8</v>
      </c>
      <c r="AD94" s="19">
        <v>511</v>
      </c>
      <c r="AE94" s="19">
        <v>0</v>
      </c>
      <c r="AF94" s="19">
        <v>1</v>
      </c>
      <c r="AG94" s="19">
        <v>512</v>
      </c>
      <c r="AH94" s="19">
        <v>0</v>
      </c>
    </row>
    <row r="95" spans="1:34" ht="14.4" hidden="1" x14ac:dyDescent="0.3">
      <c r="A95" s="17">
        <v>90</v>
      </c>
      <c r="B95" s="17" t="s">
        <v>153</v>
      </c>
      <c r="C95" s="17" t="str">
        <f>VLOOKUP(B95,[3]Sheet1!$B$2:$D$274,3,0)</f>
        <v>BELA</v>
      </c>
      <c r="D95" s="17" t="str">
        <f>VLOOKUP(C95,[4]all_localities_matched!$B$13:$J$191,9,0)</f>
        <v>BELA</v>
      </c>
      <c r="E95" s="18">
        <f>S95/AG95</f>
        <v>0.29722222222222222</v>
      </c>
      <c r="F95" s="18">
        <f>P95/AG95</f>
        <v>9.166666666666666E-2</v>
      </c>
      <c r="G95" s="18">
        <f>Q95/AG95</f>
        <v>0.52777777777777779</v>
      </c>
      <c r="H95" s="18">
        <f t="shared" si="9"/>
        <v>4.1666666666666664E-2</v>
      </c>
      <c r="I95" s="18">
        <f t="shared" si="10"/>
        <v>5.1388888888888887E-2</v>
      </c>
      <c r="J95" s="18">
        <f t="shared" si="11"/>
        <v>0.52777777777777779</v>
      </c>
      <c r="K95" s="18" t="str">
        <f t="shared" si="17"/>
        <v>JDU</v>
      </c>
      <c r="L95" s="18">
        <f t="shared" si="12"/>
        <v>0.29722222222222222</v>
      </c>
      <c r="M95" s="18" t="str">
        <f t="shared" si="13"/>
        <v>BJP</v>
      </c>
      <c r="N95" s="18">
        <f t="shared" si="14"/>
        <v>0.23055555555555557</v>
      </c>
      <c r="O95" s="49" t="str">
        <f t="shared" si="15"/>
        <v>Strong JDU</v>
      </c>
      <c r="P95" s="19">
        <v>66</v>
      </c>
      <c r="Q95" s="19">
        <v>380</v>
      </c>
      <c r="R95" s="19">
        <v>30</v>
      </c>
      <c r="S95" s="19">
        <v>214</v>
      </c>
      <c r="T95" s="19">
        <v>9</v>
      </c>
      <c r="U95" s="19">
        <v>3</v>
      </c>
      <c r="V95" s="17">
        <v>0</v>
      </c>
      <c r="W95" s="19">
        <v>1</v>
      </c>
      <c r="X95" s="19">
        <v>6</v>
      </c>
      <c r="Y95" s="19">
        <v>0</v>
      </c>
      <c r="Z95" s="19">
        <v>2</v>
      </c>
      <c r="AA95" s="19">
        <v>1</v>
      </c>
      <c r="AB95" s="19">
        <v>3</v>
      </c>
      <c r="AC95" s="19">
        <f t="shared" si="16"/>
        <v>12</v>
      </c>
      <c r="AD95" s="19">
        <v>715</v>
      </c>
      <c r="AE95" s="19">
        <v>0</v>
      </c>
      <c r="AF95" s="19">
        <v>5</v>
      </c>
      <c r="AG95" s="19">
        <v>720</v>
      </c>
      <c r="AH95" s="19">
        <v>0</v>
      </c>
    </row>
    <row r="96" spans="1:34" ht="14.4" hidden="1" x14ac:dyDescent="0.3">
      <c r="A96" s="17">
        <v>91</v>
      </c>
      <c r="B96" s="17" t="s">
        <v>154</v>
      </c>
      <c r="C96" s="17" t="str">
        <f>VLOOKUP(B96,[3]Sheet1!$B$2:$D$274,3,0)</f>
        <v>BELA</v>
      </c>
      <c r="D96" s="17" t="str">
        <f>VLOOKUP(C96,[4]all_localities_matched!$B$13:$J$191,9,0)</f>
        <v>BELA</v>
      </c>
      <c r="E96" s="18">
        <f>S96/AG96</f>
        <v>7.6666666666666661E-2</v>
      </c>
      <c r="F96" s="18">
        <f>P96/AG96</f>
        <v>0.85666666666666669</v>
      </c>
      <c r="G96" s="18">
        <f>Q96/AG96</f>
        <v>3.3333333333333335E-3</v>
      </c>
      <c r="H96" s="18">
        <f t="shared" si="9"/>
        <v>0</v>
      </c>
      <c r="I96" s="18">
        <f t="shared" si="10"/>
        <v>0.06</v>
      </c>
      <c r="J96" s="18">
        <f t="shared" si="11"/>
        <v>0.85666666666666669</v>
      </c>
      <c r="K96" s="18" t="str">
        <f t="shared" si="17"/>
        <v>INC</v>
      </c>
      <c r="L96" s="18">
        <f t="shared" si="12"/>
        <v>7.6666666666666661E-2</v>
      </c>
      <c r="M96" s="18" t="str">
        <f t="shared" si="13"/>
        <v>BJP</v>
      </c>
      <c r="N96" s="18">
        <f t="shared" si="14"/>
        <v>0.78</v>
      </c>
      <c r="O96" s="49" t="str">
        <f t="shared" si="15"/>
        <v>Strong INC</v>
      </c>
      <c r="P96" s="19">
        <v>257</v>
      </c>
      <c r="Q96" s="19">
        <v>1</v>
      </c>
      <c r="R96" s="19">
        <v>0</v>
      </c>
      <c r="S96" s="19">
        <v>23</v>
      </c>
      <c r="T96" s="19">
        <v>2</v>
      </c>
      <c r="U96" s="19">
        <v>0</v>
      </c>
      <c r="V96" s="17">
        <v>0</v>
      </c>
      <c r="W96" s="19">
        <v>2</v>
      </c>
      <c r="X96" s="19">
        <v>0</v>
      </c>
      <c r="Y96" s="19">
        <v>3</v>
      </c>
      <c r="Z96" s="19">
        <v>1</v>
      </c>
      <c r="AA96" s="19">
        <v>2</v>
      </c>
      <c r="AB96" s="19">
        <v>1</v>
      </c>
      <c r="AC96" s="19">
        <f t="shared" si="16"/>
        <v>7</v>
      </c>
      <c r="AD96" s="19">
        <v>292</v>
      </c>
      <c r="AE96" s="19">
        <v>0</v>
      </c>
      <c r="AF96" s="19">
        <v>8</v>
      </c>
      <c r="AG96" s="19">
        <v>300</v>
      </c>
      <c r="AH96" s="19">
        <v>0</v>
      </c>
    </row>
    <row r="97" spans="1:34" ht="14.4" hidden="1" x14ac:dyDescent="0.3">
      <c r="A97" s="17">
        <v>92</v>
      </c>
      <c r="B97" s="17" t="s">
        <v>155</v>
      </c>
      <c r="C97" s="17" t="str">
        <f>VLOOKUP(B97,[3]Sheet1!$B$2:$D$274,3,0)</f>
        <v>JARAMAKHAP</v>
      </c>
      <c r="D97" s="17" t="str">
        <f>VLOOKUP(C97,[4]all_localities_matched!$B$13:$J$191,9,0)</f>
        <v>JARAMAKHAP</v>
      </c>
      <c r="E97" s="18">
        <f>S97/AG97</f>
        <v>0.20781527531083482</v>
      </c>
      <c r="F97" s="18">
        <f>P97/AG97</f>
        <v>0.37122557726465366</v>
      </c>
      <c r="G97" s="18">
        <f>Q97/AG97</f>
        <v>0.31083481349911191</v>
      </c>
      <c r="H97" s="18">
        <f t="shared" si="9"/>
        <v>1.2433392539964476E-2</v>
      </c>
      <c r="I97" s="18">
        <f t="shared" si="10"/>
        <v>0.11722912966252221</v>
      </c>
      <c r="J97" s="18">
        <f t="shared" si="11"/>
        <v>0.37122557726465366</v>
      </c>
      <c r="K97" s="18" t="str">
        <f t="shared" si="17"/>
        <v>INC</v>
      </c>
      <c r="L97" s="18">
        <f t="shared" si="12"/>
        <v>0.31083481349911191</v>
      </c>
      <c r="M97" s="18" t="str">
        <f t="shared" si="13"/>
        <v>JDU</v>
      </c>
      <c r="N97" s="18">
        <f t="shared" si="14"/>
        <v>6.0390763765541755E-2</v>
      </c>
      <c r="O97" s="49" t="str">
        <f t="shared" si="15"/>
        <v>Swing INC</v>
      </c>
      <c r="P97" s="19">
        <v>209</v>
      </c>
      <c r="Q97" s="19">
        <v>175</v>
      </c>
      <c r="R97" s="19">
        <v>7</v>
      </c>
      <c r="S97" s="19">
        <v>117</v>
      </c>
      <c r="T97" s="19">
        <v>3</v>
      </c>
      <c r="U97" s="19">
        <v>4</v>
      </c>
      <c r="V97" s="17">
        <v>6</v>
      </c>
      <c r="W97" s="19">
        <v>3</v>
      </c>
      <c r="X97" s="19">
        <v>3</v>
      </c>
      <c r="Y97" s="19">
        <v>4</v>
      </c>
      <c r="Z97" s="19">
        <v>4</v>
      </c>
      <c r="AA97" s="19">
        <v>1</v>
      </c>
      <c r="AB97" s="19">
        <v>13</v>
      </c>
      <c r="AC97" s="19">
        <f t="shared" si="16"/>
        <v>25</v>
      </c>
      <c r="AD97" s="19">
        <v>549</v>
      </c>
      <c r="AE97" s="19">
        <v>0</v>
      </c>
      <c r="AF97" s="19">
        <v>14</v>
      </c>
      <c r="AG97" s="19">
        <v>563</v>
      </c>
      <c r="AH97" s="19">
        <v>0</v>
      </c>
    </row>
    <row r="98" spans="1:34" ht="14.4" hidden="1" x14ac:dyDescent="0.3">
      <c r="A98" s="17">
        <v>93</v>
      </c>
      <c r="B98" s="17" t="s">
        <v>156</v>
      </c>
      <c r="C98" s="17" t="str">
        <f>VLOOKUP(B98,[3]Sheet1!$B$2:$D$274,3,0)</f>
        <v>DABURA</v>
      </c>
      <c r="D98" s="17" t="str">
        <f>VLOOKUP(C98,[4]all_localities_matched!$B$13:$J$191,9,0)</f>
        <v>DABURA</v>
      </c>
      <c r="E98" s="18">
        <f>S98/AG98</f>
        <v>0.3353413654618474</v>
      </c>
      <c r="F98" s="18">
        <f>P98/AG98</f>
        <v>0.53212851405622486</v>
      </c>
      <c r="G98" s="18">
        <f>Q98/AG98</f>
        <v>4.6184738955823292E-2</v>
      </c>
      <c r="H98" s="18">
        <f t="shared" si="9"/>
        <v>1.0040160642570281E-2</v>
      </c>
      <c r="I98" s="18">
        <f t="shared" si="10"/>
        <v>5.2208835341365459E-2</v>
      </c>
      <c r="J98" s="18">
        <f t="shared" si="11"/>
        <v>0.53212851405622486</v>
      </c>
      <c r="K98" s="18" t="str">
        <f t="shared" si="17"/>
        <v>INC</v>
      </c>
      <c r="L98" s="18">
        <f t="shared" si="12"/>
        <v>0.3353413654618474</v>
      </c>
      <c r="M98" s="18" t="str">
        <f t="shared" si="13"/>
        <v>BJP</v>
      </c>
      <c r="N98" s="18">
        <f t="shared" si="14"/>
        <v>0.19678714859437746</v>
      </c>
      <c r="O98" s="49" t="str">
        <f t="shared" si="15"/>
        <v>Strong INC</v>
      </c>
      <c r="P98" s="19">
        <v>265</v>
      </c>
      <c r="Q98" s="19">
        <v>23</v>
      </c>
      <c r="R98" s="19">
        <v>5</v>
      </c>
      <c r="S98" s="19">
        <v>167</v>
      </c>
      <c r="T98" s="19">
        <v>10</v>
      </c>
      <c r="U98" s="19">
        <v>1</v>
      </c>
      <c r="V98" s="17">
        <v>1</v>
      </c>
      <c r="W98" s="19">
        <v>2</v>
      </c>
      <c r="X98" s="19">
        <v>0</v>
      </c>
      <c r="Y98" s="19">
        <v>0</v>
      </c>
      <c r="Z98" s="19">
        <v>3</v>
      </c>
      <c r="AA98" s="19">
        <v>1</v>
      </c>
      <c r="AB98" s="19">
        <v>2</v>
      </c>
      <c r="AC98" s="19">
        <f t="shared" si="16"/>
        <v>6</v>
      </c>
      <c r="AD98" s="19">
        <v>480</v>
      </c>
      <c r="AE98" s="19">
        <v>0</v>
      </c>
      <c r="AF98" s="19">
        <v>18</v>
      </c>
      <c r="AG98" s="19">
        <v>498</v>
      </c>
      <c r="AH98" s="19">
        <v>0</v>
      </c>
    </row>
    <row r="99" spans="1:34" ht="14.4" hidden="1" x14ac:dyDescent="0.3">
      <c r="A99" s="17">
        <v>94</v>
      </c>
      <c r="B99" s="17" t="s">
        <v>157</v>
      </c>
      <c r="C99" s="17" t="str">
        <f>VLOOKUP(B99,[3]Sheet1!$B$2:$D$274,3,0)</f>
        <v>AKAUNA</v>
      </c>
      <c r="D99" s="17" t="str">
        <f>VLOOKUP(C99,[4]all_localities_matched!$B$13:$J$191,9,0)</f>
        <v>AKAUNA</v>
      </c>
      <c r="E99" s="18">
        <f>S99/AG99</f>
        <v>0.2087087087087087</v>
      </c>
      <c r="F99" s="18">
        <f>P99/AG99</f>
        <v>0.53003003003003002</v>
      </c>
      <c r="G99" s="18">
        <f>Q99/AG99</f>
        <v>0.2072072072072072</v>
      </c>
      <c r="H99" s="18">
        <f t="shared" si="9"/>
        <v>9.0090090090090089E-3</v>
      </c>
      <c r="I99" s="18">
        <f t="shared" si="10"/>
        <v>5.1051051051051052E-2</v>
      </c>
      <c r="J99" s="18">
        <f t="shared" si="11"/>
        <v>0.53003003003003002</v>
      </c>
      <c r="K99" s="18" t="str">
        <f t="shared" si="17"/>
        <v>INC</v>
      </c>
      <c r="L99" s="18">
        <f t="shared" si="12"/>
        <v>0.2087087087087087</v>
      </c>
      <c r="M99" s="18" t="str">
        <f t="shared" si="13"/>
        <v>BJP</v>
      </c>
      <c r="N99" s="18">
        <f t="shared" si="14"/>
        <v>0.3213213213213213</v>
      </c>
      <c r="O99" s="49" t="str">
        <f t="shared" si="15"/>
        <v>Strong INC</v>
      </c>
      <c r="P99" s="19">
        <v>353</v>
      </c>
      <c r="Q99" s="19">
        <v>138</v>
      </c>
      <c r="R99" s="19">
        <v>6</v>
      </c>
      <c r="S99" s="19">
        <v>139</v>
      </c>
      <c r="T99" s="19">
        <v>3</v>
      </c>
      <c r="U99" s="19">
        <v>1</v>
      </c>
      <c r="V99" s="17">
        <v>4</v>
      </c>
      <c r="W99" s="19">
        <v>2</v>
      </c>
      <c r="X99" s="19">
        <v>4</v>
      </c>
      <c r="Y99" s="19">
        <v>0</v>
      </c>
      <c r="Z99" s="19">
        <v>2</v>
      </c>
      <c r="AA99" s="19">
        <v>4</v>
      </c>
      <c r="AB99" s="19">
        <v>2</v>
      </c>
      <c r="AC99" s="19">
        <f t="shared" si="16"/>
        <v>12</v>
      </c>
      <c r="AD99" s="19">
        <v>658</v>
      </c>
      <c r="AE99" s="19">
        <v>0</v>
      </c>
      <c r="AF99" s="19">
        <v>8</v>
      </c>
      <c r="AG99" s="19">
        <v>666</v>
      </c>
      <c r="AH99" s="19">
        <v>0</v>
      </c>
    </row>
    <row r="100" spans="1:34" ht="14.4" hidden="1" x14ac:dyDescent="0.3">
      <c r="A100" s="17">
        <v>95</v>
      </c>
      <c r="B100" s="17" t="s">
        <v>158</v>
      </c>
      <c r="C100" s="17" t="str">
        <f>VLOOKUP(B100,[3]Sheet1!$B$2:$D$274,3,0)</f>
        <v>IBANAPUR</v>
      </c>
      <c r="D100" s="17" t="str">
        <f>VLOOKUP(C100,[4]all_localities_matched!$B$13:$J$191,9,0)</f>
        <v>IBANAPUR</v>
      </c>
      <c r="E100" s="18">
        <f>S100/AG100</f>
        <v>0.30103092783505153</v>
      </c>
      <c r="F100" s="18">
        <f>P100/AG100</f>
        <v>0.54639175257731953</v>
      </c>
      <c r="G100" s="18">
        <f>Q100/AG100</f>
        <v>2.88659793814433E-2</v>
      </c>
      <c r="H100" s="18">
        <f t="shared" si="9"/>
        <v>6.8041237113402056E-2</v>
      </c>
      <c r="I100" s="18">
        <f t="shared" si="10"/>
        <v>5.3608247422680409E-2</v>
      </c>
      <c r="J100" s="18">
        <f t="shared" si="11"/>
        <v>0.54639175257731953</v>
      </c>
      <c r="K100" s="18" t="str">
        <f t="shared" si="17"/>
        <v>INC</v>
      </c>
      <c r="L100" s="18">
        <f t="shared" si="12"/>
        <v>0.30103092783505153</v>
      </c>
      <c r="M100" s="18" t="str">
        <f t="shared" si="13"/>
        <v>BJP</v>
      </c>
      <c r="N100" s="18">
        <f t="shared" si="14"/>
        <v>0.245360824742268</v>
      </c>
      <c r="O100" s="49" t="str">
        <f t="shared" si="15"/>
        <v>Strong INC</v>
      </c>
      <c r="P100" s="19">
        <v>265</v>
      </c>
      <c r="Q100" s="19">
        <v>14</v>
      </c>
      <c r="R100" s="19">
        <v>33</v>
      </c>
      <c r="S100" s="19">
        <v>146</v>
      </c>
      <c r="T100" s="19">
        <v>6</v>
      </c>
      <c r="U100" s="19">
        <v>4</v>
      </c>
      <c r="V100" s="17">
        <v>0</v>
      </c>
      <c r="W100" s="19">
        <v>0</v>
      </c>
      <c r="X100" s="19">
        <v>2</v>
      </c>
      <c r="Y100" s="19">
        <v>1</v>
      </c>
      <c r="Z100" s="19">
        <v>3</v>
      </c>
      <c r="AA100" s="19">
        <v>0</v>
      </c>
      <c r="AB100" s="19">
        <v>2</v>
      </c>
      <c r="AC100" s="19">
        <f t="shared" si="16"/>
        <v>8</v>
      </c>
      <c r="AD100" s="19">
        <v>476</v>
      </c>
      <c r="AE100" s="19">
        <v>0</v>
      </c>
      <c r="AF100" s="19">
        <v>9</v>
      </c>
      <c r="AG100" s="19">
        <v>485</v>
      </c>
      <c r="AH100" s="19">
        <v>0</v>
      </c>
    </row>
    <row r="101" spans="1:34" ht="14.4" hidden="1" x14ac:dyDescent="0.3">
      <c r="A101" s="17">
        <v>96</v>
      </c>
      <c r="B101" s="17" t="s">
        <v>159</v>
      </c>
      <c r="C101" s="17" t="str">
        <f>VLOOKUP(B101,[3]Sheet1!$B$2:$D$274,3,0)</f>
        <v>POKHAR</v>
      </c>
      <c r="D101" s="17" t="str">
        <f>VLOOKUP(C101,[4]all_localities_matched!$B$13:$J$191,9,0)</f>
        <v>POKHAR</v>
      </c>
      <c r="E101" s="18">
        <f>S101/AG101</f>
        <v>8.2758620689655171E-2</v>
      </c>
      <c r="F101" s="18">
        <f>P101/AG101</f>
        <v>0.82413793103448274</v>
      </c>
      <c r="G101" s="18">
        <f>Q101/AG101</f>
        <v>3.6206896551724141E-2</v>
      </c>
      <c r="H101" s="18">
        <f t="shared" si="9"/>
        <v>3.4482758620689655E-3</v>
      </c>
      <c r="I101" s="18">
        <f t="shared" si="10"/>
        <v>4.8275862068965517E-2</v>
      </c>
      <c r="J101" s="18">
        <f t="shared" si="11"/>
        <v>0.82413793103448274</v>
      </c>
      <c r="K101" s="18" t="str">
        <f t="shared" si="17"/>
        <v>INC</v>
      </c>
      <c r="L101" s="18">
        <f t="shared" si="12"/>
        <v>8.2758620689655171E-2</v>
      </c>
      <c r="M101" s="18" t="str">
        <f t="shared" si="13"/>
        <v>BJP</v>
      </c>
      <c r="N101" s="18">
        <f t="shared" si="14"/>
        <v>0.74137931034482762</v>
      </c>
      <c r="O101" s="49" t="str">
        <f t="shared" si="15"/>
        <v>Strong INC</v>
      </c>
      <c r="P101" s="19">
        <v>478</v>
      </c>
      <c r="Q101" s="19">
        <v>21</v>
      </c>
      <c r="R101" s="19">
        <v>2</v>
      </c>
      <c r="S101" s="19">
        <v>48</v>
      </c>
      <c r="T101" s="19">
        <v>3</v>
      </c>
      <c r="U101" s="19">
        <v>0</v>
      </c>
      <c r="V101" s="17">
        <v>2</v>
      </c>
      <c r="W101" s="19">
        <v>1</v>
      </c>
      <c r="X101" s="19">
        <v>2</v>
      </c>
      <c r="Y101" s="19">
        <v>3</v>
      </c>
      <c r="Z101" s="19">
        <v>2</v>
      </c>
      <c r="AA101" s="19">
        <v>3</v>
      </c>
      <c r="AB101" s="19">
        <v>1</v>
      </c>
      <c r="AC101" s="19">
        <f t="shared" si="16"/>
        <v>11</v>
      </c>
      <c r="AD101" s="19">
        <v>566</v>
      </c>
      <c r="AE101" s="19">
        <v>0</v>
      </c>
      <c r="AF101" s="19">
        <v>14</v>
      </c>
      <c r="AG101" s="19">
        <v>580</v>
      </c>
      <c r="AH101" s="19">
        <v>0</v>
      </c>
    </row>
    <row r="102" spans="1:34" ht="14.4" hidden="1" x14ac:dyDescent="0.3">
      <c r="A102" s="17">
        <v>97</v>
      </c>
      <c r="B102" s="17" t="s">
        <v>160</v>
      </c>
      <c r="C102" s="17" t="str">
        <f>VLOOKUP(B102,[3]Sheet1!$B$2:$D$274,3,0)</f>
        <v>POIVWAN</v>
      </c>
      <c r="D102" s="17" t="str">
        <f>VLOOKUP(C102,[4]all_localities_matched!$B$13:$J$191,9,0)</f>
        <v>POIVWAN</v>
      </c>
      <c r="E102" s="18">
        <f>S102/AG102</f>
        <v>0.21542227662178703</v>
      </c>
      <c r="F102" s="18">
        <f>P102/AG102</f>
        <v>0.59485924112607103</v>
      </c>
      <c r="G102" s="18">
        <f>Q102/AG102</f>
        <v>8.8127294981640153E-2</v>
      </c>
      <c r="H102" s="18">
        <f t="shared" si="9"/>
        <v>3.5495716034271728E-2</v>
      </c>
      <c r="I102" s="18">
        <f t="shared" si="10"/>
        <v>7.588739290085679E-2</v>
      </c>
      <c r="J102" s="18">
        <f t="shared" si="11"/>
        <v>0.59485924112607103</v>
      </c>
      <c r="K102" s="18" t="str">
        <f t="shared" si="17"/>
        <v>INC</v>
      </c>
      <c r="L102" s="18">
        <f t="shared" si="12"/>
        <v>0.21542227662178703</v>
      </c>
      <c r="M102" s="18" t="str">
        <f t="shared" si="13"/>
        <v>BJP</v>
      </c>
      <c r="N102" s="18">
        <f t="shared" si="14"/>
        <v>0.37943696450428399</v>
      </c>
      <c r="O102" s="49" t="str">
        <f t="shared" si="15"/>
        <v>Strong INC</v>
      </c>
      <c r="P102" s="19">
        <v>486</v>
      </c>
      <c r="Q102" s="19">
        <v>72</v>
      </c>
      <c r="R102" s="19">
        <v>29</v>
      </c>
      <c r="S102" s="19">
        <v>176</v>
      </c>
      <c r="T102" s="19">
        <v>5</v>
      </c>
      <c r="U102" s="19">
        <v>4</v>
      </c>
      <c r="V102" s="17">
        <v>7</v>
      </c>
      <c r="W102" s="19">
        <v>4</v>
      </c>
      <c r="X102" s="19">
        <v>4</v>
      </c>
      <c r="Y102" s="19">
        <v>3</v>
      </c>
      <c r="Z102" s="19">
        <v>3</v>
      </c>
      <c r="AA102" s="19">
        <v>3</v>
      </c>
      <c r="AB102" s="19">
        <v>8</v>
      </c>
      <c r="AC102" s="19">
        <f t="shared" si="16"/>
        <v>21</v>
      </c>
      <c r="AD102" s="19">
        <v>804</v>
      </c>
      <c r="AE102" s="19">
        <v>0</v>
      </c>
      <c r="AF102" s="19">
        <v>13</v>
      </c>
      <c r="AG102" s="19">
        <v>817</v>
      </c>
      <c r="AH102" s="19">
        <v>0</v>
      </c>
    </row>
    <row r="103" spans="1:34" ht="14.4" hidden="1" x14ac:dyDescent="0.3">
      <c r="A103" s="17">
        <v>98</v>
      </c>
      <c r="B103" s="17" t="s">
        <v>161</v>
      </c>
      <c r="C103" s="17" t="str">
        <f>VLOOKUP(B103,[3]Sheet1!$B$2:$D$274,3,0)</f>
        <v>BAJITAPUR</v>
      </c>
      <c r="D103" s="17" t="str">
        <f>VLOOKUP(C103,[4]all_localities_matched!$B$13:$J$191,9,0)</f>
        <v>BAJITAPUR</v>
      </c>
      <c r="E103" s="18">
        <f>S103/AG103</f>
        <v>0.14831130690161526</v>
      </c>
      <c r="F103" s="18">
        <f>P103/AG103</f>
        <v>0.58149779735682816</v>
      </c>
      <c r="G103" s="18">
        <f>Q103/AG103</f>
        <v>0.18649045521292218</v>
      </c>
      <c r="H103" s="18">
        <f t="shared" si="9"/>
        <v>1.4684287812041116E-2</v>
      </c>
      <c r="I103" s="18">
        <f t="shared" si="10"/>
        <v>7.7826725403817909E-2</v>
      </c>
      <c r="J103" s="18">
        <f t="shared" si="11"/>
        <v>0.58149779735682816</v>
      </c>
      <c r="K103" s="18" t="str">
        <f t="shared" si="17"/>
        <v>INC</v>
      </c>
      <c r="L103" s="18">
        <f t="shared" si="12"/>
        <v>0.18649045521292218</v>
      </c>
      <c r="M103" s="18" t="str">
        <f t="shared" si="13"/>
        <v>JDU</v>
      </c>
      <c r="N103" s="18">
        <f t="shared" si="14"/>
        <v>0.39500734214390598</v>
      </c>
      <c r="O103" s="49" t="str">
        <f t="shared" si="15"/>
        <v>Strong INC</v>
      </c>
      <c r="P103" s="19">
        <v>396</v>
      </c>
      <c r="Q103" s="19">
        <v>127</v>
      </c>
      <c r="R103" s="19">
        <v>10</v>
      </c>
      <c r="S103" s="19">
        <v>101</v>
      </c>
      <c r="T103" s="19">
        <v>5</v>
      </c>
      <c r="U103" s="19">
        <v>5</v>
      </c>
      <c r="V103" s="17">
        <v>5</v>
      </c>
      <c r="W103" s="19">
        <v>2</v>
      </c>
      <c r="X103" s="19">
        <v>3</v>
      </c>
      <c r="Y103" s="19">
        <v>5</v>
      </c>
      <c r="Z103" s="19">
        <v>3</v>
      </c>
      <c r="AA103" s="19">
        <v>3</v>
      </c>
      <c r="AB103" s="19">
        <v>4</v>
      </c>
      <c r="AC103" s="19">
        <f t="shared" si="16"/>
        <v>18</v>
      </c>
      <c r="AD103" s="19">
        <v>669</v>
      </c>
      <c r="AE103" s="19">
        <v>0</v>
      </c>
      <c r="AF103" s="19">
        <v>12</v>
      </c>
      <c r="AG103" s="19">
        <v>681</v>
      </c>
      <c r="AH103" s="19">
        <v>0</v>
      </c>
    </row>
    <row r="104" spans="1:34" ht="14.4" hidden="1" x14ac:dyDescent="0.3">
      <c r="A104" s="17">
        <v>99</v>
      </c>
      <c r="B104" s="17" t="s">
        <v>162</v>
      </c>
      <c r="C104" s="17" t="str">
        <f>VLOOKUP(B104,[3]Sheet1!$B$2:$D$274,3,0)</f>
        <v>ORA</v>
      </c>
      <c r="D104" s="17" t="str">
        <f>VLOOKUP(C104,[4]all_localities_matched!$B$13:$J$191,9,0)</f>
        <v>ORA</v>
      </c>
      <c r="E104" s="18">
        <f>S104/AG104</f>
        <v>0.32902033271719039</v>
      </c>
      <c r="F104" s="18">
        <f>P104/AG104</f>
        <v>0.4898336414048059</v>
      </c>
      <c r="G104" s="18">
        <f>Q104/AG104</f>
        <v>0.11275415896487985</v>
      </c>
      <c r="H104" s="18">
        <f t="shared" si="9"/>
        <v>2.7726432532347505E-2</v>
      </c>
      <c r="I104" s="18">
        <f t="shared" si="10"/>
        <v>4.9907578558225509E-2</v>
      </c>
      <c r="J104" s="18">
        <f t="shared" si="11"/>
        <v>0.4898336414048059</v>
      </c>
      <c r="K104" s="18" t="str">
        <f t="shared" si="17"/>
        <v>INC</v>
      </c>
      <c r="L104" s="18">
        <f t="shared" si="12"/>
        <v>0.32902033271719039</v>
      </c>
      <c r="M104" s="18" t="str">
        <f t="shared" si="13"/>
        <v>BJP</v>
      </c>
      <c r="N104" s="18">
        <f t="shared" si="14"/>
        <v>0.16081330868761551</v>
      </c>
      <c r="O104" s="49" t="str">
        <f t="shared" si="15"/>
        <v>Strong INC</v>
      </c>
      <c r="P104" s="19">
        <v>265</v>
      </c>
      <c r="Q104" s="19">
        <v>61</v>
      </c>
      <c r="R104" s="19">
        <v>15</v>
      </c>
      <c r="S104" s="19">
        <v>178</v>
      </c>
      <c r="T104" s="19">
        <v>4</v>
      </c>
      <c r="U104" s="19">
        <v>2</v>
      </c>
      <c r="V104" s="17">
        <v>1</v>
      </c>
      <c r="W104" s="19">
        <v>0</v>
      </c>
      <c r="X104" s="19">
        <v>0</v>
      </c>
      <c r="Y104" s="19">
        <v>2</v>
      </c>
      <c r="Z104" s="19">
        <v>4</v>
      </c>
      <c r="AA104" s="19">
        <v>1</v>
      </c>
      <c r="AB104" s="19">
        <v>3</v>
      </c>
      <c r="AC104" s="19">
        <f t="shared" si="16"/>
        <v>10</v>
      </c>
      <c r="AD104" s="19">
        <v>536</v>
      </c>
      <c r="AE104" s="19">
        <v>0</v>
      </c>
      <c r="AF104" s="19">
        <v>5</v>
      </c>
      <c r="AG104" s="19">
        <v>541</v>
      </c>
      <c r="AH104" s="19">
        <v>0</v>
      </c>
    </row>
    <row r="105" spans="1:34" ht="14.4" hidden="1" x14ac:dyDescent="0.3">
      <c r="A105" s="13" t="s">
        <v>163</v>
      </c>
      <c r="B105" s="17" t="s">
        <v>164</v>
      </c>
      <c r="C105" s="17" t="str">
        <f>VLOOKUP(B105,[3]Sheet1!$B$2:$D$274,3,0)</f>
        <v>ORA</v>
      </c>
      <c r="D105" s="17" t="str">
        <f>VLOOKUP(C105,[4]all_localities_matched!$B$13:$J$191,9,0)</f>
        <v>ORA</v>
      </c>
      <c r="E105" s="18">
        <f>S105/AG105</f>
        <v>0.33849129593810445</v>
      </c>
      <c r="F105" s="18">
        <f>P105/AG105</f>
        <v>0.39651837524177952</v>
      </c>
      <c r="G105" s="18">
        <f>Q105/AG105</f>
        <v>0.18375241779497098</v>
      </c>
      <c r="H105" s="18">
        <f t="shared" si="9"/>
        <v>1.3539651837524178E-2</v>
      </c>
      <c r="I105" s="18">
        <f t="shared" si="10"/>
        <v>7.3500967117988397E-2</v>
      </c>
      <c r="J105" s="18">
        <f t="shared" si="11"/>
        <v>0.39651837524177952</v>
      </c>
      <c r="K105" s="18" t="str">
        <f t="shared" si="17"/>
        <v>INC</v>
      </c>
      <c r="L105" s="18">
        <f t="shared" si="12"/>
        <v>0.33849129593810445</v>
      </c>
      <c r="M105" s="18" t="str">
        <f t="shared" si="13"/>
        <v>BJP</v>
      </c>
      <c r="N105" s="18">
        <f t="shared" si="14"/>
        <v>5.8027079303675067E-2</v>
      </c>
      <c r="O105" s="49" t="str">
        <f t="shared" si="15"/>
        <v>Swing INC</v>
      </c>
      <c r="P105" s="19">
        <v>205</v>
      </c>
      <c r="Q105" s="19">
        <v>95</v>
      </c>
      <c r="R105" s="19">
        <v>7</v>
      </c>
      <c r="S105" s="19">
        <v>175</v>
      </c>
      <c r="T105" s="19">
        <v>6</v>
      </c>
      <c r="U105" s="19">
        <v>2</v>
      </c>
      <c r="V105" s="17">
        <v>3</v>
      </c>
      <c r="W105" s="19">
        <v>1</v>
      </c>
      <c r="X105" s="19">
        <v>0</v>
      </c>
      <c r="Y105" s="19">
        <v>2</v>
      </c>
      <c r="Z105" s="19">
        <v>6</v>
      </c>
      <c r="AA105" s="19">
        <v>2</v>
      </c>
      <c r="AB105" s="19">
        <v>3</v>
      </c>
      <c r="AC105" s="19">
        <f t="shared" si="16"/>
        <v>13</v>
      </c>
      <c r="AD105" s="19">
        <v>507</v>
      </c>
      <c r="AE105" s="19">
        <v>0</v>
      </c>
      <c r="AF105" s="19">
        <v>10</v>
      </c>
      <c r="AG105" s="19">
        <v>517</v>
      </c>
      <c r="AH105" s="19">
        <v>0</v>
      </c>
    </row>
    <row r="106" spans="1:34" ht="14.4" hidden="1" x14ac:dyDescent="0.3">
      <c r="A106" s="17">
        <v>100</v>
      </c>
      <c r="B106" s="17" t="s">
        <v>165</v>
      </c>
      <c r="C106" s="17" t="str">
        <f>VLOOKUP(B106,[3]Sheet1!$B$2:$D$274,3,0)</f>
        <v>SHEKHAPURA</v>
      </c>
      <c r="D106" s="17" t="str">
        <f>VLOOKUP(C106,[4]all_localities_matched!$B$13:$J$191,9,0)</f>
        <v>SHEKHAPURA</v>
      </c>
      <c r="E106" s="18">
        <f>S106/AG106</f>
        <v>7.3033707865168537E-2</v>
      </c>
      <c r="F106" s="18">
        <f>P106/AG106</f>
        <v>0.3960674157303371</v>
      </c>
      <c r="G106" s="18">
        <f>Q106/AG106</f>
        <v>2.5280898876404494E-2</v>
      </c>
      <c r="H106" s="18">
        <f t="shared" si="9"/>
        <v>0.44662921348314605</v>
      </c>
      <c r="I106" s="18">
        <f t="shared" si="10"/>
        <v>6.741573033707865E-2</v>
      </c>
      <c r="J106" s="18">
        <f t="shared" si="11"/>
        <v>0.44662921348314605</v>
      </c>
      <c r="K106" s="18" t="str">
        <f t="shared" si="17"/>
        <v>BSP</v>
      </c>
      <c r="L106" s="18">
        <f t="shared" si="12"/>
        <v>0.3960674157303371</v>
      </c>
      <c r="M106" s="18" t="str">
        <f t="shared" si="13"/>
        <v>INC</v>
      </c>
      <c r="N106" s="18">
        <f t="shared" si="14"/>
        <v>5.0561797752808946E-2</v>
      </c>
      <c r="O106" s="49" t="str">
        <f t="shared" si="15"/>
        <v>Swing BSP</v>
      </c>
      <c r="P106" s="19">
        <v>141</v>
      </c>
      <c r="Q106" s="19">
        <v>9</v>
      </c>
      <c r="R106" s="19">
        <v>159</v>
      </c>
      <c r="S106" s="19">
        <v>26</v>
      </c>
      <c r="T106" s="19">
        <v>2</v>
      </c>
      <c r="U106" s="19">
        <v>0</v>
      </c>
      <c r="V106" s="17">
        <v>0</v>
      </c>
      <c r="W106" s="19">
        <v>0</v>
      </c>
      <c r="X106" s="19">
        <v>0</v>
      </c>
      <c r="Y106" s="19">
        <v>1</v>
      </c>
      <c r="Z106" s="19">
        <v>3</v>
      </c>
      <c r="AA106" s="19">
        <v>6</v>
      </c>
      <c r="AB106" s="19">
        <v>1</v>
      </c>
      <c r="AC106" s="19">
        <f t="shared" si="16"/>
        <v>11</v>
      </c>
      <c r="AD106" s="19">
        <v>348</v>
      </c>
      <c r="AE106" s="19">
        <v>0</v>
      </c>
      <c r="AF106" s="19">
        <v>8</v>
      </c>
      <c r="AG106" s="19">
        <v>356</v>
      </c>
      <c r="AH106" s="19">
        <v>0</v>
      </c>
    </row>
    <row r="107" spans="1:34" ht="14.4" hidden="1" x14ac:dyDescent="0.3">
      <c r="A107" s="17">
        <v>101</v>
      </c>
      <c r="B107" s="17" t="s">
        <v>166</v>
      </c>
      <c r="C107" s="17" t="str">
        <f>VLOOKUP(B107,[3]Sheet1!$B$2:$D$274,3,0)</f>
        <v>RAJUPAR</v>
      </c>
      <c r="D107" s="17" t="str">
        <f>VLOOKUP(C107,[4]all_localities_matched!$B$13:$J$191,9,0)</f>
        <v>RAJPUR</v>
      </c>
      <c r="E107" s="18">
        <f>S107/AG107</f>
        <v>5.9602649006622516E-2</v>
      </c>
      <c r="F107" s="18">
        <f>P107/AG107</f>
        <v>7.0640176600441501E-2</v>
      </c>
      <c r="G107" s="18">
        <f>Q107/AG107</f>
        <v>4.4150110375275938E-3</v>
      </c>
      <c r="H107" s="18">
        <f t="shared" si="9"/>
        <v>0.82781456953642385</v>
      </c>
      <c r="I107" s="18">
        <f t="shared" si="10"/>
        <v>4.4150110375275942E-2</v>
      </c>
      <c r="J107" s="18">
        <f t="shared" si="11"/>
        <v>0.82781456953642385</v>
      </c>
      <c r="K107" s="18" t="str">
        <f t="shared" si="17"/>
        <v>BSP</v>
      </c>
      <c r="L107" s="18">
        <f t="shared" si="12"/>
        <v>7.0640176600441501E-2</v>
      </c>
      <c r="M107" s="18" t="str">
        <f t="shared" si="13"/>
        <v>INC</v>
      </c>
      <c r="N107" s="18">
        <f t="shared" si="14"/>
        <v>0.75717439293598232</v>
      </c>
      <c r="O107" s="49" t="str">
        <f t="shared" si="15"/>
        <v>Strong BSP</v>
      </c>
      <c r="P107" s="19">
        <v>32</v>
      </c>
      <c r="Q107" s="19">
        <v>2</v>
      </c>
      <c r="R107" s="19">
        <v>375</v>
      </c>
      <c r="S107" s="19">
        <v>27</v>
      </c>
      <c r="T107" s="19">
        <v>2</v>
      </c>
      <c r="U107" s="19">
        <v>0</v>
      </c>
      <c r="V107" s="17">
        <v>0</v>
      </c>
      <c r="W107" s="19">
        <v>0</v>
      </c>
      <c r="X107" s="19">
        <v>2</v>
      </c>
      <c r="Y107" s="19">
        <v>0</v>
      </c>
      <c r="Z107" s="19">
        <v>2</v>
      </c>
      <c r="AA107" s="19">
        <v>4</v>
      </c>
      <c r="AB107" s="19">
        <v>1</v>
      </c>
      <c r="AC107" s="19">
        <f t="shared" si="16"/>
        <v>9</v>
      </c>
      <c r="AD107" s="19">
        <v>447</v>
      </c>
      <c r="AE107" s="19">
        <v>0</v>
      </c>
      <c r="AF107" s="19">
        <v>6</v>
      </c>
      <c r="AG107" s="19">
        <v>453</v>
      </c>
      <c r="AH107" s="19">
        <v>0</v>
      </c>
    </row>
    <row r="108" spans="1:34" ht="14.4" hidden="1" x14ac:dyDescent="0.3">
      <c r="A108" s="17">
        <v>102</v>
      </c>
      <c r="B108" s="17" t="s">
        <v>167</v>
      </c>
      <c r="C108" s="17" t="str">
        <f>VLOOKUP(B108,[3]Sheet1!$B$2:$D$274,3,0)</f>
        <v>KANABEHARI</v>
      </c>
      <c r="D108" s="17" t="str">
        <f>VLOOKUP(C108,[4]all_localities_matched!$B$13:$J$191,9,0)</f>
        <v>KANABEHARI</v>
      </c>
      <c r="E108" s="18">
        <f>S108/AG108</f>
        <v>0.45833333333333331</v>
      </c>
      <c r="F108" s="18">
        <f>P108/AG108</f>
        <v>0.45833333333333331</v>
      </c>
      <c r="G108" s="18">
        <f>Q108/AG108</f>
        <v>1.6025641025641024E-2</v>
      </c>
      <c r="H108" s="18">
        <f t="shared" si="9"/>
        <v>4.4871794871794872E-2</v>
      </c>
      <c r="I108" s="18">
        <f t="shared" si="10"/>
        <v>1.9230769230769232E-2</v>
      </c>
      <c r="J108" s="18">
        <f t="shared" si="11"/>
        <v>0.45833333333333331</v>
      </c>
      <c r="K108" s="18" t="str">
        <f t="shared" si="17"/>
        <v>BJP</v>
      </c>
      <c r="L108" s="18">
        <f t="shared" si="12"/>
        <v>0.45833333333333331</v>
      </c>
      <c r="M108" s="18" t="str">
        <f t="shared" si="13"/>
        <v>BJP</v>
      </c>
      <c r="N108" s="18">
        <f t="shared" si="14"/>
        <v>0</v>
      </c>
      <c r="O108" s="49" t="str">
        <f t="shared" si="15"/>
        <v>Swing BJP</v>
      </c>
      <c r="P108" s="19">
        <v>143</v>
      </c>
      <c r="Q108" s="19">
        <v>5</v>
      </c>
      <c r="R108" s="19">
        <v>14</v>
      </c>
      <c r="S108" s="19">
        <v>143</v>
      </c>
      <c r="T108" s="19">
        <v>2</v>
      </c>
      <c r="U108" s="19">
        <v>0</v>
      </c>
      <c r="V108" s="17">
        <v>2</v>
      </c>
      <c r="W108" s="19">
        <v>0</v>
      </c>
      <c r="X108" s="19">
        <v>0</v>
      </c>
      <c r="Y108" s="19">
        <v>1</v>
      </c>
      <c r="Z108" s="19">
        <v>0</v>
      </c>
      <c r="AA108" s="19">
        <v>0</v>
      </c>
      <c r="AB108" s="19">
        <v>0</v>
      </c>
      <c r="AC108" s="19">
        <f t="shared" si="16"/>
        <v>1</v>
      </c>
      <c r="AD108" s="19">
        <v>310</v>
      </c>
      <c r="AE108" s="19">
        <v>0</v>
      </c>
      <c r="AF108" s="19">
        <v>2</v>
      </c>
      <c r="AG108" s="19">
        <v>312</v>
      </c>
      <c r="AH108" s="19">
        <v>0</v>
      </c>
    </row>
    <row r="109" spans="1:34" ht="14.4" hidden="1" x14ac:dyDescent="0.3">
      <c r="A109" s="17">
        <v>103</v>
      </c>
      <c r="B109" s="17" t="s">
        <v>168</v>
      </c>
      <c r="C109" s="17" t="str">
        <f>VLOOKUP(B109,[3]Sheet1!$B$2:$D$274,3,0)</f>
        <v>KARAHARA</v>
      </c>
      <c r="D109" s="17" t="str">
        <f>VLOOKUP(C109,[4]all_localities_matched!$B$13:$J$191,9,0)</f>
        <v>KARAHARA</v>
      </c>
      <c r="E109" s="18">
        <f>S109/AG109</f>
        <v>0.13548387096774195</v>
      </c>
      <c r="F109" s="18">
        <f>P109/AG109</f>
        <v>0.56129032258064515</v>
      </c>
      <c r="G109" s="18">
        <f>Q109/AG109</f>
        <v>3.0107526881720432E-2</v>
      </c>
      <c r="H109" s="18">
        <f t="shared" si="9"/>
        <v>0.22795698924731184</v>
      </c>
      <c r="I109" s="18">
        <f t="shared" si="10"/>
        <v>6.4516129032258063E-2</v>
      </c>
      <c r="J109" s="18">
        <f t="shared" si="11"/>
        <v>0.56129032258064515</v>
      </c>
      <c r="K109" s="18" t="str">
        <f t="shared" si="17"/>
        <v>INC</v>
      </c>
      <c r="L109" s="18">
        <f t="shared" si="12"/>
        <v>0.22795698924731184</v>
      </c>
      <c r="M109" s="18" t="str">
        <f t="shared" si="13"/>
        <v>BSP</v>
      </c>
      <c r="N109" s="18">
        <f t="shared" si="14"/>
        <v>0.33333333333333331</v>
      </c>
      <c r="O109" s="49" t="str">
        <f t="shared" si="15"/>
        <v>Strong INC</v>
      </c>
      <c r="P109" s="19">
        <v>261</v>
      </c>
      <c r="Q109" s="19">
        <v>14</v>
      </c>
      <c r="R109" s="19">
        <v>106</v>
      </c>
      <c r="S109" s="19">
        <v>63</v>
      </c>
      <c r="T109" s="19">
        <v>1</v>
      </c>
      <c r="U109" s="19">
        <v>2</v>
      </c>
      <c r="V109" s="17">
        <v>3</v>
      </c>
      <c r="W109" s="19">
        <v>0</v>
      </c>
      <c r="X109" s="19">
        <v>2</v>
      </c>
      <c r="Y109" s="19">
        <v>0</v>
      </c>
      <c r="Z109" s="19">
        <v>4</v>
      </c>
      <c r="AA109" s="19">
        <v>3</v>
      </c>
      <c r="AB109" s="19">
        <v>3</v>
      </c>
      <c r="AC109" s="19">
        <f t="shared" si="16"/>
        <v>12</v>
      </c>
      <c r="AD109" s="19">
        <v>462</v>
      </c>
      <c r="AE109" s="19">
        <v>0</v>
      </c>
      <c r="AF109" s="19">
        <v>3</v>
      </c>
      <c r="AG109" s="19">
        <v>465</v>
      </c>
      <c r="AH109" s="19">
        <v>0</v>
      </c>
    </row>
    <row r="110" spans="1:34" ht="14.4" hidden="1" x14ac:dyDescent="0.3">
      <c r="A110" s="17">
        <v>104</v>
      </c>
      <c r="B110" s="17" t="s">
        <v>169</v>
      </c>
      <c r="C110" s="17" t="str">
        <f>VLOOKUP(B110,[3]Sheet1!$B$2:$D$274,3,0)</f>
        <v>YARI</v>
      </c>
      <c r="D110" s="17" t="str">
        <f>VLOOKUP(C110,[4]all_localities_matched!$B$13:$J$191,9,0)</f>
        <v>YARI</v>
      </c>
      <c r="E110" s="18">
        <f>S110/AG110</f>
        <v>0.44220430107526881</v>
      </c>
      <c r="F110" s="18">
        <f>P110/AG110</f>
        <v>0.33198924731182794</v>
      </c>
      <c r="G110" s="18">
        <f>Q110/AG110</f>
        <v>4.5698924731182797E-2</v>
      </c>
      <c r="H110" s="18">
        <f t="shared" si="9"/>
        <v>9.8118279569892469E-2</v>
      </c>
      <c r="I110" s="18">
        <f t="shared" si="10"/>
        <v>8.1989247311827954E-2</v>
      </c>
      <c r="J110" s="18">
        <f t="shared" si="11"/>
        <v>0.44220430107526881</v>
      </c>
      <c r="K110" s="18" t="str">
        <f t="shared" si="17"/>
        <v>BJP</v>
      </c>
      <c r="L110" s="18">
        <f t="shared" si="12"/>
        <v>0.33198924731182794</v>
      </c>
      <c r="M110" s="18" t="str">
        <f t="shared" si="13"/>
        <v>INC</v>
      </c>
      <c r="N110" s="18">
        <f t="shared" si="14"/>
        <v>0.11021505376344087</v>
      </c>
      <c r="O110" s="49" t="str">
        <f t="shared" si="15"/>
        <v>Swing BJP</v>
      </c>
      <c r="P110" s="19">
        <v>247</v>
      </c>
      <c r="Q110" s="19">
        <v>34</v>
      </c>
      <c r="R110" s="19">
        <v>73</v>
      </c>
      <c r="S110" s="19">
        <v>329</v>
      </c>
      <c r="T110" s="19">
        <v>7</v>
      </c>
      <c r="U110" s="19">
        <v>3</v>
      </c>
      <c r="V110" s="17">
        <v>1</v>
      </c>
      <c r="W110" s="19">
        <v>2</v>
      </c>
      <c r="X110" s="19">
        <v>2</v>
      </c>
      <c r="Y110" s="19">
        <v>2</v>
      </c>
      <c r="Z110" s="19">
        <v>7</v>
      </c>
      <c r="AA110" s="19">
        <v>9</v>
      </c>
      <c r="AB110" s="19">
        <v>4</v>
      </c>
      <c r="AC110" s="19">
        <f t="shared" si="16"/>
        <v>24</v>
      </c>
      <c r="AD110" s="19">
        <v>720</v>
      </c>
      <c r="AE110" s="19">
        <v>0</v>
      </c>
      <c r="AF110" s="19">
        <v>24</v>
      </c>
      <c r="AG110" s="19">
        <v>744</v>
      </c>
      <c r="AH110" s="19">
        <v>0</v>
      </c>
    </row>
    <row r="111" spans="1:34" ht="14.4" hidden="1" x14ac:dyDescent="0.3">
      <c r="A111" s="17">
        <v>105</v>
      </c>
      <c r="B111" s="17" t="s">
        <v>170</v>
      </c>
      <c r="C111" s="17" t="str">
        <f>VLOOKUP(B111,[3]Sheet1!$B$2:$D$274,3,0)</f>
        <v>SONAVARSHA</v>
      </c>
      <c r="D111" s="17" t="str">
        <f>VLOOKUP(C111,[4]all_localities_matched!$B$13:$J$191,9,0)</f>
        <v>SONAVARSHA</v>
      </c>
      <c r="E111" s="18">
        <f>S111/AG111</f>
        <v>0.29720279720279719</v>
      </c>
      <c r="F111" s="18">
        <f>P111/AG111</f>
        <v>0.56993006993006989</v>
      </c>
      <c r="G111" s="18">
        <f>Q111/AG111</f>
        <v>1.048951048951049E-2</v>
      </c>
      <c r="H111" s="18">
        <f t="shared" si="9"/>
        <v>2.4475524475524476E-2</v>
      </c>
      <c r="I111" s="18">
        <f t="shared" si="10"/>
        <v>0.11188811188811189</v>
      </c>
      <c r="J111" s="18">
        <f t="shared" si="11"/>
        <v>0.56993006993006989</v>
      </c>
      <c r="K111" s="18" t="str">
        <f t="shared" si="17"/>
        <v>INC</v>
      </c>
      <c r="L111" s="18">
        <f t="shared" si="12"/>
        <v>0.29720279720279719</v>
      </c>
      <c r="M111" s="18" t="str">
        <f t="shared" si="13"/>
        <v>BJP</v>
      </c>
      <c r="N111" s="18">
        <f t="shared" si="14"/>
        <v>0.27272727272727271</v>
      </c>
      <c r="O111" s="49" t="str">
        <f t="shared" si="15"/>
        <v>Strong INC</v>
      </c>
      <c r="P111" s="19">
        <v>163</v>
      </c>
      <c r="Q111" s="19">
        <v>3</v>
      </c>
      <c r="R111" s="19">
        <v>7</v>
      </c>
      <c r="S111" s="19">
        <v>85</v>
      </c>
      <c r="T111" s="19">
        <v>2</v>
      </c>
      <c r="U111" s="19">
        <v>0</v>
      </c>
      <c r="V111" s="17">
        <v>0</v>
      </c>
      <c r="W111" s="19">
        <v>4</v>
      </c>
      <c r="X111" s="19">
        <v>1</v>
      </c>
      <c r="Y111" s="19">
        <v>1</v>
      </c>
      <c r="Z111" s="19">
        <v>5</v>
      </c>
      <c r="AA111" s="19">
        <v>2</v>
      </c>
      <c r="AB111" s="19">
        <v>4</v>
      </c>
      <c r="AC111" s="19">
        <f t="shared" si="16"/>
        <v>13</v>
      </c>
      <c r="AD111" s="19">
        <v>277</v>
      </c>
      <c r="AE111" s="19">
        <v>0</v>
      </c>
      <c r="AF111" s="19">
        <v>9</v>
      </c>
      <c r="AG111" s="19">
        <v>286</v>
      </c>
      <c r="AH111" s="19">
        <v>0</v>
      </c>
    </row>
    <row r="112" spans="1:34" ht="14.4" hidden="1" x14ac:dyDescent="0.3">
      <c r="A112" s="17">
        <v>106</v>
      </c>
      <c r="B112" s="17" t="s">
        <v>171</v>
      </c>
      <c r="C112" s="17" t="str">
        <f>VLOOKUP(B112,[3]Sheet1!$B$2:$D$274,3,0)</f>
        <v>BHARAVAR</v>
      </c>
      <c r="D112" s="17" t="str">
        <f>VLOOKUP(C112,[4]all_localities_matched!$B$13:$J$191,9,0)</f>
        <v>BHARAVAR</v>
      </c>
      <c r="E112" s="18">
        <f>S112/AG112</f>
        <v>0.50287907869481763</v>
      </c>
      <c r="F112" s="18">
        <f>P112/AG112</f>
        <v>0.37236084452975049</v>
      </c>
      <c r="G112" s="18">
        <f>Q112/AG112</f>
        <v>1.7274472168905951E-2</v>
      </c>
      <c r="H112" s="18">
        <f t="shared" si="9"/>
        <v>3.8387715930902108E-2</v>
      </c>
      <c r="I112" s="18">
        <f t="shared" si="10"/>
        <v>6.71785028790787E-2</v>
      </c>
      <c r="J112" s="18">
        <f t="shared" si="11"/>
        <v>0.50287907869481763</v>
      </c>
      <c r="K112" s="18" t="str">
        <f t="shared" si="17"/>
        <v>BJP</v>
      </c>
      <c r="L112" s="18">
        <f t="shared" si="12"/>
        <v>0.37236084452975049</v>
      </c>
      <c r="M112" s="18" t="str">
        <f t="shared" si="13"/>
        <v>INC</v>
      </c>
      <c r="N112" s="18">
        <f t="shared" si="14"/>
        <v>0.13051823416506714</v>
      </c>
      <c r="O112" s="49" t="str">
        <f t="shared" si="15"/>
        <v>Swing BJP</v>
      </c>
      <c r="P112" s="19">
        <v>194</v>
      </c>
      <c r="Q112" s="19">
        <v>9</v>
      </c>
      <c r="R112" s="19">
        <v>20</v>
      </c>
      <c r="S112" s="19">
        <v>262</v>
      </c>
      <c r="T112" s="19">
        <v>6</v>
      </c>
      <c r="U112" s="19">
        <v>4</v>
      </c>
      <c r="V112" s="17">
        <v>2</v>
      </c>
      <c r="W112" s="19">
        <v>3</v>
      </c>
      <c r="X112" s="19">
        <v>0</v>
      </c>
      <c r="Y112" s="19">
        <v>1</v>
      </c>
      <c r="Z112" s="19">
        <v>3</v>
      </c>
      <c r="AA112" s="19">
        <v>3</v>
      </c>
      <c r="AB112" s="19">
        <v>3</v>
      </c>
      <c r="AC112" s="19">
        <f t="shared" si="16"/>
        <v>10</v>
      </c>
      <c r="AD112" s="19">
        <v>510</v>
      </c>
      <c r="AE112" s="19">
        <v>0</v>
      </c>
      <c r="AF112" s="19">
        <v>11</v>
      </c>
      <c r="AG112" s="19">
        <v>521</v>
      </c>
      <c r="AH112" s="19">
        <v>0</v>
      </c>
    </row>
    <row r="113" spans="1:34" ht="14.4" hidden="1" x14ac:dyDescent="0.3">
      <c r="A113" s="17">
        <v>107</v>
      </c>
      <c r="B113" s="17" t="s">
        <v>172</v>
      </c>
      <c r="C113" s="17" t="str">
        <f>VLOOKUP(B113,[3]Sheet1!$B$2:$D$274,3,0)</f>
        <v>KHAIRA</v>
      </c>
      <c r="D113" s="17" t="str">
        <f>VLOOKUP(C113,[4]all_localities_matched!$B$13:$J$191,9,0)</f>
        <v>KHAIRI</v>
      </c>
      <c r="E113" s="18">
        <f>S113/AG113</f>
        <v>0.25077881619937692</v>
      </c>
      <c r="F113" s="18">
        <f>P113/AG113</f>
        <v>0.60280373831775702</v>
      </c>
      <c r="G113" s="18">
        <f>Q113/AG113</f>
        <v>7.3208722741433016E-2</v>
      </c>
      <c r="H113" s="18">
        <f t="shared" si="9"/>
        <v>2.8037383177570093E-2</v>
      </c>
      <c r="I113" s="18">
        <f t="shared" si="10"/>
        <v>4.9844236760124609E-2</v>
      </c>
      <c r="J113" s="18">
        <f t="shared" si="11"/>
        <v>0.60280373831775702</v>
      </c>
      <c r="K113" s="18" t="str">
        <f t="shared" si="17"/>
        <v>INC</v>
      </c>
      <c r="L113" s="18">
        <f t="shared" si="12"/>
        <v>0.25077881619937692</v>
      </c>
      <c r="M113" s="18" t="str">
        <f t="shared" si="13"/>
        <v>BJP</v>
      </c>
      <c r="N113" s="18">
        <f t="shared" si="14"/>
        <v>0.3520249221183801</v>
      </c>
      <c r="O113" s="49" t="str">
        <f t="shared" si="15"/>
        <v>Strong INC</v>
      </c>
      <c r="P113" s="19">
        <v>387</v>
      </c>
      <c r="Q113" s="19">
        <v>47</v>
      </c>
      <c r="R113" s="19">
        <v>18</v>
      </c>
      <c r="S113" s="19">
        <v>161</v>
      </c>
      <c r="T113" s="19">
        <v>2</v>
      </c>
      <c r="U113" s="19">
        <v>0</v>
      </c>
      <c r="V113" s="17">
        <v>0</v>
      </c>
      <c r="W113" s="19">
        <v>0</v>
      </c>
      <c r="X113" s="19">
        <v>3</v>
      </c>
      <c r="Y113" s="19">
        <v>2</v>
      </c>
      <c r="Z113" s="19">
        <v>4</v>
      </c>
      <c r="AA113" s="19">
        <v>4</v>
      </c>
      <c r="AB113" s="19">
        <v>2</v>
      </c>
      <c r="AC113" s="19">
        <f t="shared" si="16"/>
        <v>15</v>
      </c>
      <c r="AD113" s="19">
        <v>630</v>
      </c>
      <c r="AE113" s="19">
        <v>0</v>
      </c>
      <c r="AF113" s="19">
        <v>12</v>
      </c>
      <c r="AG113" s="19">
        <v>642</v>
      </c>
      <c r="AH113" s="19">
        <v>0</v>
      </c>
    </row>
    <row r="114" spans="1:34" ht="14.4" hidden="1" x14ac:dyDescent="0.3">
      <c r="A114" s="17">
        <v>108</v>
      </c>
      <c r="B114" s="17" t="s">
        <v>173</v>
      </c>
      <c r="C114" s="17" t="str">
        <f>VLOOKUP(B114,[3]Sheet1!$B$2:$D$274,3,0)</f>
        <v>BAHUARA</v>
      </c>
      <c r="D114" s="17" t="str">
        <f>VLOOKUP(C114,[4]all_localities_matched!$B$13:$J$191,9,0)</f>
        <v>BAHUAARA</v>
      </c>
      <c r="E114" s="18">
        <f>S114/AG114</f>
        <v>0.34440559440559443</v>
      </c>
      <c r="F114" s="18">
        <f>P114/AG114</f>
        <v>0.48776223776223776</v>
      </c>
      <c r="G114" s="18">
        <f>Q114/AG114</f>
        <v>2.7972027972027972E-2</v>
      </c>
      <c r="H114" s="18">
        <f t="shared" si="9"/>
        <v>1.5734265734265736E-2</v>
      </c>
      <c r="I114" s="18">
        <f t="shared" si="10"/>
        <v>0.10139860139860139</v>
      </c>
      <c r="J114" s="18">
        <f t="shared" si="11"/>
        <v>0.48776223776223776</v>
      </c>
      <c r="K114" s="18" t="str">
        <f t="shared" si="17"/>
        <v>INC</v>
      </c>
      <c r="L114" s="18">
        <f t="shared" si="12"/>
        <v>0.34440559440559443</v>
      </c>
      <c r="M114" s="18" t="str">
        <f t="shared" si="13"/>
        <v>BJP</v>
      </c>
      <c r="N114" s="18">
        <f t="shared" si="14"/>
        <v>0.14335664335664333</v>
      </c>
      <c r="O114" s="49" t="str">
        <f t="shared" si="15"/>
        <v>Swing INC</v>
      </c>
      <c r="P114" s="19">
        <v>279</v>
      </c>
      <c r="Q114" s="19">
        <v>16</v>
      </c>
      <c r="R114" s="19">
        <v>9</v>
      </c>
      <c r="S114" s="19">
        <v>197</v>
      </c>
      <c r="T114" s="19">
        <v>9</v>
      </c>
      <c r="U114" s="19">
        <v>1</v>
      </c>
      <c r="V114" s="17">
        <v>5</v>
      </c>
      <c r="W114" s="19">
        <v>3</v>
      </c>
      <c r="X114" s="19">
        <v>3</v>
      </c>
      <c r="Y114" s="19">
        <v>4</v>
      </c>
      <c r="Z114" s="19">
        <v>1</v>
      </c>
      <c r="AA114" s="19">
        <v>4</v>
      </c>
      <c r="AB114" s="19">
        <v>8</v>
      </c>
      <c r="AC114" s="19">
        <f t="shared" si="16"/>
        <v>20</v>
      </c>
      <c r="AD114" s="19">
        <v>539</v>
      </c>
      <c r="AE114" s="19">
        <v>0</v>
      </c>
      <c r="AF114" s="19">
        <v>33</v>
      </c>
      <c r="AG114" s="19">
        <v>572</v>
      </c>
      <c r="AH114" s="19">
        <v>0</v>
      </c>
    </row>
    <row r="115" spans="1:34" ht="14.4" hidden="1" x14ac:dyDescent="0.3">
      <c r="A115" s="17">
        <v>109</v>
      </c>
      <c r="B115" s="17" t="s">
        <v>174</v>
      </c>
      <c r="C115" s="17" t="str">
        <f>VLOOKUP(B115,[3]Sheet1!$B$2:$D$274,3,0)</f>
        <v>KARIYAVA</v>
      </c>
      <c r="D115" s="17" t="str">
        <f>VLOOKUP(C115,[4]all_localities_matched!$B$13:$J$191,9,0)</f>
        <v>KARIYAVA</v>
      </c>
      <c r="E115" s="18">
        <f>S115/AG115</f>
        <v>0.28769230769230769</v>
      </c>
      <c r="F115" s="18">
        <f>P115/AG115</f>
        <v>0.58153846153846156</v>
      </c>
      <c r="G115" s="18">
        <f>Q115/AG115</f>
        <v>2.4615384615384615E-2</v>
      </c>
      <c r="H115" s="18">
        <f t="shared" si="9"/>
        <v>5.2307692307692305E-2</v>
      </c>
      <c r="I115" s="18">
        <f t="shared" si="10"/>
        <v>6.7692307692307691E-2</v>
      </c>
      <c r="J115" s="18">
        <f t="shared" si="11"/>
        <v>0.58153846153846156</v>
      </c>
      <c r="K115" s="18" t="str">
        <f t="shared" si="17"/>
        <v>INC</v>
      </c>
      <c r="L115" s="18">
        <f t="shared" si="12"/>
        <v>0.28769230769230769</v>
      </c>
      <c r="M115" s="18" t="str">
        <f t="shared" si="13"/>
        <v>BJP</v>
      </c>
      <c r="N115" s="18">
        <f t="shared" si="14"/>
        <v>0.29384615384615387</v>
      </c>
      <c r="O115" s="49" t="str">
        <f t="shared" si="15"/>
        <v>Strong INC</v>
      </c>
      <c r="P115" s="19">
        <v>378</v>
      </c>
      <c r="Q115" s="19">
        <v>16</v>
      </c>
      <c r="R115" s="19">
        <v>34</v>
      </c>
      <c r="S115" s="19">
        <v>187</v>
      </c>
      <c r="T115" s="19">
        <v>5</v>
      </c>
      <c r="U115" s="19">
        <v>4</v>
      </c>
      <c r="V115" s="17">
        <v>5</v>
      </c>
      <c r="W115" s="19">
        <v>0</v>
      </c>
      <c r="X115" s="19">
        <v>0</v>
      </c>
      <c r="Y115" s="19">
        <v>3</v>
      </c>
      <c r="Z115" s="19">
        <v>4</v>
      </c>
      <c r="AA115" s="19">
        <v>3</v>
      </c>
      <c r="AB115" s="19">
        <v>5</v>
      </c>
      <c r="AC115" s="19">
        <f t="shared" si="16"/>
        <v>15</v>
      </c>
      <c r="AD115" s="19">
        <v>644</v>
      </c>
      <c r="AE115" s="19">
        <v>0</v>
      </c>
      <c r="AF115" s="19">
        <v>6</v>
      </c>
      <c r="AG115" s="19">
        <v>650</v>
      </c>
      <c r="AH115" s="19">
        <v>0</v>
      </c>
    </row>
    <row r="116" spans="1:34" ht="14.4" hidden="1" x14ac:dyDescent="0.3">
      <c r="A116" s="17">
        <v>110</v>
      </c>
      <c r="B116" s="17" t="s">
        <v>175</v>
      </c>
      <c r="C116" s="17" t="str">
        <f>VLOOKUP(B116,[3]Sheet1!$B$2:$D$274,3,0)</f>
        <v>CHAUKHADA</v>
      </c>
      <c r="D116" s="17" t="str">
        <f>VLOOKUP(C116,[4]all_localities_matched!$B$13:$J$191,9,0)</f>
        <v>CHAUKHADA</v>
      </c>
      <c r="E116" s="18">
        <f>S116/AG116</f>
        <v>0.42034548944337813</v>
      </c>
      <c r="F116" s="18">
        <f>P116/AG116</f>
        <v>0.42610364683301344</v>
      </c>
      <c r="G116" s="18">
        <f>Q116/AG116</f>
        <v>8.253358925143954E-2</v>
      </c>
      <c r="H116" s="18">
        <f t="shared" si="9"/>
        <v>9.5969289827255271E-3</v>
      </c>
      <c r="I116" s="18">
        <f t="shared" si="10"/>
        <v>5.9500959692898273E-2</v>
      </c>
      <c r="J116" s="18">
        <f t="shared" si="11"/>
        <v>0.42610364683301344</v>
      </c>
      <c r="K116" s="18" t="str">
        <f t="shared" si="17"/>
        <v>INC</v>
      </c>
      <c r="L116" s="18">
        <f t="shared" si="12"/>
        <v>0.42034548944337813</v>
      </c>
      <c r="M116" s="18" t="str">
        <f t="shared" si="13"/>
        <v>BJP</v>
      </c>
      <c r="N116" s="18">
        <f t="shared" si="14"/>
        <v>5.75815738963531E-3</v>
      </c>
      <c r="O116" s="49" t="str">
        <f t="shared" si="15"/>
        <v>Swing INC</v>
      </c>
      <c r="P116" s="19">
        <v>222</v>
      </c>
      <c r="Q116" s="19">
        <v>43</v>
      </c>
      <c r="R116" s="19">
        <v>5</v>
      </c>
      <c r="S116" s="19">
        <v>219</v>
      </c>
      <c r="T116" s="19">
        <v>3</v>
      </c>
      <c r="U116" s="19">
        <v>4</v>
      </c>
      <c r="V116" s="17">
        <v>4</v>
      </c>
      <c r="W116" s="19">
        <v>2</v>
      </c>
      <c r="X116" s="19">
        <v>0</v>
      </c>
      <c r="Y116" s="19">
        <v>1</v>
      </c>
      <c r="Z116" s="19">
        <v>6</v>
      </c>
      <c r="AA116" s="19">
        <v>0</v>
      </c>
      <c r="AB116" s="19">
        <v>2</v>
      </c>
      <c r="AC116" s="19">
        <f t="shared" si="16"/>
        <v>9</v>
      </c>
      <c r="AD116" s="19">
        <v>511</v>
      </c>
      <c r="AE116" s="19">
        <v>0</v>
      </c>
      <c r="AF116" s="19">
        <v>10</v>
      </c>
      <c r="AG116" s="19">
        <v>521</v>
      </c>
      <c r="AH116" s="19">
        <v>0</v>
      </c>
    </row>
    <row r="117" spans="1:34" ht="14.4" hidden="1" x14ac:dyDescent="0.3">
      <c r="A117" s="17">
        <v>111</v>
      </c>
      <c r="B117" s="17" t="s">
        <v>176</v>
      </c>
      <c r="C117" s="17" t="str">
        <f>VLOOKUP(B117,[3]Sheet1!$B$2:$D$274,3,0)</f>
        <v>HETAMAPUR</v>
      </c>
      <c r="D117" s="17" t="str">
        <f>VLOOKUP(C117,[4]all_localities_matched!$B$13:$J$191,9,0)</f>
        <v>HETAMAPUR</v>
      </c>
      <c r="E117" s="18">
        <f>S117/AG117</f>
        <v>9.2198581560283682E-2</v>
      </c>
      <c r="F117" s="18">
        <f>P117/AG117</f>
        <v>0.84042553191489366</v>
      </c>
      <c r="G117" s="18">
        <f>Q117/AG117</f>
        <v>2.1276595744680851E-2</v>
      </c>
      <c r="H117" s="18">
        <f t="shared" si="9"/>
        <v>7.0921985815602835E-3</v>
      </c>
      <c r="I117" s="18">
        <f t="shared" si="10"/>
        <v>4.9645390070921988E-2</v>
      </c>
      <c r="J117" s="18">
        <f t="shared" si="11"/>
        <v>0.84042553191489366</v>
      </c>
      <c r="K117" s="18" t="str">
        <f t="shared" si="17"/>
        <v>INC</v>
      </c>
      <c r="L117" s="18">
        <f t="shared" si="12"/>
        <v>9.2198581560283682E-2</v>
      </c>
      <c r="M117" s="18" t="str">
        <f t="shared" si="13"/>
        <v>BJP</v>
      </c>
      <c r="N117" s="18">
        <f t="shared" si="14"/>
        <v>0.74822695035460995</v>
      </c>
      <c r="O117" s="49" t="str">
        <f t="shared" si="15"/>
        <v>Strong INC</v>
      </c>
      <c r="P117" s="19">
        <v>237</v>
      </c>
      <c r="Q117" s="19">
        <v>6</v>
      </c>
      <c r="R117" s="19">
        <v>2</v>
      </c>
      <c r="S117" s="19">
        <v>26</v>
      </c>
      <c r="T117" s="19">
        <v>1</v>
      </c>
      <c r="U117" s="19">
        <v>0</v>
      </c>
      <c r="V117" s="17">
        <v>0</v>
      </c>
      <c r="W117" s="19">
        <v>1</v>
      </c>
      <c r="X117" s="19">
        <v>1</v>
      </c>
      <c r="Y117" s="19">
        <v>1</v>
      </c>
      <c r="Z117" s="19">
        <v>2</v>
      </c>
      <c r="AA117" s="19">
        <v>0</v>
      </c>
      <c r="AB117" s="19">
        <v>2</v>
      </c>
      <c r="AC117" s="19">
        <f t="shared" si="16"/>
        <v>6</v>
      </c>
      <c r="AD117" s="19">
        <v>279</v>
      </c>
      <c r="AE117" s="19">
        <v>0</v>
      </c>
      <c r="AF117" s="19">
        <v>3</v>
      </c>
      <c r="AG117" s="19">
        <v>282</v>
      </c>
      <c r="AH117" s="19">
        <v>0</v>
      </c>
    </row>
    <row r="118" spans="1:34" ht="14.4" hidden="1" x14ac:dyDescent="0.3">
      <c r="A118" s="17">
        <v>112</v>
      </c>
      <c r="B118" s="17" t="s">
        <v>177</v>
      </c>
      <c r="C118" s="17" t="str">
        <f>VLOOKUP(B118,[3]Sheet1!$B$2:$D$274,3,0)</f>
        <v>BHEDIYA</v>
      </c>
      <c r="D118" s="17" t="str">
        <f>VLOOKUP(C118,[4]all_localities_matched!$B$13:$J$191,9,0)</f>
        <v>BHEDIYA</v>
      </c>
      <c r="E118" s="18">
        <f>S118/AG118</f>
        <v>0.64311594202898548</v>
      </c>
      <c r="F118" s="18">
        <f>P118/AG118</f>
        <v>0.27536231884057971</v>
      </c>
      <c r="G118" s="18">
        <f>Q118/AG118</f>
        <v>2.8985507246376812E-2</v>
      </c>
      <c r="H118" s="18">
        <f t="shared" si="9"/>
        <v>1.4492753623188406E-2</v>
      </c>
      <c r="I118" s="18">
        <f t="shared" si="10"/>
        <v>5.6159420289855072E-2</v>
      </c>
      <c r="J118" s="18">
        <f t="shared" si="11"/>
        <v>0.64311594202898548</v>
      </c>
      <c r="K118" s="18" t="str">
        <f t="shared" si="17"/>
        <v>BJP</v>
      </c>
      <c r="L118" s="18">
        <f t="shared" si="12"/>
        <v>0.27536231884057971</v>
      </c>
      <c r="M118" s="18" t="str">
        <f t="shared" si="13"/>
        <v>INC</v>
      </c>
      <c r="N118" s="18">
        <f t="shared" si="14"/>
        <v>0.36775362318840576</v>
      </c>
      <c r="O118" s="49" t="str">
        <f t="shared" si="15"/>
        <v>Strong BJP</v>
      </c>
      <c r="P118" s="19">
        <v>152</v>
      </c>
      <c r="Q118" s="19">
        <v>16</v>
      </c>
      <c r="R118" s="19">
        <v>8</v>
      </c>
      <c r="S118" s="19">
        <v>355</v>
      </c>
      <c r="T118" s="19">
        <v>5</v>
      </c>
      <c r="U118" s="19">
        <v>2</v>
      </c>
      <c r="V118" s="17">
        <v>1</v>
      </c>
      <c r="W118" s="19">
        <v>1</v>
      </c>
      <c r="X118" s="19">
        <v>1</v>
      </c>
      <c r="Y118" s="19">
        <v>0</v>
      </c>
      <c r="Z118" s="19">
        <v>5</v>
      </c>
      <c r="AA118" s="19">
        <v>2</v>
      </c>
      <c r="AB118" s="19">
        <v>3</v>
      </c>
      <c r="AC118" s="19">
        <f t="shared" si="16"/>
        <v>11</v>
      </c>
      <c r="AD118" s="19">
        <v>551</v>
      </c>
      <c r="AE118" s="19">
        <v>0</v>
      </c>
      <c r="AF118" s="19">
        <v>1</v>
      </c>
      <c r="AG118" s="19">
        <v>552</v>
      </c>
      <c r="AH118" s="19">
        <v>0</v>
      </c>
    </row>
    <row r="119" spans="1:34" ht="14.4" hidden="1" x14ac:dyDescent="0.3">
      <c r="A119" s="17">
        <v>113</v>
      </c>
      <c r="B119" s="17" t="s">
        <v>178</v>
      </c>
      <c r="C119" s="17" t="str">
        <f>VLOOKUP(B119,[3]Sheet1!$B$2:$D$274,3,0)</f>
        <v>NARA</v>
      </c>
      <c r="D119" s="17" t="str">
        <f>VLOOKUP(C119,[4]all_localities_matched!$B$13:$J$191,9,0)</f>
        <v>NARA</v>
      </c>
      <c r="E119" s="18">
        <f>S119/AG119</f>
        <v>0.36969696969696969</v>
      </c>
      <c r="F119" s="18">
        <f>P119/AG119</f>
        <v>0.53535353535353536</v>
      </c>
      <c r="G119" s="18">
        <f>Q119/AG119</f>
        <v>2.4242424242424242E-2</v>
      </c>
      <c r="H119" s="18">
        <f t="shared" si="9"/>
        <v>2.0202020202020204E-2</v>
      </c>
      <c r="I119" s="18">
        <f t="shared" si="10"/>
        <v>6.0606060606060608E-2</v>
      </c>
      <c r="J119" s="18">
        <f t="shared" si="11"/>
        <v>0.53535353535353536</v>
      </c>
      <c r="K119" s="18" t="str">
        <f t="shared" si="17"/>
        <v>INC</v>
      </c>
      <c r="L119" s="18">
        <f t="shared" si="12"/>
        <v>0.36969696969696969</v>
      </c>
      <c r="M119" s="18" t="str">
        <f t="shared" si="13"/>
        <v>BJP</v>
      </c>
      <c r="N119" s="18">
        <f t="shared" si="14"/>
        <v>0.16565656565656567</v>
      </c>
      <c r="O119" s="49" t="str">
        <f t="shared" si="15"/>
        <v>Strong INC</v>
      </c>
      <c r="P119" s="19">
        <v>265</v>
      </c>
      <c r="Q119" s="19">
        <v>12</v>
      </c>
      <c r="R119" s="19">
        <v>10</v>
      </c>
      <c r="S119" s="19">
        <v>183</v>
      </c>
      <c r="T119" s="19">
        <v>3</v>
      </c>
      <c r="U119" s="19">
        <v>3</v>
      </c>
      <c r="V119" s="17">
        <v>2</v>
      </c>
      <c r="W119" s="19">
        <v>2</v>
      </c>
      <c r="X119" s="19">
        <v>0</v>
      </c>
      <c r="Y119" s="19">
        <v>1</v>
      </c>
      <c r="Z119" s="19">
        <v>3</v>
      </c>
      <c r="AA119" s="19">
        <v>2</v>
      </c>
      <c r="AB119" s="19">
        <v>4</v>
      </c>
      <c r="AC119" s="19">
        <f t="shared" si="16"/>
        <v>10</v>
      </c>
      <c r="AD119" s="19">
        <v>490</v>
      </c>
      <c r="AE119" s="19">
        <v>0</v>
      </c>
      <c r="AF119" s="19">
        <v>5</v>
      </c>
      <c r="AG119" s="19">
        <v>495</v>
      </c>
      <c r="AH119" s="19">
        <v>0</v>
      </c>
    </row>
    <row r="120" spans="1:34" ht="14.4" hidden="1" x14ac:dyDescent="0.3">
      <c r="A120" s="17">
        <v>114</v>
      </c>
      <c r="B120" s="17" t="s">
        <v>179</v>
      </c>
      <c r="C120" s="17" t="str">
        <f>VLOOKUP(B120,[3]Sheet1!$B$2:$D$274,3,0)</f>
        <v>JASOIYA</v>
      </c>
      <c r="D120" s="17" t="str">
        <f>VLOOKUP(C120,[4]all_localities_matched!$B$13:$J$191,9,0)</f>
        <v>JASOIYA</v>
      </c>
      <c r="E120" s="18">
        <f>S120/AG120</f>
        <v>0.58853288364249579</v>
      </c>
      <c r="F120" s="18">
        <f>P120/AG120</f>
        <v>0.35750421585160203</v>
      </c>
      <c r="G120" s="18">
        <f>Q120/AG120</f>
        <v>2.3608768971332208E-2</v>
      </c>
      <c r="H120" s="18">
        <f t="shared" si="9"/>
        <v>1.1804384485666104E-2</v>
      </c>
      <c r="I120" s="18">
        <f t="shared" si="10"/>
        <v>2.6981450252951095E-2</v>
      </c>
      <c r="J120" s="18">
        <f t="shared" si="11"/>
        <v>0.58853288364249579</v>
      </c>
      <c r="K120" s="18" t="str">
        <f t="shared" si="17"/>
        <v>BJP</v>
      </c>
      <c r="L120" s="18">
        <f t="shared" si="12"/>
        <v>0.35750421585160203</v>
      </c>
      <c r="M120" s="18" t="str">
        <f t="shared" si="13"/>
        <v>INC</v>
      </c>
      <c r="N120" s="18">
        <f t="shared" si="14"/>
        <v>0.23102866779089376</v>
      </c>
      <c r="O120" s="49" t="str">
        <f t="shared" si="15"/>
        <v>Strong BJP</v>
      </c>
      <c r="P120" s="19">
        <v>212</v>
      </c>
      <c r="Q120" s="19">
        <v>14</v>
      </c>
      <c r="R120" s="19">
        <v>7</v>
      </c>
      <c r="S120" s="19">
        <v>349</v>
      </c>
      <c r="T120" s="19">
        <v>1</v>
      </c>
      <c r="U120" s="19">
        <v>0</v>
      </c>
      <c r="V120" s="17">
        <v>2</v>
      </c>
      <c r="W120" s="19">
        <v>3</v>
      </c>
      <c r="X120" s="19">
        <v>1</v>
      </c>
      <c r="Y120" s="19">
        <v>1</v>
      </c>
      <c r="Z120" s="19">
        <v>2</v>
      </c>
      <c r="AA120" s="19">
        <v>1</v>
      </c>
      <c r="AB120" s="19">
        <v>0</v>
      </c>
      <c r="AC120" s="19">
        <f t="shared" si="16"/>
        <v>5</v>
      </c>
      <c r="AD120" s="19">
        <v>593</v>
      </c>
      <c r="AE120" s="19">
        <v>0</v>
      </c>
      <c r="AF120" s="19">
        <v>0</v>
      </c>
      <c r="AG120" s="19">
        <v>593</v>
      </c>
      <c r="AH120" s="19">
        <v>0</v>
      </c>
    </row>
    <row r="121" spans="1:34" ht="14.4" hidden="1" x14ac:dyDescent="0.3">
      <c r="A121" s="17">
        <v>115</v>
      </c>
      <c r="B121" s="17" t="s">
        <v>180</v>
      </c>
      <c r="C121" s="17" t="str">
        <f>VLOOKUP(B121,[3]Sheet1!$B$2:$D$274,3,0)</f>
        <v>JASOIYA</v>
      </c>
      <c r="D121" s="17" t="str">
        <f>VLOOKUP(C121,[4]all_localities_matched!$B$13:$J$191,9,0)</f>
        <v>JASOIYA</v>
      </c>
      <c r="E121" s="18">
        <f>S121/AG121</f>
        <v>0.73483535528596189</v>
      </c>
      <c r="F121" s="18">
        <f>P121/AG121</f>
        <v>0.22703639514731369</v>
      </c>
      <c r="G121" s="18">
        <f>Q121/AG121</f>
        <v>1.2131715771230503E-2</v>
      </c>
      <c r="H121" s="18">
        <f t="shared" si="9"/>
        <v>1.7331022530329288E-3</v>
      </c>
      <c r="I121" s="18">
        <f t="shared" si="10"/>
        <v>3.1195840554592721E-2</v>
      </c>
      <c r="J121" s="18">
        <f t="shared" si="11"/>
        <v>0.73483535528596189</v>
      </c>
      <c r="K121" s="18" t="str">
        <f t="shared" si="17"/>
        <v>BJP</v>
      </c>
      <c r="L121" s="18">
        <f t="shared" si="12"/>
        <v>0.22703639514731369</v>
      </c>
      <c r="M121" s="18" t="str">
        <f t="shared" si="13"/>
        <v>INC</v>
      </c>
      <c r="N121" s="18">
        <f t="shared" si="14"/>
        <v>0.50779896013864823</v>
      </c>
      <c r="O121" s="49" t="str">
        <f t="shared" si="15"/>
        <v>Strong BJP</v>
      </c>
      <c r="P121" s="19">
        <v>131</v>
      </c>
      <c r="Q121" s="19">
        <v>7</v>
      </c>
      <c r="R121" s="19">
        <v>1</v>
      </c>
      <c r="S121" s="19">
        <v>424</v>
      </c>
      <c r="T121" s="19">
        <v>4</v>
      </c>
      <c r="U121" s="19">
        <v>1</v>
      </c>
      <c r="V121" s="17">
        <v>1</v>
      </c>
      <c r="W121" s="19">
        <v>0</v>
      </c>
      <c r="X121" s="19">
        <v>2</v>
      </c>
      <c r="Y121" s="19">
        <v>1</v>
      </c>
      <c r="Z121" s="19">
        <v>2</v>
      </c>
      <c r="AA121" s="19">
        <v>1</v>
      </c>
      <c r="AB121" s="19">
        <v>0</v>
      </c>
      <c r="AC121" s="19">
        <f t="shared" si="16"/>
        <v>6</v>
      </c>
      <c r="AD121" s="19">
        <v>575</v>
      </c>
      <c r="AE121" s="19">
        <v>0</v>
      </c>
      <c r="AF121" s="19">
        <v>2</v>
      </c>
      <c r="AG121" s="19">
        <v>577</v>
      </c>
      <c r="AH121" s="19">
        <v>0</v>
      </c>
    </row>
    <row r="122" spans="1:34" ht="14.4" hidden="1" x14ac:dyDescent="0.3">
      <c r="A122" s="17">
        <v>116</v>
      </c>
      <c r="B122" s="17" t="s">
        <v>181</v>
      </c>
      <c r="C122" s="17" t="str">
        <f>VLOOKUP(B122,[3]Sheet1!$B$2:$D$274,3,0)</f>
        <v>BARATAPUR</v>
      </c>
      <c r="D122" s="17" t="str">
        <f>VLOOKUP(C122,[4]all_localities_matched!$B$13:$J$191,9,0)</f>
        <v>BARATAPUR</v>
      </c>
      <c r="E122" s="18">
        <f>S122/AG122</f>
        <v>0.7005494505494505</v>
      </c>
      <c r="F122" s="18">
        <f>P122/AG122</f>
        <v>0.18956043956043955</v>
      </c>
      <c r="G122" s="18">
        <f>Q122/AG122</f>
        <v>3.5714285714285712E-2</v>
      </c>
      <c r="H122" s="18">
        <f t="shared" si="9"/>
        <v>5.4945054945054949E-3</v>
      </c>
      <c r="I122" s="18">
        <f t="shared" si="10"/>
        <v>8.2417582417582416E-2</v>
      </c>
      <c r="J122" s="18">
        <f t="shared" si="11"/>
        <v>0.7005494505494505</v>
      </c>
      <c r="K122" s="18" t="str">
        <f t="shared" si="17"/>
        <v>BJP</v>
      </c>
      <c r="L122" s="18">
        <f t="shared" si="12"/>
        <v>0.18956043956043955</v>
      </c>
      <c r="M122" s="18" t="str">
        <f t="shared" si="13"/>
        <v>INC</v>
      </c>
      <c r="N122" s="18">
        <f t="shared" si="14"/>
        <v>0.51098901098901095</v>
      </c>
      <c r="O122" s="49" t="str">
        <f t="shared" si="15"/>
        <v>Strong BJP</v>
      </c>
      <c r="P122" s="19">
        <v>69</v>
      </c>
      <c r="Q122" s="19">
        <v>13</v>
      </c>
      <c r="R122" s="19">
        <v>2</v>
      </c>
      <c r="S122" s="19">
        <v>255</v>
      </c>
      <c r="T122" s="19">
        <v>7</v>
      </c>
      <c r="U122" s="19">
        <v>2</v>
      </c>
      <c r="V122" s="17">
        <v>5</v>
      </c>
      <c r="W122" s="19">
        <v>0</v>
      </c>
      <c r="X122" s="19">
        <v>1</v>
      </c>
      <c r="Y122" s="19">
        <v>1</v>
      </c>
      <c r="Z122" s="19">
        <v>4</v>
      </c>
      <c r="AA122" s="19">
        <v>2</v>
      </c>
      <c r="AB122" s="19">
        <v>0</v>
      </c>
      <c r="AC122" s="19">
        <f t="shared" si="16"/>
        <v>8</v>
      </c>
      <c r="AD122" s="19">
        <v>361</v>
      </c>
      <c r="AE122" s="19">
        <v>0</v>
      </c>
      <c r="AF122" s="19">
        <v>3</v>
      </c>
      <c r="AG122" s="19">
        <v>364</v>
      </c>
      <c r="AH122" s="19">
        <v>0</v>
      </c>
    </row>
    <row r="123" spans="1:34" ht="14.4" hidden="1" x14ac:dyDescent="0.3">
      <c r="A123" s="17">
        <v>117</v>
      </c>
      <c r="B123" s="17" t="s">
        <v>182</v>
      </c>
      <c r="C123" s="17" t="str">
        <f>VLOOKUP(B123,[3]Sheet1!$B$2:$D$274,3,0)</f>
        <v>NAVADIH</v>
      </c>
      <c r="D123" s="17" t="str">
        <f>VLOOKUP(C123,[4]all_localities_matched!$B$13:$J$191,9,0)</f>
        <v>NAVADIH</v>
      </c>
      <c r="E123" s="18">
        <f>S123/AG123</f>
        <v>0.45244956772334294</v>
      </c>
      <c r="F123" s="18">
        <f>P123/AG123</f>
        <v>0.44812680115273773</v>
      </c>
      <c r="G123" s="18">
        <f>Q123/AG123</f>
        <v>4.7550432276657062E-2</v>
      </c>
      <c r="H123" s="18">
        <f t="shared" si="9"/>
        <v>1.2968299711815562E-2</v>
      </c>
      <c r="I123" s="18">
        <f t="shared" si="10"/>
        <v>3.7463976945244955E-2</v>
      </c>
      <c r="J123" s="18">
        <f t="shared" si="11"/>
        <v>0.45244956772334294</v>
      </c>
      <c r="K123" s="18" t="str">
        <f t="shared" si="17"/>
        <v>BJP</v>
      </c>
      <c r="L123" s="18">
        <f t="shared" si="12"/>
        <v>0.44812680115273773</v>
      </c>
      <c r="M123" s="18" t="str">
        <f t="shared" si="13"/>
        <v>INC</v>
      </c>
      <c r="N123" s="18">
        <f t="shared" si="14"/>
        <v>4.3227665706052076E-3</v>
      </c>
      <c r="O123" s="49" t="str">
        <f t="shared" si="15"/>
        <v>Swing BJP</v>
      </c>
      <c r="P123" s="19">
        <v>311</v>
      </c>
      <c r="Q123" s="19">
        <v>33</v>
      </c>
      <c r="R123" s="19">
        <v>9</v>
      </c>
      <c r="S123" s="19">
        <v>314</v>
      </c>
      <c r="T123" s="19">
        <v>6</v>
      </c>
      <c r="U123" s="19">
        <v>0</v>
      </c>
      <c r="V123" s="17">
        <v>2</v>
      </c>
      <c r="W123" s="19">
        <v>0</v>
      </c>
      <c r="X123" s="19">
        <v>0</v>
      </c>
      <c r="Y123" s="19">
        <v>0</v>
      </c>
      <c r="Z123" s="19">
        <v>6</v>
      </c>
      <c r="AA123" s="19">
        <v>2</v>
      </c>
      <c r="AB123" s="19">
        <v>1</v>
      </c>
      <c r="AC123" s="19">
        <f t="shared" si="16"/>
        <v>9</v>
      </c>
      <c r="AD123" s="19">
        <v>684</v>
      </c>
      <c r="AE123" s="19">
        <v>0</v>
      </c>
      <c r="AF123" s="19">
        <v>10</v>
      </c>
      <c r="AG123" s="19">
        <v>694</v>
      </c>
      <c r="AH123" s="19">
        <v>0</v>
      </c>
    </row>
    <row r="124" spans="1:34" ht="14.4" x14ac:dyDescent="0.3">
      <c r="A124" s="17">
        <v>118</v>
      </c>
      <c r="B124" s="17" t="s">
        <v>183</v>
      </c>
      <c r="C124" s="17" t="str">
        <f>VLOOKUP(B124,[3]Sheet1!$B$2:$D$274,3,0)</f>
        <v>Others</v>
      </c>
      <c r="D124" s="17" t="str">
        <f>VLOOKUP(C124,[4]all_localities_matched!$B$13:$J$191,9,0)</f>
        <v>Others</v>
      </c>
      <c r="E124" s="18">
        <f>S124/AG124</f>
        <v>0.11428571428571428</v>
      </c>
      <c r="F124" s="18">
        <f>P124/AG124</f>
        <v>0.56785714285714284</v>
      </c>
      <c r="G124" s="18">
        <f>Q124/AG124</f>
        <v>0.25535714285714284</v>
      </c>
      <c r="H124" s="18">
        <f t="shared" si="9"/>
        <v>1.0714285714285714E-2</v>
      </c>
      <c r="I124" s="18">
        <f t="shared" si="10"/>
        <v>5.7142857142857141E-2</v>
      </c>
      <c r="J124" s="18">
        <f t="shared" si="11"/>
        <v>0.56785714285714284</v>
      </c>
      <c r="K124" s="18" t="str">
        <f t="shared" si="17"/>
        <v>INC</v>
      </c>
      <c r="L124" s="18">
        <f t="shared" si="12"/>
        <v>0.25535714285714284</v>
      </c>
      <c r="M124" s="18" t="str">
        <f t="shared" si="13"/>
        <v>JDU</v>
      </c>
      <c r="N124" s="18">
        <f t="shared" si="14"/>
        <v>0.3125</v>
      </c>
      <c r="O124" s="49" t="str">
        <f t="shared" si="15"/>
        <v>Strong INC</v>
      </c>
      <c r="P124" s="19">
        <v>318</v>
      </c>
      <c r="Q124" s="19">
        <v>143</v>
      </c>
      <c r="R124" s="19">
        <v>6</v>
      </c>
      <c r="S124" s="19">
        <v>64</v>
      </c>
      <c r="T124" s="19">
        <v>5</v>
      </c>
      <c r="U124" s="19">
        <v>1</v>
      </c>
      <c r="V124" s="17">
        <v>5</v>
      </c>
      <c r="W124" s="19">
        <v>1</v>
      </c>
      <c r="X124" s="19">
        <v>0</v>
      </c>
      <c r="Y124" s="19">
        <v>1</v>
      </c>
      <c r="Z124" s="19">
        <v>0</v>
      </c>
      <c r="AA124" s="19">
        <v>1</v>
      </c>
      <c r="AB124" s="19">
        <v>8</v>
      </c>
      <c r="AC124" s="19">
        <f t="shared" si="16"/>
        <v>10</v>
      </c>
      <c r="AD124" s="19">
        <v>553</v>
      </c>
      <c r="AE124" s="19">
        <v>0</v>
      </c>
      <c r="AF124" s="19">
        <v>7</v>
      </c>
      <c r="AG124" s="19">
        <v>560</v>
      </c>
      <c r="AH124" s="19">
        <v>0</v>
      </c>
    </row>
    <row r="125" spans="1:34" ht="14.4" x14ac:dyDescent="0.3">
      <c r="A125" s="13" t="s">
        <v>184</v>
      </c>
      <c r="B125" s="17" t="s">
        <v>185</v>
      </c>
      <c r="C125" s="17" t="str">
        <f>VLOOKUP(B125,[3]Sheet1!$B$2:$D$274,3,0)</f>
        <v>Others</v>
      </c>
      <c r="D125" s="17" t="str">
        <f>VLOOKUP(C125,[4]all_localities_matched!$B$13:$J$191,9,0)</f>
        <v>Others</v>
      </c>
      <c r="E125" s="18">
        <f>S125/AG125</f>
        <v>0.13978494623655913</v>
      </c>
      <c r="F125" s="18">
        <f>P125/AG125</f>
        <v>0.5161290322580645</v>
      </c>
      <c r="G125" s="18">
        <f>Q125/AG125</f>
        <v>0.31541218637992829</v>
      </c>
      <c r="H125" s="18">
        <f t="shared" si="9"/>
        <v>7.1684587813620072E-3</v>
      </c>
      <c r="I125" s="18">
        <f t="shared" si="10"/>
        <v>2.5089605734767026E-2</v>
      </c>
      <c r="J125" s="18">
        <f t="shared" si="11"/>
        <v>0.5161290322580645</v>
      </c>
      <c r="K125" s="18" t="str">
        <f t="shared" si="17"/>
        <v>INC</v>
      </c>
      <c r="L125" s="18">
        <f t="shared" si="12"/>
        <v>0.31541218637992829</v>
      </c>
      <c r="M125" s="18" t="str">
        <f t="shared" si="13"/>
        <v>JDU</v>
      </c>
      <c r="N125" s="18">
        <f t="shared" si="14"/>
        <v>0.20071684587813621</v>
      </c>
      <c r="O125" s="49" t="str">
        <f t="shared" si="15"/>
        <v>Strong INC</v>
      </c>
      <c r="P125" s="19">
        <v>144</v>
      </c>
      <c r="Q125" s="19">
        <v>88</v>
      </c>
      <c r="R125" s="19">
        <v>2</v>
      </c>
      <c r="S125" s="19">
        <v>39</v>
      </c>
      <c r="T125" s="19">
        <v>1</v>
      </c>
      <c r="U125" s="19">
        <v>0</v>
      </c>
      <c r="V125" s="17">
        <v>1</v>
      </c>
      <c r="W125" s="19">
        <v>1</v>
      </c>
      <c r="X125" s="19">
        <v>1</v>
      </c>
      <c r="Y125" s="19">
        <v>0</v>
      </c>
      <c r="Z125" s="19">
        <v>0</v>
      </c>
      <c r="AA125" s="19">
        <v>0</v>
      </c>
      <c r="AB125" s="19">
        <v>1</v>
      </c>
      <c r="AC125" s="19">
        <f t="shared" si="16"/>
        <v>2</v>
      </c>
      <c r="AD125" s="19">
        <v>278</v>
      </c>
      <c r="AE125" s="19">
        <v>0</v>
      </c>
      <c r="AF125" s="19">
        <v>1</v>
      </c>
      <c r="AG125" s="19">
        <v>279</v>
      </c>
      <c r="AH125" s="19">
        <v>0</v>
      </c>
    </row>
    <row r="126" spans="1:34" ht="14.4" x14ac:dyDescent="0.3">
      <c r="A126" s="17">
        <v>119</v>
      </c>
      <c r="B126" s="17" t="s">
        <v>186</v>
      </c>
      <c r="C126" s="17" t="str">
        <f>VLOOKUP(B126,[3]Sheet1!$B$2:$D$274,3,0)</f>
        <v>Others</v>
      </c>
      <c r="D126" s="17" t="str">
        <f>VLOOKUP(C126,[4]all_localities_matched!$B$13:$J$191,9,0)</f>
        <v>Others</v>
      </c>
      <c r="E126" s="18">
        <f>S126/AG126</f>
        <v>0.33722627737226279</v>
      </c>
      <c r="F126" s="18">
        <f>P126/AG126</f>
        <v>0.48175182481751827</v>
      </c>
      <c r="G126" s="18">
        <f>Q126/AG126</f>
        <v>0.14744525547445256</v>
      </c>
      <c r="H126" s="18">
        <f t="shared" si="9"/>
        <v>4.3795620437956208E-3</v>
      </c>
      <c r="I126" s="18">
        <f t="shared" si="10"/>
        <v>2.6277372262773723E-2</v>
      </c>
      <c r="J126" s="18">
        <f t="shared" si="11"/>
        <v>0.48175182481751827</v>
      </c>
      <c r="K126" s="18" t="str">
        <f t="shared" si="17"/>
        <v>INC</v>
      </c>
      <c r="L126" s="18">
        <f t="shared" si="12"/>
        <v>0.33722627737226279</v>
      </c>
      <c r="M126" s="18" t="str">
        <f t="shared" si="13"/>
        <v>BJP</v>
      </c>
      <c r="N126" s="18">
        <f t="shared" si="14"/>
        <v>0.14452554744525548</v>
      </c>
      <c r="O126" s="49" t="str">
        <f t="shared" si="15"/>
        <v>Swing INC</v>
      </c>
      <c r="P126" s="19">
        <v>330</v>
      </c>
      <c r="Q126" s="19">
        <v>101</v>
      </c>
      <c r="R126" s="19">
        <v>3</v>
      </c>
      <c r="S126" s="19">
        <v>231</v>
      </c>
      <c r="T126" s="19">
        <v>1</v>
      </c>
      <c r="U126" s="19">
        <v>1</v>
      </c>
      <c r="V126" s="17">
        <v>5</v>
      </c>
      <c r="W126" s="19">
        <v>1</v>
      </c>
      <c r="X126" s="19">
        <v>1</v>
      </c>
      <c r="Y126" s="19">
        <v>1</v>
      </c>
      <c r="Z126" s="19">
        <v>2</v>
      </c>
      <c r="AA126" s="19">
        <v>0</v>
      </c>
      <c r="AB126" s="19">
        <v>1</v>
      </c>
      <c r="AC126" s="19">
        <f t="shared" si="16"/>
        <v>5</v>
      </c>
      <c r="AD126" s="19">
        <v>678</v>
      </c>
      <c r="AE126" s="19">
        <v>0</v>
      </c>
      <c r="AF126" s="19">
        <v>7</v>
      </c>
      <c r="AG126" s="19">
        <v>685</v>
      </c>
      <c r="AH126" s="19">
        <v>0</v>
      </c>
    </row>
    <row r="127" spans="1:34" ht="14.4" hidden="1" x14ac:dyDescent="0.3">
      <c r="A127" s="17">
        <v>120</v>
      </c>
      <c r="B127" s="17" t="s">
        <v>187</v>
      </c>
      <c r="C127" s="17" t="str">
        <f>VLOOKUP(B127,[3]Sheet1!$B$2:$D$274,3,0)</f>
        <v>PIECHIDIKOLANI</v>
      </c>
      <c r="D127" s="17" t="e">
        <f>VLOOKUP(C127,[4]all_localities_matched!$B$13:$J$191,9,0)</f>
        <v>#N/A</v>
      </c>
      <c r="E127" s="18">
        <f>S127/AG127</f>
        <v>0.75048355899419728</v>
      </c>
      <c r="F127" s="18">
        <f>P127/AG127</f>
        <v>0.1760154738878143</v>
      </c>
      <c r="G127" s="18">
        <f>Q127/AG127</f>
        <v>3.6750483558994199E-2</v>
      </c>
      <c r="H127" s="18">
        <f t="shared" si="9"/>
        <v>3.8684719535783366E-3</v>
      </c>
      <c r="I127" s="18">
        <f t="shared" si="10"/>
        <v>2.9013539651837523E-2</v>
      </c>
      <c r="J127" s="18">
        <f t="shared" si="11"/>
        <v>0.75048355899419728</v>
      </c>
      <c r="K127" s="18" t="str">
        <f t="shared" si="17"/>
        <v>BJP</v>
      </c>
      <c r="L127" s="18">
        <f t="shared" si="12"/>
        <v>0.1760154738878143</v>
      </c>
      <c r="M127" s="18" t="str">
        <f t="shared" si="13"/>
        <v>INC</v>
      </c>
      <c r="N127" s="18">
        <f t="shared" si="14"/>
        <v>0.57446808510638303</v>
      </c>
      <c r="O127" s="49" t="str">
        <f t="shared" si="15"/>
        <v>Strong BJP</v>
      </c>
      <c r="P127" s="19">
        <v>91</v>
      </c>
      <c r="Q127" s="19">
        <v>19</v>
      </c>
      <c r="R127" s="19">
        <v>2</v>
      </c>
      <c r="S127" s="19">
        <v>388</v>
      </c>
      <c r="T127" s="19">
        <v>2</v>
      </c>
      <c r="U127" s="19">
        <v>1</v>
      </c>
      <c r="V127" s="17">
        <v>8</v>
      </c>
      <c r="W127" s="19">
        <v>0</v>
      </c>
      <c r="X127" s="19">
        <v>0</v>
      </c>
      <c r="Y127" s="19">
        <v>0</v>
      </c>
      <c r="Z127" s="19">
        <v>2</v>
      </c>
      <c r="AA127" s="19">
        <v>0</v>
      </c>
      <c r="AB127" s="19">
        <v>0</v>
      </c>
      <c r="AC127" s="19">
        <f t="shared" si="16"/>
        <v>2</v>
      </c>
      <c r="AD127" s="19">
        <v>513</v>
      </c>
      <c r="AE127" s="19">
        <v>0</v>
      </c>
      <c r="AF127" s="19">
        <v>4</v>
      </c>
      <c r="AG127" s="19">
        <v>517</v>
      </c>
      <c r="AH127" s="19">
        <v>0</v>
      </c>
    </row>
    <row r="128" spans="1:34" ht="14.4" hidden="1" x14ac:dyDescent="0.3">
      <c r="A128" s="17">
        <v>121</v>
      </c>
      <c r="B128" s="17" t="s">
        <v>188</v>
      </c>
      <c r="C128" s="17" t="str">
        <f>VLOOKUP(B128,[3]Sheet1!$B$2:$D$274,3,0)</f>
        <v>PIECHIDIKOLANI</v>
      </c>
      <c r="D128" s="17" t="e">
        <f>VLOOKUP(C128,[4]all_localities_matched!$B$13:$J$191,9,0)</f>
        <v>#N/A</v>
      </c>
      <c r="E128" s="18">
        <f>S128/AG128</f>
        <v>0.6635802469135802</v>
      </c>
      <c r="F128" s="18">
        <f>P128/AG128</f>
        <v>0.25925925925925924</v>
      </c>
      <c r="G128" s="18">
        <f>Q128/AG128</f>
        <v>3.7037037037037035E-2</v>
      </c>
      <c r="H128" s="18">
        <f t="shared" si="9"/>
        <v>9.2592592592592587E-3</v>
      </c>
      <c r="I128" s="18">
        <f t="shared" si="10"/>
        <v>3.3950617283950615E-2</v>
      </c>
      <c r="J128" s="18">
        <f t="shared" si="11"/>
        <v>0.6635802469135802</v>
      </c>
      <c r="K128" s="18" t="str">
        <f t="shared" si="17"/>
        <v>BJP</v>
      </c>
      <c r="L128" s="18">
        <f t="shared" si="12"/>
        <v>0.25925925925925924</v>
      </c>
      <c r="M128" s="18" t="str">
        <f t="shared" si="13"/>
        <v>INC</v>
      </c>
      <c r="N128" s="18">
        <f t="shared" si="14"/>
        <v>0.40432098765432095</v>
      </c>
      <c r="O128" s="49" t="str">
        <f t="shared" si="15"/>
        <v>Strong BJP</v>
      </c>
      <c r="P128" s="19">
        <v>84</v>
      </c>
      <c r="Q128" s="19">
        <v>12</v>
      </c>
      <c r="R128" s="19">
        <v>3</v>
      </c>
      <c r="S128" s="19">
        <v>215</v>
      </c>
      <c r="T128" s="19">
        <v>0</v>
      </c>
      <c r="U128" s="19">
        <v>0</v>
      </c>
      <c r="V128" s="17">
        <v>7</v>
      </c>
      <c r="W128" s="19">
        <v>0</v>
      </c>
      <c r="X128" s="19">
        <v>0</v>
      </c>
      <c r="Y128" s="19">
        <v>1</v>
      </c>
      <c r="Z128" s="19">
        <v>0</v>
      </c>
      <c r="AA128" s="19">
        <v>1</v>
      </c>
      <c r="AB128" s="19">
        <v>0</v>
      </c>
      <c r="AC128" s="19">
        <f t="shared" si="16"/>
        <v>2</v>
      </c>
      <c r="AD128" s="19">
        <v>323</v>
      </c>
      <c r="AE128" s="19">
        <v>0</v>
      </c>
      <c r="AF128" s="19">
        <v>1</v>
      </c>
      <c r="AG128" s="19">
        <v>324</v>
      </c>
      <c r="AH128" s="19">
        <v>0</v>
      </c>
    </row>
    <row r="129" spans="1:34" ht="14.4" x14ac:dyDescent="0.3">
      <c r="A129" s="17">
        <v>122</v>
      </c>
      <c r="B129" s="17" t="s">
        <v>189</v>
      </c>
      <c r="C129" s="17" t="str">
        <f>VLOOKUP(B129,[3]Sheet1!$B$2:$D$274,3,0)</f>
        <v>Others</v>
      </c>
      <c r="D129" s="17" t="str">
        <f>VLOOKUP(C129,[4]all_localities_matched!$B$13:$J$191,9,0)</f>
        <v>Others</v>
      </c>
      <c r="E129" s="18">
        <f>S129/AG129</f>
        <v>0.79838709677419351</v>
      </c>
      <c r="F129" s="18">
        <f>P129/AG129</f>
        <v>0.14516129032258066</v>
      </c>
      <c r="G129" s="18">
        <f>Q129/AG129</f>
        <v>2.8225806451612902E-2</v>
      </c>
      <c r="H129" s="18">
        <f t="shared" si="9"/>
        <v>1.2096774193548387E-2</v>
      </c>
      <c r="I129" s="18">
        <f t="shared" si="10"/>
        <v>1.6129032258064516E-2</v>
      </c>
      <c r="J129" s="18">
        <f t="shared" si="11"/>
        <v>0.79838709677419351</v>
      </c>
      <c r="K129" s="18" t="str">
        <f t="shared" si="17"/>
        <v>BJP</v>
      </c>
      <c r="L129" s="18">
        <f t="shared" si="12"/>
        <v>0.14516129032258066</v>
      </c>
      <c r="M129" s="18" t="str">
        <f t="shared" si="13"/>
        <v>INC</v>
      </c>
      <c r="N129" s="18">
        <f t="shared" si="14"/>
        <v>0.65322580645161288</v>
      </c>
      <c r="O129" s="49" t="str">
        <f t="shared" si="15"/>
        <v>Strong BJP</v>
      </c>
      <c r="P129" s="19">
        <v>36</v>
      </c>
      <c r="Q129" s="19">
        <v>7</v>
      </c>
      <c r="R129" s="19">
        <v>3</v>
      </c>
      <c r="S129" s="19">
        <v>198</v>
      </c>
      <c r="T129" s="19">
        <v>0</v>
      </c>
      <c r="U129" s="19">
        <v>0</v>
      </c>
      <c r="V129" s="17">
        <v>0</v>
      </c>
      <c r="W129" s="19">
        <v>0</v>
      </c>
      <c r="X129" s="19">
        <v>0</v>
      </c>
      <c r="Y129" s="19">
        <v>1</v>
      </c>
      <c r="Z129" s="19">
        <v>0</v>
      </c>
      <c r="AA129" s="19">
        <v>1</v>
      </c>
      <c r="AB129" s="19">
        <v>0</v>
      </c>
      <c r="AC129" s="19">
        <f t="shared" si="16"/>
        <v>2</v>
      </c>
      <c r="AD129" s="19">
        <v>246</v>
      </c>
      <c r="AE129" s="19">
        <v>0</v>
      </c>
      <c r="AF129" s="19">
        <v>2</v>
      </c>
      <c r="AG129" s="19">
        <v>248</v>
      </c>
      <c r="AH129" s="19">
        <v>0</v>
      </c>
    </row>
    <row r="130" spans="1:34" ht="14.4" x14ac:dyDescent="0.3">
      <c r="A130" s="17">
        <v>123</v>
      </c>
      <c r="B130" s="17" t="s">
        <v>190</v>
      </c>
      <c r="C130" s="17" t="str">
        <f>VLOOKUP(B130,[3]Sheet1!$B$2:$D$274,3,0)</f>
        <v>Others</v>
      </c>
      <c r="D130" s="17" t="str">
        <f>VLOOKUP(C130,[4]all_localities_matched!$B$13:$J$191,9,0)</f>
        <v>Others</v>
      </c>
      <c r="E130" s="18">
        <f>S130/AG130</f>
        <v>0.73251028806584362</v>
      </c>
      <c r="F130" s="18">
        <f>P130/AG130</f>
        <v>0.19341563786008231</v>
      </c>
      <c r="G130" s="18">
        <f>Q130/AG130</f>
        <v>5.3497942386831275E-2</v>
      </c>
      <c r="H130" s="18">
        <f t="shared" si="9"/>
        <v>4.11522633744856E-3</v>
      </c>
      <c r="I130" s="18">
        <f t="shared" si="10"/>
        <v>1.2345679012345678E-2</v>
      </c>
      <c r="J130" s="18">
        <f t="shared" si="11"/>
        <v>0.73251028806584362</v>
      </c>
      <c r="K130" s="18" t="str">
        <f t="shared" si="17"/>
        <v>BJP</v>
      </c>
      <c r="L130" s="18">
        <f t="shared" si="12"/>
        <v>0.19341563786008231</v>
      </c>
      <c r="M130" s="18" t="str">
        <f t="shared" si="13"/>
        <v>INC</v>
      </c>
      <c r="N130" s="18">
        <f t="shared" si="14"/>
        <v>0.53909465020576131</v>
      </c>
      <c r="O130" s="49" t="str">
        <f t="shared" si="15"/>
        <v>Strong BJP</v>
      </c>
      <c r="P130" s="19">
        <v>47</v>
      </c>
      <c r="Q130" s="19">
        <v>13</v>
      </c>
      <c r="R130" s="19">
        <v>1</v>
      </c>
      <c r="S130" s="19">
        <v>178</v>
      </c>
      <c r="T130" s="19">
        <v>0</v>
      </c>
      <c r="U130" s="19">
        <v>1</v>
      </c>
      <c r="V130" s="17">
        <v>2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f t="shared" si="16"/>
        <v>0</v>
      </c>
      <c r="AD130" s="19">
        <v>242</v>
      </c>
      <c r="AE130" s="19">
        <v>0</v>
      </c>
      <c r="AF130" s="19">
        <v>1</v>
      </c>
      <c r="AG130" s="19">
        <v>243</v>
      </c>
      <c r="AH130" s="19">
        <v>0</v>
      </c>
    </row>
    <row r="131" spans="1:34" ht="14.4" x14ac:dyDescent="0.3">
      <c r="A131" s="17">
        <v>124</v>
      </c>
      <c r="B131" s="17" t="s">
        <v>191</v>
      </c>
      <c r="C131" s="17" t="str">
        <f>VLOOKUP(B131,[3]Sheet1!$B$2:$D$274,3,0)</f>
        <v>Others</v>
      </c>
      <c r="D131" s="17" t="str">
        <f>VLOOKUP(C131,[4]all_localities_matched!$B$13:$J$191,9,0)</f>
        <v>Others</v>
      </c>
      <c r="E131" s="18">
        <f>S131/AG131</f>
        <v>0.79809976247030878</v>
      </c>
      <c r="F131" s="18">
        <f>P131/AG131</f>
        <v>0.1330166270783848</v>
      </c>
      <c r="G131" s="18">
        <f>Q131/AG131</f>
        <v>3.5629453681710214E-2</v>
      </c>
      <c r="H131" s="18">
        <f t="shared" si="9"/>
        <v>0</v>
      </c>
      <c r="I131" s="18">
        <f t="shared" si="10"/>
        <v>4.2755344418052253E-2</v>
      </c>
      <c r="J131" s="18">
        <f t="shared" si="11"/>
        <v>0.79809976247030878</v>
      </c>
      <c r="K131" s="18" t="str">
        <f t="shared" si="17"/>
        <v>BJP</v>
      </c>
      <c r="L131" s="18">
        <f t="shared" si="12"/>
        <v>0.1330166270783848</v>
      </c>
      <c r="M131" s="18" t="str">
        <f t="shared" si="13"/>
        <v>INC</v>
      </c>
      <c r="N131" s="18">
        <f t="shared" si="14"/>
        <v>0.66508313539192399</v>
      </c>
      <c r="O131" s="49" t="str">
        <f t="shared" si="15"/>
        <v>Strong BJP</v>
      </c>
      <c r="P131" s="19">
        <v>56</v>
      </c>
      <c r="Q131" s="19">
        <v>15</v>
      </c>
      <c r="R131" s="19">
        <v>0</v>
      </c>
      <c r="S131" s="19">
        <v>336</v>
      </c>
      <c r="T131" s="19">
        <v>2</v>
      </c>
      <c r="U131" s="19">
        <v>1</v>
      </c>
      <c r="V131" s="17">
        <v>3</v>
      </c>
      <c r="W131" s="19">
        <v>2</v>
      </c>
      <c r="X131" s="19">
        <v>0</v>
      </c>
      <c r="Y131" s="19">
        <v>0</v>
      </c>
      <c r="Z131" s="19">
        <v>3</v>
      </c>
      <c r="AA131" s="19">
        <v>2</v>
      </c>
      <c r="AB131" s="19">
        <v>0</v>
      </c>
      <c r="AC131" s="19">
        <f t="shared" si="16"/>
        <v>5</v>
      </c>
      <c r="AD131" s="19">
        <v>420</v>
      </c>
      <c r="AE131" s="19">
        <v>0</v>
      </c>
      <c r="AF131" s="19">
        <v>1</v>
      </c>
      <c r="AG131" s="19">
        <v>421</v>
      </c>
      <c r="AH131" s="19">
        <v>0</v>
      </c>
    </row>
    <row r="132" spans="1:34" ht="14.4" x14ac:dyDescent="0.3">
      <c r="A132" s="17">
        <v>125</v>
      </c>
      <c r="B132" s="17" t="s">
        <v>192</v>
      </c>
      <c r="C132" s="17" t="str">
        <f>VLOOKUP(B132,[3]Sheet1!$B$2:$D$274,3,0)</f>
        <v>Others</v>
      </c>
      <c r="D132" s="17" t="str">
        <f>VLOOKUP(C132,[4]all_localities_matched!$B$13:$J$191,9,0)</f>
        <v>Others</v>
      </c>
      <c r="E132" s="18">
        <f>S132/AG132</f>
        <v>0.71250000000000002</v>
      </c>
      <c r="F132" s="18">
        <f>P132/AG132</f>
        <v>0.17812500000000001</v>
      </c>
      <c r="G132" s="18">
        <f>Q132/AG132</f>
        <v>8.7499999999999994E-2</v>
      </c>
      <c r="H132" s="18">
        <f t="shared" si="9"/>
        <v>6.2500000000000003E-3</v>
      </c>
      <c r="I132" s="18">
        <f t="shared" si="10"/>
        <v>2.8125000000000001E-2</v>
      </c>
      <c r="J132" s="18">
        <f t="shared" si="11"/>
        <v>0.71250000000000002</v>
      </c>
      <c r="K132" s="18" t="str">
        <f t="shared" si="17"/>
        <v>BJP</v>
      </c>
      <c r="L132" s="18">
        <f t="shared" si="12"/>
        <v>0.17812500000000001</v>
      </c>
      <c r="M132" s="18" t="str">
        <f t="shared" si="13"/>
        <v>INC</v>
      </c>
      <c r="N132" s="18">
        <f t="shared" si="14"/>
        <v>0.53437500000000004</v>
      </c>
      <c r="O132" s="49" t="str">
        <f t="shared" si="15"/>
        <v>Strong BJP</v>
      </c>
      <c r="P132" s="19">
        <v>57</v>
      </c>
      <c r="Q132" s="19">
        <v>28</v>
      </c>
      <c r="R132" s="19">
        <v>2</v>
      </c>
      <c r="S132" s="19">
        <v>228</v>
      </c>
      <c r="T132" s="19">
        <v>0</v>
      </c>
      <c r="U132" s="19">
        <v>0</v>
      </c>
      <c r="V132" s="17">
        <v>1</v>
      </c>
      <c r="W132" s="19">
        <v>0</v>
      </c>
      <c r="X132" s="19">
        <v>0</v>
      </c>
      <c r="Y132" s="19">
        <v>1</v>
      </c>
      <c r="Z132" s="19">
        <v>3</v>
      </c>
      <c r="AA132" s="19">
        <v>0</v>
      </c>
      <c r="AB132" s="19">
        <v>0</v>
      </c>
      <c r="AC132" s="19">
        <f t="shared" si="16"/>
        <v>4</v>
      </c>
      <c r="AD132" s="19">
        <v>320</v>
      </c>
      <c r="AE132" s="19">
        <v>0</v>
      </c>
      <c r="AF132" s="19">
        <v>0</v>
      </c>
      <c r="AG132" s="19">
        <v>320</v>
      </c>
      <c r="AH132" s="19">
        <v>0</v>
      </c>
    </row>
    <row r="133" spans="1:34" ht="14.4" hidden="1" x14ac:dyDescent="0.3">
      <c r="A133" s="17">
        <v>126</v>
      </c>
      <c r="B133" s="17" t="s">
        <v>193</v>
      </c>
      <c r="C133" s="17" t="str">
        <f>VLOOKUP(B133,[3]Sheet1!$B$2:$D$274,3,0)</f>
        <v>NAVADIH</v>
      </c>
      <c r="D133" s="17" t="str">
        <f>VLOOKUP(C133,[4]all_localities_matched!$B$13:$J$191,9,0)</f>
        <v>NAVADIH</v>
      </c>
      <c r="E133" s="18">
        <f>S133/AG133</f>
        <v>0.33806146572104018</v>
      </c>
      <c r="F133" s="18">
        <f>P133/AG133</f>
        <v>0.51063829787234039</v>
      </c>
      <c r="G133" s="18">
        <f>Q133/AG133</f>
        <v>9.6926713947990545E-2</v>
      </c>
      <c r="H133" s="18">
        <f t="shared" ref="H133:H196" si="18">R133/AG133</f>
        <v>9.4562647754137114E-3</v>
      </c>
      <c r="I133" s="18">
        <f t="shared" ref="I133:I196" si="19">SUM(T133:AC133)/AG133</f>
        <v>4.2553191489361701E-2</v>
      </c>
      <c r="J133" s="18">
        <f t="shared" ref="J133:J196" si="20">MAX(E133:I133)</f>
        <v>0.51063829787234039</v>
      </c>
      <c r="K133" s="18" t="str">
        <f t="shared" si="17"/>
        <v>INC</v>
      </c>
      <c r="L133" s="18">
        <f t="shared" ref="L133:L196" si="21">LARGE(E133:I133,2)</f>
        <v>0.33806146572104018</v>
      </c>
      <c r="M133" s="18" t="str">
        <f t="shared" ref="M133:M196" si="22">INDEX($E$3:$I$3,MATCH(L133,E133:I133,0))</f>
        <v>BJP</v>
      </c>
      <c r="N133" s="18">
        <f t="shared" ref="N133:N196" si="23">J133-L133</f>
        <v>0.17257683215130021</v>
      </c>
      <c r="O133" s="49" t="str">
        <f t="shared" ref="O133:O196" si="24">IF(N133&gt;0.15,CONCATENATE("Strong ",K133),CONCATENATE("Swing ",K133))</f>
        <v>Strong INC</v>
      </c>
      <c r="P133" s="19">
        <v>216</v>
      </c>
      <c r="Q133" s="19">
        <v>41</v>
      </c>
      <c r="R133" s="19">
        <v>4</v>
      </c>
      <c r="S133" s="19">
        <v>143</v>
      </c>
      <c r="T133" s="19">
        <v>3</v>
      </c>
      <c r="U133" s="19">
        <v>1</v>
      </c>
      <c r="V133" s="17">
        <v>4</v>
      </c>
      <c r="W133" s="19">
        <v>0</v>
      </c>
      <c r="X133" s="19">
        <v>0</v>
      </c>
      <c r="Y133" s="19">
        <v>0</v>
      </c>
      <c r="Z133" s="19">
        <v>2</v>
      </c>
      <c r="AA133" s="19">
        <v>2</v>
      </c>
      <c r="AB133" s="19">
        <v>1</v>
      </c>
      <c r="AC133" s="19">
        <f t="shared" ref="AC133:AC196" si="25">SUM(X133:AB133)</f>
        <v>5</v>
      </c>
      <c r="AD133" s="19">
        <v>417</v>
      </c>
      <c r="AE133" s="19">
        <v>0</v>
      </c>
      <c r="AF133" s="19">
        <v>6</v>
      </c>
      <c r="AG133" s="19">
        <v>423</v>
      </c>
      <c r="AH133" s="19">
        <v>0</v>
      </c>
    </row>
    <row r="134" spans="1:34" ht="14.4" hidden="1" x14ac:dyDescent="0.3">
      <c r="A134" s="17">
        <v>127</v>
      </c>
      <c r="B134" s="17" t="s">
        <v>194</v>
      </c>
      <c r="C134" s="17" t="str">
        <f>VLOOKUP(B134,[3]Sheet1!$B$2:$D$274,3,0)</f>
        <v>NAVADIH</v>
      </c>
      <c r="D134" s="17" t="str">
        <f>VLOOKUP(C134,[4]all_localities_matched!$B$13:$J$191,9,0)</f>
        <v>NAVADIH</v>
      </c>
      <c r="E134" s="18">
        <f>S134/AG134</f>
        <v>4.5283018867924525E-2</v>
      </c>
      <c r="F134" s="18">
        <f>P134/AG134</f>
        <v>0.85849056603773588</v>
      </c>
      <c r="G134" s="18">
        <f>Q134/AG134</f>
        <v>6.2264150943396226E-2</v>
      </c>
      <c r="H134" s="18">
        <f t="shared" si="18"/>
        <v>1.8867924528301887E-3</v>
      </c>
      <c r="I134" s="18">
        <f t="shared" si="19"/>
        <v>2.0754716981132074E-2</v>
      </c>
      <c r="J134" s="18">
        <f t="shared" si="20"/>
        <v>0.85849056603773588</v>
      </c>
      <c r="K134" s="18" t="str">
        <f t="shared" ref="K134:K197" si="26">INDEX($E$3:$I$3,MATCH(J134,E134:I134,0))</f>
        <v>INC</v>
      </c>
      <c r="L134" s="18">
        <f t="shared" si="21"/>
        <v>6.2264150943396226E-2</v>
      </c>
      <c r="M134" s="18" t="str">
        <f t="shared" si="22"/>
        <v>JDU</v>
      </c>
      <c r="N134" s="18">
        <f t="shared" si="23"/>
        <v>0.79622641509433967</v>
      </c>
      <c r="O134" s="49" t="str">
        <f t="shared" si="24"/>
        <v>Strong INC</v>
      </c>
      <c r="P134" s="19">
        <v>455</v>
      </c>
      <c r="Q134" s="19">
        <v>33</v>
      </c>
      <c r="R134" s="19">
        <v>1</v>
      </c>
      <c r="S134" s="19">
        <v>24</v>
      </c>
      <c r="T134" s="19">
        <v>0</v>
      </c>
      <c r="U134" s="19">
        <v>0</v>
      </c>
      <c r="V134" s="17">
        <v>1</v>
      </c>
      <c r="W134" s="19">
        <v>0</v>
      </c>
      <c r="X134" s="19">
        <v>2</v>
      </c>
      <c r="Y134" s="19">
        <v>0</v>
      </c>
      <c r="Z134" s="19">
        <v>1</v>
      </c>
      <c r="AA134" s="19">
        <v>1</v>
      </c>
      <c r="AB134" s="19">
        <v>1</v>
      </c>
      <c r="AC134" s="19">
        <f t="shared" si="25"/>
        <v>5</v>
      </c>
      <c r="AD134" s="19">
        <v>519</v>
      </c>
      <c r="AE134" s="19">
        <v>0</v>
      </c>
      <c r="AF134" s="19">
        <v>11</v>
      </c>
      <c r="AG134" s="19">
        <v>530</v>
      </c>
      <c r="AH134" s="19">
        <v>0</v>
      </c>
    </row>
    <row r="135" spans="1:34" ht="14.4" hidden="1" x14ac:dyDescent="0.3">
      <c r="A135" s="17">
        <v>128</v>
      </c>
      <c r="B135" s="17" t="s">
        <v>195</v>
      </c>
      <c r="C135" s="17" t="str">
        <f>VLOOKUP(B135,[3]Sheet1!$B$2:$D$274,3,0)</f>
        <v>NAVADIH</v>
      </c>
      <c r="D135" s="17" t="str">
        <f>VLOOKUP(C135,[4]all_localities_matched!$B$13:$J$191,9,0)</f>
        <v>NAVADIH</v>
      </c>
      <c r="E135" s="18">
        <f>S135/AG135</f>
        <v>2.3376623376623377E-2</v>
      </c>
      <c r="F135" s="18">
        <f>P135/AG135</f>
        <v>0.94025974025974024</v>
      </c>
      <c r="G135" s="18">
        <f>Q135/AG135</f>
        <v>2.0779220779220779E-2</v>
      </c>
      <c r="H135" s="18">
        <f t="shared" si="18"/>
        <v>5.1948051948051948E-3</v>
      </c>
      <c r="I135" s="18">
        <f t="shared" si="19"/>
        <v>1.5584415584415584E-2</v>
      </c>
      <c r="J135" s="18">
        <f t="shared" si="20"/>
        <v>0.94025974025974024</v>
      </c>
      <c r="K135" s="18" t="str">
        <f t="shared" si="26"/>
        <v>INC</v>
      </c>
      <c r="L135" s="18">
        <f t="shared" si="21"/>
        <v>2.3376623376623377E-2</v>
      </c>
      <c r="M135" s="18" t="str">
        <f t="shared" si="22"/>
        <v>BJP</v>
      </c>
      <c r="N135" s="18">
        <f t="shared" si="23"/>
        <v>0.91688311688311686</v>
      </c>
      <c r="O135" s="49" t="str">
        <f t="shared" si="24"/>
        <v>Strong INC</v>
      </c>
      <c r="P135" s="19">
        <v>362</v>
      </c>
      <c r="Q135" s="19">
        <v>8</v>
      </c>
      <c r="R135" s="19">
        <v>2</v>
      </c>
      <c r="S135" s="19">
        <v>9</v>
      </c>
      <c r="T135" s="19">
        <v>0</v>
      </c>
      <c r="U135" s="19">
        <v>0</v>
      </c>
      <c r="V135" s="17">
        <v>0</v>
      </c>
      <c r="W135" s="19">
        <v>2</v>
      </c>
      <c r="X135" s="19">
        <v>1</v>
      </c>
      <c r="Y135" s="19">
        <v>0</v>
      </c>
      <c r="Z135" s="19">
        <v>1</v>
      </c>
      <c r="AA135" s="19">
        <v>0</v>
      </c>
      <c r="AB135" s="19">
        <v>0</v>
      </c>
      <c r="AC135" s="19">
        <f t="shared" si="25"/>
        <v>2</v>
      </c>
      <c r="AD135" s="19">
        <v>385</v>
      </c>
      <c r="AE135" s="19">
        <v>0</v>
      </c>
      <c r="AF135" s="19">
        <v>0</v>
      </c>
      <c r="AG135" s="19">
        <v>385</v>
      </c>
      <c r="AH135" s="19">
        <v>0</v>
      </c>
    </row>
    <row r="136" spans="1:34" ht="14.4" hidden="1" x14ac:dyDescent="0.3">
      <c r="A136" s="17">
        <v>129</v>
      </c>
      <c r="B136" s="17" t="s">
        <v>196</v>
      </c>
      <c r="C136" s="17" t="str">
        <f>VLOOKUP(B136,[3]Sheet1!$B$2:$D$274,3,0)</f>
        <v>NAVADIH</v>
      </c>
      <c r="D136" s="17" t="str">
        <f>VLOOKUP(C136,[4]all_localities_matched!$B$13:$J$191,9,0)</f>
        <v>NAVADIH</v>
      </c>
      <c r="E136" s="18">
        <f>S136/AG136</f>
        <v>3.4623217922606926E-2</v>
      </c>
      <c r="F136" s="18">
        <f>P136/AG136</f>
        <v>0.8940936863543788</v>
      </c>
      <c r="G136" s="18">
        <f>Q136/AG136</f>
        <v>4.684317718940937E-2</v>
      </c>
      <c r="H136" s="18">
        <f t="shared" si="18"/>
        <v>0</v>
      </c>
      <c r="I136" s="18">
        <f t="shared" si="19"/>
        <v>1.2219959266802444E-2</v>
      </c>
      <c r="J136" s="18">
        <f t="shared" si="20"/>
        <v>0.8940936863543788</v>
      </c>
      <c r="K136" s="18" t="str">
        <f t="shared" si="26"/>
        <v>INC</v>
      </c>
      <c r="L136" s="18">
        <f t="shared" si="21"/>
        <v>4.684317718940937E-2</v>
      </c>
      <c r="M136" s="18" t="str">
        <f t="shared" si="22"/>
        <v>JDU</v>
      </c>
      <c r="N136" s="18">
        <f t="shared" si="23"/>
        <v>0.84725050916496947</v>
      </c>
      <c r="O136" s="49" t="str">
        <f t="shared" si="24"/>
        <v>Strong INC</v>
      </c>
      <c r="P136" s="19">
        <v>439</v>
      </c>
      <c r="Q136" s="19">
        <v>23</v>
      </c>
      <c r="R136" s="19">
        <v>0</v>
      </c>
      <c r="S136" s="19">
        <v>17</v>
      </c>
      <c r="T136" s="19">
        <v>0</v>
      </c>
      <c r="U136" s="19">
        <v>1</v>
      </c>
      <c r="V136" s="17">
        <v>5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f t="shared" si="25"/>
        <v>0</v>
      </c>
      <c r="AD136" s="19">
        <v>485</v>
      </c>
      <c r="AE136" s="19">
        <v>0</v>
      </c>
      <c r="AF136" s="19">
        <v>6</v>
      </c>
      <c r="AG136" s="19">
        <v>491</v>
      </c>
      <c r="AH136" s="19">
        <v>0</v>
      </c>
    </row>
    <row r="137" spans="1:34" ht="14.4" hidden="1" x14ac:dyDescent="0.3">
      <c r="A137" s="17">
        <v>130</v>
      </c>
      <c r="B137" s="17" t="s">
        <v>194</v>
      </c>
      <c r="C137" s="17" t="str">
        <f>VLOOKUP(B137,[3]Sheet1!$B$2:$D$274,3,0)</f>
        <v>NAVADIH</v>
      </c>
      <c r="D137" s="17" t="str">
        <f>VLOOKUP(C137,[4]all_localities_matched!$B$13:$J$191,9,0)</f>
        <v>NAVADIH</v>
      </c>
      <c r="E137" s="18">
        <f>S137/AG137</f>
        <v>5.9523809523809521E-2</v>
      </c>
      <c r="F137" s="18">
        <f>P137/AG137</f>
        <v>0.87142857142857144</v>
      </c>
      <c r="G137" s="18">
        <f>Q137/AG137</f>
        <v>4.0476190476190478E-2</v>
      </c>
      <c r="H137" s="18">
        <f t="shared" si="18"/>
        <v>2.3809523809523812E-3</v>
      </c>
      <c r="I137" s="18">
        <f t="shared" si="19"/>
        <v>3.0952380952380953E-2</v>
      </c>
      <c r="J137" s="18">
        <f t="shared" si="20"/>
        <v>0.87142857142857144</v>
      </c>
      <c r="K137" s="18" t="str">
        <f t="shared" si="26"/>
        <v>INC</v>
      </c>
      <c r="L137" s="18">
        <f t="shared" si="21"/>
        <v>5.9523809523809521E-2</v>
      </c>
      <c r="M137" s="18" t="str">
        <f t="shared" si="22"/>
        <v>BJP</v>
      </c>
      <c r="N137" s="18">
        <f t="shared" si="23"/>
        <v>0.81190476190476191</v>
      </c>
      <c r="O137" s="49" t="str">
        <f t="shared" si="24"/>
        <v>Strong INC</v>
      </c>
      <c r="P137" s="19">
        <v>366</v>
      </c>
      <c r="Q137" s="19">
        <v>17</v>
      </c>
      <c r="R137" s="19">
        <v>1</v>
      </c>
      <c r="S137" s="19">
        <v>25</v>
      </c>
      <c r="T137" s="19">
        <v>0</v>
      </c>
      <c r="U137" s="19">
        <v>0</v>
      </c>
      <c r="V137" s="17">
        <v>3</v>
      </c>
      <c r="W137" s="19">
        <v>0</v>
      </c>
      <c r="X137" s="19">
        <v>0</v>
      </c>
      <c r="Y137" s="19">
        <v>0</v>
      </c>
      <c r="Z137" s="19">
        <v>1</v>
      </c>
      <c r="AA137" s="19">
        <v>0</v>
      </c>
      <c r="AB137" s="19">
        <v>4</v>
      </c>
      <c r="AC137" s="19">
        <f t="shared" si="25"/>
        <v>5</v>
      </c>
      <c r="AD137" s="19">
        <v>417</v>
      </c>
      <c r="AE137" s="19">
        <v>0</v>
      </c>
      <c r="AF137" s="19">
        <v>3</v>
      </c>
      <c r="AG137" s="19">
        <v>420</v>
      </c>
      <c r="AH137" s="19">
        <v>0</v>
      </c>
    </row>
    <row r="138" spans="1:34" ht="14.4" x14ac:dyDescent="0.3">
      <c r="A138" s="17">
        <v>131</v>
      </c>
      <c r="B138" s="17" t="s">
        <v>197</v>
      </c>
      <c r="C138" s="17" t="str">
        <f>VLOOKUP(B138,[3]Sheet1!$B$2:$D$274,3,0)</f>
        <v>Others</v>
      </c>
      <c r="D138" s="17" t="str">
        <f>VLOOKUP(C138,[4]all_localities_matched!$B$13:$J$191,9,0)</f>
        <v>Others</v>
      </c>
      <c r="E138" s="18">
        <f>S138/AG138</f>
        <v>0.72511848341232232</v>
      </c>
      <c r="F138" s="18">
        <f>P138/AG138</f>
        <v>0.2014218009478673</v>
      </c>
      <c r="G138" s="18">
        <f>Q138/AG138</f>
        <v>2.843601895734597E-2</v>
      </c>
      <c r="H138" s="18">
        <f t="shared" si="18"/>
        <v>2.3696682464454978E-3</v>
      </c>
      <c r="I138" s="18">
        <f t="shared" si="19"/>
        <v>5.4502369668246446E-2</v>
      </c>
      <c r="J138" s="18">
        <f t="shared" si="20"/>
        <v>0.72511848341232232</v>
      </c>
      <c r="K138" s="18" t="str">
        <f t="shared" si="26"/>
        <v>BJP</v>
      </c>
      <c r="L138" s="18">
        <f t="shared" si="21"/>
        <v>0.2014218009478673</v>
      </c>
      <c r="M138" s="18" t="str">
        <f t="shared" si="22"/>
        <v>INC</v>
      </c>
      <c r="N138" s="18">
        <f t="shared" si="23"/>
        <v>0.523696682464455</v>
      </c>
      <c r="O138" s="49" t="str">
        <f t="shared" si="24"/>
        <v>Strong BJP</v>
      </c>
      <c r="P138" s="19">
        <v>85</v>
      </c>
      <c r="Q138" s="19">
        <v>12</v>
      </c>
      <c r="R138" s="19">
        <v>1</v>
      </c>
      <c r="S138" s="19">
        <v>306</v>
      </c>
      <c r="T138" s="19">
        <v>7</v>
      </c>
      <c r="U138" s="19">
        <v>0</v>
      </c>
      <c r="V138" s="17">
        <v>2</v>
      </c>
      <c r="W138" s="19">
        <v>0</v>
      </c>
      <c r="X138" s="19">
        <v>0</v>
      </c>
      <c r="Y138" s="19">
        <v>6</v>
      </c>
      <c r="Z138" s="19">
        <v>0</v>
      </c>
      <c r="AA138" s="19">
        <v>0</v>
      </c>
      <c r="AB138" s="19">
        <v>1</v>
      </c>
      <c r="AC138" s="19">
        <f t="shared" si="25"/>
        <v>7</v>
      </c>
      <c r="AD138" s="19">
        <v>420</v>
      </c>
      <c r="AE138" s="19">
        <v>0</v>
      </c>
      <c r="AF138" s="19">
        <v>2</v>
      </c>
      <c r="AG138" s="19">
        <v>422</v>
      </c>
      <c r="AH138" s="19">
        <v>0</v>
      </c>
    </row>
    <row r="139" spans="1:34" ht="14.4" x14ac:dyDescent="0.3">
      <c r="A139" s="17">
        <v>132</v>
      </c>
      <c r="B139" s="17" t="s">
        <v>198</v>
      </c>
      <c r="C139" s="17" t="str">
        <f>VLOOKUP(B139,[3]Sheet1!$B$2:$D$274,3,0)</f>
        <v>Others</v>
      </c>
      <c r="D139" s="17" t="str">
        <f>VLOOKUP(C139,[4]all_localities_matched!$B$13:$J$191,9,0)</f>
        <v>Others</v>
      </c>
      <c r="E139" s="18">
        <f>S139/AG139</f>
        <v>0.77682403433476399</v>
      </c>
      <c r="F139" s="18">
        <f>P139/AG139</f>
        <v>0.12017167381974249</v>
      </c>
      <c r="G139" s="18">
        <f>Q139/AG139</f>
        <v>6.8669527896995708E-2</v>
      </c>
      <c r="H139" s="18">
        <f t="shared" si="18"/>
        <v>4.2918454935622317E-3</v>
      </c>
      <c r="I139" s="18">
        <f t="shared" si="19"/>
        <v>4.7210300429184553E-2</v>
      </c>
      <c r="J139" s="18">
        <f t="shared" si="20"/>
        <v>0.77682403433476399</v>
      </c>
      <c r="K139" s="18" t="str">
        <f t="shared" si="26"/>
        <v>BJP</v>
      </c>
      <c r="L139" s="18">
        <f t="shared" si="21"/>
        <v>0.12017167381974249</v>
      </c>
      <c r="M139" s="18" t="str">
        <f t="shared" si="22"/>
        <v>INC</v>
      </c>
      <c r="N139" s="18">
        <f t="shared" si="23"/>
        <v>0.65665236051502152</v>
      </c>
      <c r="O139" s="49" t="str">
        <f t="shared" si="24"/>
        <v>Strong BJP</v>
      </c>
      <c r="P139" s="19">
        <v>28</v>
      </c>
      <c r="Q139" s="19">
        <v>16</v>
      </c>
      <c r="R139" s="19">
        <v>1</v>
      </c>
      <c r="S139" s="19">
        <v>181</v>
      </c>
      <c r="T139" s="19">
        <v>1</v>
      </c>
      <c r="U139" s="19">
        <v>0</v>
      </c>
      <c r="V139" s="17">
        <v>2</v>
      </c>
      <c r="W139" s="19">
        <v>0</v>
      </c>
      <c r="X139" s="19">
        <v>1</v>
      </c>
      <c r="Y139" s="19">
        <v>3</v>
      </c>
      <c r="Z139" s="19">
        <v>0</v>
      </c>
      <c r="AA139" s="19">
        <v>0</v>
      </c>
      <c r="AB139" s="19">
        <v>0</v>
      </c>
      <c r="AC139" s="19">
        <f t="shared" si="25"/>
        <v>4</v>
      </c>
      <c r="AD139" s="19">
        <v>233</v>
      </c>
      <c r="AE139" s="19">
        <v>0</v>
      </c>
      <c r="AF139" s="19">
        <v>0</v>
      </c>
      <c r="AG139" s="19">
        <v>233</v>
      </c>
      <c r="AH139" s="19">
        <v>0</v>
      </c>
    </row>
    <row r="140" spans="1:34" ht="14.4" x14ac:dyDescent="0.3">
      <c r="A140" s="17">
        <v>133</v>
      </c>
      <c r="B140" s="17" t="s">
        <v>199</v>
      </c>
      <c r="C140" s="17" t="str">
        <f>VLOOKUP(B140,[3]Sheet1!$B$2:$D$274,3,0)</f>
        <v>Others</v>
      </c>
      <c r="D140" s="17" t="str">
        <f>VLOOKUP(C140,[4]all_localities_matched!$B$13:$J$191,9,0)</f>
        <v>Others</v>
      </c>
      <c r="E140" s="18">
        <f>S140/AG140</f>
        <v>0.75550660792951541</v>
      </c>
      <c r="F140" s="18">
        <f>P140/AG140</f>
        <v>0.16299559471365638</v>
      </c>
      <c r="G140" s="18">
        <f>Q140/AG140</f>
        <v>5.2863436123348019E-2</v>
      </c>
      <c r="H140" s="18">
        <f t="shared" si="18"/>
        <v>4.4052863436123352E-3</v>
      </c>
      <c r="I140" s="18">
        <f t="shared" si="19"/>
        <v>1.3215859030837005E-2</v>
      </c>
      <c r="J140" s="18">
        <f t="shared" si="20"/>
        <v>0.75550660792951541</v>
      </c>
      <c r="K140" s="18" t="str">
        <f t="shared" si="26"/>
        <v>BJP</v>
      </c>
      <c r="L140" s="18">
        <f t="shared" si="21"/>
        <v>0.16299559471365638</v>
      </c>
      <c r="M140" s="18" t="str">
        <f t="shared" si="22"/>
        <v>INC</v>
      </c>
      <c r="N140" s="18">
        <f t="shared" si="23"/>
        <v>0.59251101321585908</v>
      </c>
      <c r="O140" s="49" t="str">
        <f t="shared" si="24"/>
        <v>Strong BJP</v>
      </c>
      <c r="P140" s="19">
        <v>74</v>
      </c>
      <c r="Q140" s="19">
        <v>24</v>
      </c>
      <c r="R140" s="19">
        <v>2</v>
      </c>
      <c r="S140" s="19">
        <v>343</v>
      </c>
      <c r="T140" s="19">
        <v>2</v>
      </c>
      <c r="U140" s="19">
        <v>0</v>
      </c>
      <c r="V140" s="17">
        <v>4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f t="shared" si="25"/>
        <v>0</v>
      </c>
      <c r="AD140" s="19">
        <v>449</v>
      </c>
      <c r="AE140" s="19">
        <v>0</v>
      </c>
      <c r="AF140" s="19">
        <v>5</v>
      </c>
      <c r="AG140" s="19">
        <v>454</v>
      </c>
      <c r="AH140" s="19">
        <v>0</v>
      </c>
    </row>
    <row r="141" spans="1:34" ht="14.4" hidden="1" x14ac:dyDescent="0.3">
      <c r="A141" s="17">
        <v>134</v>
      </c>
      <c r="B141" s="17" t="s">
        <v>200</v>
      </c>
      <c r="C141" s="17" t="str">
        <f>VLOOKUP(B141,[3]Sheet1!$B$2:$D$274,3,0)</f>
        <v>AURANGABAD</v>
      </c>
      <c r="D141" s="17" t="str">
        <f>VLOOKUP(C141,[4]all_localities_matched!$B$13:$J$191,9,0)</f>
        <v>AURANGABAD</v>
      </c>
      <c r="E141" s="18">
        <f>S141/AG141</f>
        <v>0.64525139664804465</v>
      </c>
      <c r="F141" s="18">
        <f>P141/AG141</f>
        <v>0.23184357541899442</v>
      </c>
      <c r="G141" s="18">
        <f>Q141/AG141</f>
        <v>8.3798882681564241E-2</v>
      </c>
      <c r="H141" s="18">
        <f t="shared" si="18"/>
        <v>1.11731843575419E-2</v>
      </c>
      <c r="I141" s="18">
        <f t="shared" si="19"/>
        <v>2.7932960893854747E-2</v>
      </c>
      <c r="J141" s="18">
        <f t="shared" si="20"/>
        <v>0.64525139664804465</v>
      </c>
      <c r="K141" s="18" t="str">
        <f t="shared" si="26"/>
        <v>BJP</v>
      </c>
      <c r="L141" s="18">
        <f t="shared" si="21"/>
        <v>0.23184357541899442</v>
      </c>
      <c r="M141" s="18" t="str">
        <f t="shared" si="22"/>
        <v>INC</v>
      </c>
      <c r="N141" s="18">
        <f t="shared" si="23"/>
        <v>0.41340782122905023</v>
      </c>
      <c r="O141" s="49" t="str">
        <f t="shared" si="24"/>
        <v>Strong BJP</v>
      </c>
      <c r="P141" s="19">
        <v>83</v>
      </c>
      <c r="Q141" s="19">
        <v>30</v>
      </c>
      <c r="R141" s="19">
        <v>4</v>
      </c>
      <c r="S141" s="19">
        <v>231</v>
      </c>
      <c r="T141" s="19">
        <v>0</v>
      </c>
      <c r="U141" s="19">
        <v>0</v>
      </c>
      <c r="V141" s="17">
        <v>2</v>
      </c>
      <c r="W141" s="19">
        <v>0</v>
      </c>
      <c r="X141" s="19">
        <v>0</v>
      </c>
      <c r="Y141" s="19">
        <v>1</v>
      </c>
      <c r="Z141" s="19">
        <v>2</v>
      </c>
      <c r="AA141" s="19">
        <v>0</v>
      </c>
      <c r="AB141" s="19">
        <v>1</v>
      </c>
      <c r="AC141" s="19">
        <f t="shared" si="25"/>
        <v>4</v>
      </c>
      <c r="AD141" s="19">
        <v>354</v>
      </c>
      <c r="AE141" s="19">
        <v>0</v>
      </c>
      <c r="AF141" s="19">
        <v>4</v>
      </c>
      <c r="AG141" s="19">
        <v>358</v>
      </c>
      <c r="AH141" s="19">
        <v>0</v>
      </c>
    </row>
    <row r="142" spans="1:34" ht="14.4" hidden="1" x14ac:dyDescent="0.3">
      <c r="A142" s="17">
        <v>135</v>
      </c>
      <c r="B142" s="17" t="s">
        <v>201</v>
      </c>
      <c r="C142" s="17" t="str">
        <f>VLOOKUP(B142,[3]Sheet1!$B$2:$D$274,3,0)</f>
        <v>AURANGABAD</v>
      </c>
      <c r="D142" s="17" t="str">
        <f>VLOOKUP(C142,[4]all_localities_matched!$B$13:$J$191,9,0)</f>
        <v>AURANGABAD</v>
      </c>
      <c r="E142" s="18">
        <f>S142/AG142</f>
        <v>0.7142857142857143</v>
      </c>
      <c r="F142" s="18">
        <f>P142/AG142</f>
        <v>0.23116883116883116</v>
      </c>
      <c r="G142" s="18">
        <f>Q142/AG142</f>
        <v>3.6363636363636362E-2</v>
      </c>
      <c r="H142" s="18">
        <f t="shared" si="18"/>
        <v>0</v>
      </c>
      <c r="I142" s="18">
        <f t="shared" si="19"/>
        <v>1.5584415584415584E-2</v>
      </c>
      <c r="J142" s="18">
        <f t="shared" si="20"/>
        <v>0.7142857142857143</v>
      </c>
      <c r="K142" s="18" t="str">
        <f t="shared" si="26"/>
        <v>BJP</v>
      </c>
      <c r="L142" s="18">
        <f t="shared" si="21"/>
        <v>0.23116883116883116</v>
      </c>
      <c r="M142" s="18" t="str">
        <f t="shared" si="22"/>
        <v>INC</v>
      </c>
      <c r="N142" s="18">
        <f t="shared" si="23"/>
        <v>0.48311688311688317</v>
      </c>
      <c r="O142" s="49" t="str">
        <f t="shared" si="24"/>
        <v>Strong BJP</v>
      </c>
      <c r="P142" s="19">
        <v>89</v>
      </c>
      <c r="Q142" s="19">
        <v>14</v>
      </c>
      <c r="R142" s="19">
        <v>0</v>
      </c>
      <c r="S142" s="19">
        <v>275</v>
      </c>
      <c r="T142" s="19">
        <v>0</v>
      </c>
      <c r="U142" s="19">
        <v>0</v>
      </c>
      <c r="V142" s="17">
        <v>6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f t="shared" si="25"/>
        <v>0</v>
      </c>
      <c r="AD142" s="19">
        <v>384</v>
      </c>
      <c r="AE142" s="19">
        <v>0</v>
      </c>
      <c r="AF142" s="19">
        <v>1</v>
      </c>
      <c r="AG142" s="19">
        <v>385</v>
      </c>
      <c r="AH142" s="19">
        <v>0</v>
      </c>
    </row>
    <row r="143" spans="1:34" ht="14.4" hidden="1" x14ac:dyDescent="0.3">
      <c r="A143" s="17">
        <v>136</v>
      </c>
      <c r="B143" s="17" t="s">
        <v>202</v>
      </c>
      <c r="C143" s="17" t="str">
        <f>VLOOKUP(B143,[3]Sheet1!$B$2:$D$274,3,0)</f>
        <v>VIDNYAN</v>
      </c>
      <c r="D143" s="17" t="e">
        <f>VLOOKUP(C143,[4]all_localities_matched!$B$13:$J$191,9,0)</f>
        <v>#N/A</v>
      </c>
      <c r="E143" s="18">
        <f>S143/AG143</f>
        <v>0.60273972602739723</v>
      </c>
      <c r="F143" s="18">
        <f>P143/AG143</f>
        <v>0.28995433789954339</v>
      </c>
      <c r="G143" s="18">
        <f>Q143/AG143</f>
        <v>5.2511415525114152E-2</v>
      </c>
      <c r="H143" s="18">
        <f t="shared" si="18"/>
        <v>1.5981735159817351E-2</v>
      </c>
      <c r="I143" s="18">
        <f t="shared" si="19"/>
        <v>4.5662100456621002E-2</v>
      </c>
      <c r="J143" s="18">
        <f t="shared" si="20"/>
        <v>0.60273972602739723</v>
      </c>
      <c r="K143" s="18" t="str">
        <f t="shared" si="26"/>
        <v>BJP</v>
      </c>
      <c r="L143" s="18">
        <f t="shared" si="21"/>
        <v>0.28995433789954339</v>
      </c>
      <c r="M143" s="18" t="str">
        <f t="shared" si="22"/>
        <v>INC</v>
      </c>
      <c r="N143" s="18">
        <f t="shared" si="23"/>
        <v>0.31278538812785384</v>
      </c>
      <c r="O143" s="49" t="str">
        <f t="shared" si="24"/>
        <v>Strong BJP</v>
      </c>
      <c r="P143" s="19">
        <v>127</v>
      </c>
      <c r="Q143" s="19">
        <v>23</v>
      </c>
      <c r="R143" s="19">
        <v>7</v>
      </c>
      <c r="S143" s="19">
        <v>264</v>
      </c>
      <c r="T143" s="19">
        <v>2</v>
      </c>
      <c r="U143" s="19">
        <v>5</v>
      </c>
      <c r="V143" s="17">
        <v>2</v>
      </c>
      <c r="W143" s="19">
        <v>1</v>
      </c>
      <c r="X143" s="19">
        <v>1</v>
      </c>
      <c r="Y143" s="19">
        <v>0</v>
      </c>
      <c r="Z143" s="19">
        <v>2</v>
      </c>
      <c r="AA143" s="19">
        <v>1</v>
      </c>
      <c r="AB143" s="19">
        <v>1</v>
      </c>
      <c r="AC143" s="19">
        <f t="shared" si="25"/>
        <v>5</v>
      </c>
      <c r="AD143" s="19">
        <v>436</v>
      </c>
      <c r="AE143" s="19">
        <v>0</v>
      </c>
      <c r="AF143" s="19">
        <v>2</v>
      </c>
      <c r="AG143" s="19">
        <v>438</v>
      </c>
      <c r="AH143" s="19">
        <v>0</v>
      </c>
    </row>
    <row r="144" spans="1:34" ht="14.4" hidden="1" x14ac:dyDescent="0.3">
      <c r="A144" s="17">
        <v>137</v>
      </c>
      <c r="B144" s="17" t="s">
        <v>203</v>
      </c>
      <c r="C144" s="17" t="str">
        <f>VLOOKUP(B144,[3]Sheet1!$B$2:$D$274,3,0)</f>
        <v>COLLEGE</v>
      </c>
      <c r="D144" s="17" t="e">
        <f>VLOOKUP(C144,[4]all_localities_matched!$B$13:$J$191,9,0)</f>
        <v>#N/A</v>
      </c>
      <c r="E144" s="18">
        <f>S144/AG144</f>
        <v>0.45353982300884954</v>
      </c>
      <c r="F144" s="18">
        <f>P144/AG144</f>
        <v>0.37168141592920356</v>
      </c>
      <c r="G144" s="18">
        <f>Q144/AG144</f>
        <v>6.637168141592921E-2</v>
      </c>
      <c r="H144" s="18">
        <f t="shared" si="18"/>
        <v>5.0884955752212392E-2</v>
      </c>
      <c r="I144" s="18">
        <f t="shared" si="19"/>
        <v>5.9734513274336286E-2</v>
      </c>
      <c r="J144" s="18">
        <f t="shared" si="20"/>
        <v>0.45353982300884954</v>
      </c>
      <c r="K144" s="18" t="str">
        <f t="shared" si="26"/>
        <v>BJP</v>
      </c>
      <c r="L144" s="18">
        <f t="shared" si="21"/>
        <v>0.37168141592920356</v>
      </c>
      <c r="M144" s="18" t="str">
        <f t="shared" si="22"/>
        <v>INC</v>
      </c>
      <c r="N144" s="18">
        <f t="shared" si="23"/>
        <v>8.1858407079645978E-2</v>
      </c>
      <c r="O144" s="49" t="str">
        <f t="shared" si="24"/>
        <v>Swing BJP</v>
      </c>
      <c r="P144" s="19">
        <v>168</v>
      </c>
      <c r="Q144" s="19">
        <v>30</v>
      </c>
      <c r="R144" s="19">
        <v>23</v>
      </c>
      <c r="S144" s="19">
        <v>205</v>
      </c>
      <c r="T144" s="19">
        <v>13</v>
      </c>
      <c r="U144" s="19">
        <v>4</v>
      </c>
      <c r="V144" s="17">
        <v>2</v>
      </c>
      <c r="W144" s="19">
        <v>2</v>
      </c>
      <c r="X144" s="19">
        <v>0</v>
      </c>
      <c r="Y144" s="19">
        <v>1</v>
      </c>
      <c r="Z144" s="19">
        <v>0</v>
      </c>
      <c r="AA144" s="19">
        <v>2</v>
      </c>
      <c r="AB144" s="19">
        <v>0</v>
      </c>
      <c r="AC144" s="19">
        <f t="shared" si="25"/>
        <v>3</v>
      </c>
      <c r="AD144" s="19">
        <v>450</v>
      </c>
      <c r="AE144" s="19">
        <v>0</v>
      </c>
      <c r="AF144" s="19">
        <v>2</v>
      </c>
      <c r="AG144" s="19">
        <v>452</v>
      </c>
      <c r="AH144" s="19">
        <v>0</v>
      </c>
    </row>
    <row r="145" spans="1:34" ht="14.4" hidden="1" x14ac:dyDescent="0.3">
      <c r="A145" s="17">
        <v>138</v>
      </c>
      <c r="B145" s="17" t="s">
        <v>204</v>
      </c>
      <c r="C145" s="17" t="str">
        <f>VLOOKUP(B145,[3]Sheet1!$B$2:$D$274,3,0)</f>
        <v>AURANGABAD</v>
      </c>
      <c r="D145" s="17" t="str">
        <f>VLOOKUP(C145,[4]all_localities_matched!$B$13:$J$191,9,0)</f>
        <v>AURANGABAD</v>
      </c>
      <c r="E145" s="18">
        <f>S145/AG145</f>
        <v>0.7127371273712737</v>
      </c>
      <c r="F145" s="18">
        <f>P145/AG145</f>
        <v>0.24932249322493225</v>
      </c>
      <c r="G145" s="18">
        <f>Q145/AG145</f>
        <v>1.6260162601626018E-2</v>
      </c>
      <c r="H145" s="18">
        <f t="shared" si="18"/>
        <v>1.0840108401084011E-2</v>
      </c>
      <c r="I145" s="18">
        <f t="shared" si="19"/>
        <v>8.130081300813009E-3</v>
      </c>
      <c r="J145" s="18">
        <f t="shared" si="20"/>
        <v>0.7127371273712737</v>
      </c>
      <c r="K145" s="18" t="str">
        <f t="shared" si="26"/>
        <v>BJP</v>
      </c>
      <c r="L145" s="18">
        <f t="shared" si="21"/>
        <v>0.24932249322493225</v>
      </c>
      <c r="M145" s="18" t="str">
        <f t="shared" si="22"/>
        <v>INC</v>
      </c>
      <c r="N145" s="18">
        <f t="shared" si="23"/>
        <v>0.46341463414634143</v>
      </c>
      <c r="O145" s="49" t="str">
        <f t="shared" si="24"/>
        <v>Strong BJP</v>
      </c>
      <c r="P145" s="19">
        <v>92</v>
      </c>
      <c r="Q145" s="19">
        <v>6</v>
      </c>
      <c r="R145" s="19">
        <v>4</v>
      </c>
      <c r="S145" s="19">
        <v>263</v>
      </c>
      <c r="T145" s="19">
        <v>1</v>
      </c>
      <c r="U145" s="19">
        <v>1</v>
      </c>
      <c r="V145" s="17">
        <v>1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f t="shared" si="25"/>
        <v>0</v>
      </c>
      <c r="AD145" s="19">
        <v>368</v>
      </c>
      <c r="AE145" s="19">
        <v>0</v>
      </c>
      <c r="AF145" s="19">
        <v>1</v>
      </c>
      <c r="AG145" s="19">
        <v>369</v>
      </c>
      <c r="AH145" s="19">
        <v>0</v>
      </c>
    </row>
    <row r="146" spans="1:34" ht="14.4" x14ac:dyDescent="0.3">
      <c r="A146" s="17">
        <v>139</v>
      </c>
      <c r="B146" s="17" t="s">
        <v>205</v>
      </c>
      <c r="C146" s="17" t="str">
        <f>VLOOKUP(B146,[3]Sheet1!$B$2:$D$274,3,0)</f>
        <v>Others</v>
      </c>
      <c r="D146" s="17" t="str">
        <f>VLOOKUP(C146,[4]all_localities_matched!$B$13:$J$191,9,0)</f>
        <v>Others</v>
      </c>
      <c r="E146" s="18">
        <f>S146/AG146</f>
        <v>0.67528735632183912</v>
      </c>
      <c r="F146" s="18">
        <f>P146/AG146</f>
        <v>0.31321839080459768</v>
      </c>
      <c r="G146" s="18">
        <f>Q146/AG146</f>
        <v>5.7471264367816091E-3</v>
      </c>
      <c r="H146" s="18">
        <f t="shared" si="18"/>
        <v>2.8735632183908046E-3</v>
      </c>
      <c r="I146" s="18">
        <f t="shared" si="19"/>
        <v>2.8735632183908046E-3</v>
      </c>
      <c r="J146" s="18">
        <f t="shared" si="20"/>
        <v>0.67528735632183912</v>
      </c>
      <c r="K146" s="18" t="str">
        <f t="shared" si="26"/>
        <v>BJP</v>
      </c>
      <c r="L146" s="18">
        <f t="shared" si="21"/>
        <v>0.31321839080459768</v>
      </c>
      <c r="M146" s="18" t="str">
        <f t="shared" si="22"/>
        <v>INC</v>
      </c>
      <c r="N146" s="18">
        <f t="shared" si="23"/>
        <v>0.36206896551724144</v>
      </c>
      <c r="O146" s="49" t="str">
        <f t="shared" si="24"/>
        <v>Strong BJP</v>
      </c>
      <c r="P146" s="19">
        <v>109</v>
      </c>
      <c r="Q146" s="19">
        <v>2</v>
      </c>
      <c r="R146" s="19">
        <v>1</v>
      </c>
      <c r="S146" s="19">
        <v>235</v>
      </c>
      <c r="T146" s="19">
        <v>0</v>
      </c>
      <c r="U146" s="19">
        <v>0</v>
      </c>
      <c r="V146" s="17">
        <v>1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f t="shared" si="25"/>
        <v>0</v>
      </c>
      <c r="AD146" s="19">
        <v>348</v>
      </c>
      <c r="AE146" s="19">
        <v>0</v>
      </c>
      <c r="AF146" s="19">
        <v>0</v>
      </c>
      <c r="AG146" s="19">
        <v>348</v>
      </c>
      <c r="AH146" s="19">
        <v>0</v>
      </c>
    </row>
    <row r="147" spans="1:34" ht="14.4" hidden="1" x14ac:dyDescent="0.3">
      <c r="A147" s="17">
        <v>140</v>
      </c>
      <c r="B147" s="17" t="s">
        <v>206</v>
      </c>
      <c r="C147" s="17" t="str">
        <f>VLOOKUP(B147,[3]Sheet1!$B$2:$D$274,3,0)</f>
        <v>AURANGABAD</v>
      </c>
      <c r="D147" s="17" t="str">
        <f>VLOOKUP(C147,[4]all_localities_matched!$B$13:$J$191,9,0)</f>
        <v>AURANGABAD</v>
      </c>
      <c r="E147" s="18">
        <f>S147/AG147</f>
        <v>0.53146853146853146</v>
      </c>
      <c r="F147" s="18">
        <f>P147/AG147</f>
        <v>0.42657342657342656</v>
      </c>
      <c r="G147" s="18">
        <f>Q147/AG147</f>
        <v>1.6317016317016316E-2</v>
      </c>
      <c r="H147" s="18">
        <f t="shared" si="18"/>
        <v>4.662004662004662E-3</v>
      </c>
      <c r="I147" s="18">
        <f t="shared" si="19"/>
        <v>2.3310023310023312E-2</v>
      </c>
      <c r="J147" s="18">
        <f t="shared" si="20"/>
        <v>0.53146853146853146</v>
      </c>
      <c r="K147" s="18" t="str">
        <f t="shared" si="26"/>
        <v>BJP</v>
      </c>
      <c r="L147" s="18">
        <f t="shared" si="21"/>
        <v>0.42657342657342656</v>
      </c>
      <c r="M147" s="18" t="str">
        <f t="shared" si="22"/>
        <v>INC</v>
      </c>
      <c r="N147" s="18">
        <f t="shared" si="23"/>
        <v>0.1048951048951049</v>
      </c>
      <c r="O147" s="49" t="str">
        <f t="shared" si="24"/>
        <v>Swing BJP</v>
      </c>
      <c r="P147" s="19">
        <v>183</v>
      </c>
      <c r="Q147" s="19">
        <v>7</v>
      </c>
      <c r="R147" s="19">
        <v>2</v>
      </c>
      <c r="S147" s="19">
        <v>228</v>
      </c>
      <c r="T147" s="19">
        <v>0</v>
      </c>
      <c r="U147" s="19">
        <v>1</v>
      </c>
      <c r="V147" s="17">
        <v>5</v>
      </c>
      <c r="W147" s="19">
        <v>0</v>
      </c>
      <c r="X147" s="19">
        <v>0</v>
      </c>
      <c r="Y147" s="19">
        <v>0</v>
      </c>
      <c r="Z147" s="19">
        <v>0</v>
      </c>
      <c r="AA147" s="19">
        <v>1</v>
      </c>
      <c r="AB147" s="19">
        <v>1</v>
      </c>
      <c r="AC147" s="19">
        <f t="shared" si="25"/>
        <v>2</v>
      </c>
      <c r="AD147" s="19">
        <v>428</v>
      </c>
      <c r="AE147" s="19">
        <v>0</v>
      </c>
      <c r="AF147" s="19">
        <v>1</v>
      </c>
      <c r="AG147" s="19">
        <v>429</v>
      </c>
      <c r="AH147" s="19">
        <v>0</v>
      </c>
    </row>
    <row r="148" spans="1:34" ht="14.4" hidden="1" x14ac:dyDescent="0.3">
      <c r="A148" s="17">
        <v>141</v>
      </c>
      <c r="B148" s="17" t="s">
        <v>207</v>
      </c>
      <c r="C148" s="17" t="str">
        <f>VLOOKUP(B148,[3]Sheet1!$B$2:$D$274,3,0)</f>
        <v>AURANGABAD</v>
      </c>
      <c r="D148" s="17" t="str">
        <f>VLOOKUP(C148,[4]all_localities_matched!$B$13:$J$191,9,0)</f>
        <v>AURANGABAD</v>
      </c>
      <c r="E148" s="18">
        <f>S148/AG148</f>
        <v>0.53650793650793649</v>
      </c>
      <c r="F148" s="18">
        <f>P148/AG148</f>
        <v>0.34285714285714286</v>
      </c>
      <c r="G148" s="18">
        <f>Q148/AG148</f>
        <v>9.841269841269841E-2</v>
      </c>
      <c r="H148" s="18">
        <f t="shared" si="18"/>
        <v>6.3492063492063492E-3</v>
      </c>
      <c r="I148" s="18">
        <f t="shared" si="19"/>
        <v>1.2698412698412698E-2</v>
      </c>
      <c r="J148" s="18">
        <f t="shared" si="20"/>
        <v>0.53650793650793649</v>
      </c>
      <c r="K148" s="18" t="str">
        <f t="shared" si="26"/>
        <v>BJP</v>
      </c>
      <c r="L148" s="18">
        <f t="shared" si="21"/>
        <v>0.34285714285714286</v>
      </c>
      <c r="M148" s="18" t="str">
        <f t="shared" si="22"/>
        <v>INC</v>
      </c>
      <c r="N148" s="18">
        <f t="shared" si="23"/>
        <v>0.19365079365079363</v>
      </c>
      <c r="O148" s="49" t="str">
        <f t="shared" si="24"/>
        <v>Strong BJP</v>
      </c>
      <c r="P148" s="19">
        <v>108</v>
      </c>
      <c r="Q148" s="19">
        <v>31</v>
      </c>
      <c r="R148" s="19">
        <v>2</v>
      </c>
      <c r="S148" s="19">
        <v>169</v>
      </c>
      <c r="T148" s="19">
        <v>0</v>
      </c>
      <c r="U148" s="19">
        <v>1</v>
      </c>
      <c r="V148" s="17">
        <v>1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1</v>
      </c>
      <c r="AC148" s="19">
        <f t="shared" si="25"/>
        <v>1</v>
      </c>
      <c r="AD148" s="19">
        <v>313</v>
      </c>
      <c r="AE148" s="19">
        <v>0</v>
      </c>
      <c r="AF148" s="19">
        <v>2</v>
      </c>
      <c r="AG148" s="19">
        <v>315</v>
      </c>
      <c r="AH148" s="19">
        <v>0</v>
      </c>
    </row>
    <row r="149" spans="1:34" ht="14.4" hidden="1" x14ac:dyDescent="0.3">
      <c r="A149" s="17">
        <v>142</v>
      </c>
      <c r="B149" s="17" t="s">
        <v>204</v>
      </c>
      <c r="C149" s="17" t="str">
        <f>VLOOKUP(B149,[3]Sheet1!$B$2:$D$274,3,0)</f>
        <v>AURANGABAD</v>
      </c>
      <c r="D149" s="17" t="str">
        <f>VLOOKUP(C149,[4]all_localities_matched!$B$13:$J$191,9,0)</f>
        <v>AURANGABAD</v>
      </c>
      <c r="E149" s="18">
        <f>S149/AG149</f>
        <v>0.63414634146341464</v>
      </c>
      <c r="F149" s="18">
        <f>P149/AG149</f>
        <v>0.32195121951219513</v>
      </c>
      <c r="G149" s="18">
        <f>Q149/AG149</f>
        <v>1.4634146341463415E-2</v>
      </c>
      <c r="H149" s="18">
        <f t="shared" si="18"/>
        <v>0</v>
      </c>
      <c r="I149" s="18">
        <f t="shared" si="19"/>
        <v>2.4390243902439025E-2</v>
      </c>
      <c r="J149" s="18">
        <f t="shared" si="20"/>
        <v>0.63414634146341464</v>
      </c>
      <c r="K149" s="18" t="str">
        <f t="shared" si="26"/>
        <v>BJP</v>
      </c>
      <c r="L149" s="18">
        <f t="shared" si="21"/>
        <v>0.32195121951219513</v>
      </c>
      <c r="M149" s="18" t="str">
        <f t="shared" si="22"/>
        <v>INC</v>
      </c>
      <c r="N149" s="18">
        <f t="shared" si="23"/>
        <v>0.31219512195121951</v>
      </c>
      <c r="O149" s="49" t="str">
        <f t="shared" si="24"/>
        <v>Strong BJP</v>
      </c>
      <c r="P149" s="19">
        <v>66</v>
      </c>
      <c r="Q149" s="19">
        <v>3</v>
      </c>
      <c r="R149" s="19">
        <v>0</v>
      </c>
      <c r="S149" s="19">
        <v>130</v>
      </c>
      <c r="T149" s="19">
        <v>2</v>
      </c>
      <c r="U149" s="19">
        <v>0</v>
      </c>
      <c r="V149" s="17">
        <v>3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f t="shared" si="25"/>
        <v>0</v>
      </c>
      <c r="AD149" s="19">
        <v>204</v>
      </c>
      <c r="AE149" s="19">
        <v>0</v>
      </c>
      <c r="AF149" s="19">
        <v>1</v>
      </c>
      <c r="AG149" s="19">
        <v>205</v>
      </c>
      <c r="AH149" s="19">
        <v>0</v>
      </c>
    </row>
    <row r="150" spans="1:34" ht="14.4" hidden="1" x14ac:dyDescent="0.3">
      <c r="A150" s="17">
        <v>143</v>
      </c>
      <c r="B150" s="17" t="s">
        <v>208</v>
      </c>
      <c r="C150" s="17" t="str">
        <f>VLOOKUP(B150,[3]Sheet1!$B$2:$D$274,3,0)</f>
        <v>AURANGABAD</v>
      </c>
      <c r="D150" s="17" t="str">
        <f>VLOOKUP(C150,[4]all_localities_matched!$B$13:$J$191,9,0)</f>
        <v>AURANGABAD</v>
      </c>
      <c r="E150" s="18">
        <f>S150/AG150</f>
        <v>0.26781002638522428</v>
      </c>
      <c r="F150" s="18">
        <f>P150/AG150</f>
        <v>0.61609498680738783</v>
      </c>
      <c r="G150" s="18">
        <f>Q150/AG150</f>
        <v>6.7282321899736153E-2</v>
      </c>
      <c r="H150" s="18">
        <f t="shared" si="18"/>
        <v>1.3192612137203166E-3</v>
      </c>
      <c r="I150" s="18">
        <f t="shared" si="19"/>
        <v>3.9577836411609502E-2</v>
      </c>
      <c r="J150" s="18">
        <f t="shared" si="20"/>
        <v>0.61609498680738783</v>
      </c>
      <c r="K150" s="18" t="str">
        <f t="shared" si="26"/>
        <v>INC</v>
      </c>
      <c r="L150" s="18">
        <f t="shared" si="21"/>
        <v>0.26781002638522428</v>
      </c>
      <c r="M150" s="18" t="str">
        <f t="shared" si="22"/>
        <v>BJP</v>
      </c>
      <c r="N150" s="18">
        <f t="shared" si="23"/>
        <v>0.34828496042216356</v>
      </c>
      <c r="O150" s="49" t="str">
        <f t="shared" si="24"/>
        <v>Strong INC</v>
      </c>
      <c r="P150" s="19">
        <v>467</v>
      </c>
      <c r="Q150" s="19">
        <v>51</v>
      </c>
      <c r="R150" s="19">
        <v>1</v>
      </c>
      <c r="S150" s="19">
        <v>203</v>
      </c>
      <c r="T150" s="19">
        <v>1</v>
      </c>
      <c r="U150" s="19">
        <v>2</v>
      </c>
      <c r="V150" s="17">
        <v>1</v>
      </c>
      <c r="W150" s="19">
        <v>2</v>
      </c>
      <c r="X150" s="19">
        <v>4</v>
      </c>
      <c r="Y150" s="19">
        <v>3</v>
      </c>
      <c r="Z150" s="19">
        <v>1</v>
      </c>
      <c r="AA150" s="19">
        <v>1</v>
      </c>
      <c r="AB150" s="19">
        <v>3</v>
      </c>
      <c r="AC150" s="19">
        <f t="shared" si="25"/>
        <v>12</v>
      </c>
      <c r="AD150" s="19">
        <v>740</v>
      </c>
      <c r="AE150" s="19">
        <v>0</v>
      </c>
      <c r="AF150" s="19">
        <v>18</v>
      </c>
      <c r="AG150" s="19">
        <v>758</v>
      </c>
      <c r="AH150" s="19">
        <v>0</v>
      </c>
    </row>
    <row r="151" spans="1:34" ht="14.4" x14ac:dyDescent="0.3">
      <c r="A151" s="17">
        <v>144</v>
      </c>
      <c r="B151" s="17" t="s">
        <v>209</v>
      </c>
      <c r="C151" s="17" t="str">
        <f>VLOOKUP(B151,[3]Sheet1!$B$2:$D$274,3,0)</f>
        <v>Others</v>
      </c>
      <c r="D151" s="17" t="str">
        <f>VLOOKUP(C151,[4]all_localities_matched!$B$13:$J$191,9,0)</f>
        <v>Others</v>
      </c>
      <c r="E151" s="18">
        <f>S151/AG151</f>
        <v>0.52941176470588236</v>
      </c>
      <c r="F151" s="18">
        <f>P151/AG151</f>
        <v>0.40294117647058825</v>
      </c>
      <c r="G151" s="18">
        <f>Q151/AG151</f>
        <v>2.0588235294117647E-2</v>
      </c>
      <c r="H151" s="18">
        <f t="shared" si="18"/>
        <v>2.0588235294117647E-2</v>
      </c>
      <c r="I151" s="18">
        <f t="shared" si="19"/>
        <v>2.9411764705882353E-2</v>
      </c>
      <c r="J151" s="18">
        <f t="shared" si="20"/>
        <v>0.52941176470588236</v>
      </c>
      <c r="K151" s="18" t="str">
        <f t="shared" si="26"/>
        <v>BJP</v>
      </c>
      <c r="L151" s="18">
        <f t="shared" si="21"/>
        <v>0.40294117647058825</v>
      </c>
      <c r="M151" s="18" t="str">
        <f t="shared" si="22"/>
        <v>INC</v>
      </c>
      <c r="N151" s="18">
        <f t="shared" si="23"/>
        <v>0.12647058823529411</v>
      </c>
      <c r="O151" s="49" t="str">
        <f t="shared" si="24"/>
        <v>Swing BJP</v>
      </c>
      <c r="P151" s="19">
        <v>137</v>
      </c>
      <c r="Q151" s="19">
        <v>7</v>
      </c>
      <c r="R151" s="19">
        <v>7</v>
      </c>
      <c r="S151" s="19">
        <v>180</v>
      </c>
      <c r="T151" s="19">
        <v>0</v>
      </c>
      <c r="U151" s="19">
        <v>0</v>
      </c>
      <c r="V151" s="17">
        <v>4</v>
      </c>
      <c r="W151" s="19">
        <v>0</v>
      </c>
      <c r="X151" s="19">
        <v>0</v>
      </c>
      <c r="Y151" s="19">
        <v>1</v>
      </c>
      <c r="Z151" s="19">
        <v>1</v>
      </c>
      <c r="AA151" s="19">
        <v>1</v>
      </c>
      <c r="AB151" s="19">
        <v>0</v>
      </c>
      <c r="AC151" s="19">
        <f t="shared" si="25"/>
        <v>3</v>
      </c>
      <c r="AD151" s="19">
        <v>338</v>
      </c>
      <c r="AE151" s="19">
        <v>0</v>
      </c>
      <c r="AF151" s="19">
        <v>2</v>
      </c>
      <c r="AG151" s="19">
        <v>340</v>
      </c>
      <c r="AH151" s="19">
        <v>0</v>
      </c>
    </row>
    <row r="152" spans="1:34" ht="14.4" x14ac:dyDescent="0.3">
      <c r="A152" s="17">
        <v>145</v>
      </c>
      <c r="B152" s="17" t="s">
        <v>210</v>
      </c>
      <c r="C152" s="17" t="str">
        <f>VLOOKUP(B152,[3]Sheet1!$B$2:$D$274,3,0)</f>
        <v>Others</v>
      </c>
      <c r="D152" s="17" t="str">
        <f>VLOOKUP(C152,[4]all_localities_matched!$B$13:$J$191,9,0)</f>
        <v>Others</v>
      </c>
      <c r="E152" s="18">
        <f>S152/AG152</f>
        <v>0.69473684210526321</v>
      </c>
      <c r="F152" s="18">
        <f>P152/AG152</f>
        <v>0.27894736842105261</v>
      </c>
      <c r="G152" s="18">
        <f>Q152/AG152</f>
        <v>2.631578947368421E-3</v>
      </c>
      <c r="H152" s="18">
        <f t="shared" si="18"/>
        <v>5.263157894736842E-3</v>
      </c>
      <c r="I152" s="18">
        <f t="shared" si="19"/>
        <v>1.5789473684210527E-2</v>
      </c>
      <c r="J152" s="18">
        <f t="shared" si="20"/>
        <v>0.69473684210526321</v>
      </c>
      <c r="K152" s="18" t="str">
        <f t="shared" si="26"/>
        <v>BJP</v>
      </c>
      <c r="L152" s="18">
        <f t="shared" si="21"/>
        <v>0.27894736842105261</v>
      </c>
      <c r="M152" s="18" t="str">
        <f t="shared" si="22"/>
        <v>INC</v>
      </c>
      <c r="N152" s="18">
        <f t="shared" si="23"/>
        <v>0.4157894736842106</v>
      </c>
      <c r="O152" s="49" t="str">
        <f t="shared" si="24"/>
        <v>Strong BJP</v>
      </c>
      <c r="P152" s="19">
        <v>106</v>
      </c>
      <c r="Q152" s="19">
        <v>1</v>
      </c>
      <c r="R152" s="19">
        <v>2</v>
      </c>
      <c r="S152" s="19">
        <v>264</v>
      </c>
      <c r="T152" s="19">
        <v>2</v>
      </c>
      <c r="U152" s="19">
        <v>0</v>
      </c>
      <c r="V152" s="17">
        <v>2</v>
      </c>
      <c r="W152" s="19">
        <v>0</v>
      </c>
      <c r="X152" s="19">
        <v>0</v>
      </c>
      <c r="Y152" s="19">
        <v>1</v>
      </c>
      <c r="Z152" s="19">
        <v>0</v>
      </c>
      <c r="AA152" s="19">
        <v>0</v>
      </c>
      <c r="AB152" s="19">
        <v>0</v>
      </c>
      <c r="AC152" s="19">
        <f t="shared" si="25"/>
        <v>1</v>
      </c>
      <c r="AD152" s="19">
        <v>378</v>
      </c>
      <c r="AE152" s="19">
        <v>0</v>
      </c>
      <c r="AF152" s="19">
        <v>2</v>
      </c>
      <c r="AG152" s="19">
        <v>380</v>
      </c>
      <c r="AH152" s="19">
        <v>0</v>
      </c>
    </row>
    <row r="153" spans="1:34" ht="14.4" hidden="1" x14ac:dyDescent="0.3">
      <c r="A153" s="17">
        <v>146</v>
      </c>
      <c r="B153" s="17" t="s">
        <v>211</v>
      </c>
      <c r="C153" s="17" t="str">
        <f>VLOOKUP(B153,[3]Sheet1!$B$2:$D$274,3,0)</f>
        <v>RAMABANDHA</v>
      </c>
      <c r="D153" s="17" t="str">
        <f>VLOOKUP(C153,[4]all_localities_matched!$B$13:$J$191,9,0)</f>
        <v>RAMABANDH</v>
      </c>
      <c r="E153" s="18">
        <f>S153/AG153</f>
        <v>0.70575692963752668</v>
      </c>
      <c r="F153" s="18">
        <f>P153/AG153</f>
        <v>0.22174840085287847</v>
      </c>
      <c r="G153" s="18">
        <f>Q153/AG153</f>
        <v>4.0511727078891259E-2</v>
      </c>
      <c r="H153" s="18">
        <f t="shared" si="18"/>
        <v>6.3965884861407248E-3</v>
      </c>
      <c r="I153" s="18">
        <f t="shared" si="19"/>
        <v>2.5586353944562899E-2</v>
      </c>
      <c r="J153" s="18">
        <f t="shared" si="20"/>
        <v>0.70575692963752668</v>
      </c>
      <c r="K153" s="18" t="str">
        <f t="shared" si="26"/>
        <v>BJP</v>
      </c>
      <c r="L153" s="18">
        <f t="shared" si="21"/>
        <v>0.22174840085287847</v>
      </c>
      <c r="M153" s="18" t="str">
        <f t="shared" si="22"/>
        <v>INC</v>
      </c>
      <c r="N153" s="18">
        <f t="shared" si="23"/>
        <v>0.48400852878464817</v>
      </c>
      <c r="O153" s="49" t="str">
        <f t="shared" si="24"/>
        <v>Strong BJP</v>
      </c>
      <c r="P153" s="19">
        <v>104</v>
      </c>
      <c r="Q153" s="19">
        <v>19</v>
      </c>
      <c r="R153" s="19">
        <v>3</v>
      </c>
      <c r="S153" s="19">
        <v>331</v>
      </c>
      <c r="T153" s="19">
        <v>0</v>
      </c>
      <c r="U153" s="19">
        <v>0</v>
      </c>
      <c r="V153" s="17">
        <v>3</v>
      </c>
      <c r="W153" s="19">
        <v>1</v>
      </c>
      <c r="X153" s="19">
        <v>0</v>
      </c>
      <c r="Y153" s="19">
        <v>1</v>
      </c>
      <c r="Z153" s="19">
        <v>0</v>
      </c>
      <c r="AA153" s="19">
        <v>1</v>
      </c>
      <c r="AB153" s="19">
        <v>2</v>
      </c>
      <c r="AC153" s="19">
        <f t="shared" si="25"/>
        <v>4</v>
      </c>
      <c r="AD153" s="19">
        <v>465</v>
      </c>
      <c r="AE153" s="19">
        <v>0</v>
      </c>
      <c r="AF153" s="19">
        <v>4</v>
      </c>
      <c r="AG153" s="19">
        <v>469</v>
      </c>
      <c r="AH153" s="19">
        <v>0</v>
      </c>
    </row>
    <row r="154" spans="1:34" ht="14.4" hidden="1" x14ac:dyDescent="0.3">
      <c r="A154" s="17">
        <v>147</v>
      </c>
      <c r="B154" s="17" t="s">
        <v>212</v>
      </c>
      <c r="C154" s="17" t="str">
        <f>VLOOKUP(B154,[3]Sheet1!$B$2:$D$274,3,0)</f>
        <v>RAMABANDHA</v>
      </c>
      <c r="D154" s="17" t="str">
        <f>VLOOKUP(C154,[4]all_localities_matched!$B$13:$J$191,9,0)</f>
        <v>RAMABANDH</v>
      </c>
      <c r="E154" s="18">
        <f>S154/AG154</f>
        <v>0.51300578034682076</v>
      </c>
      <c r="F154" s="18">
        <f>P154/AG154</f>
        <v>0.28179190751445088</v>
      </c>
      <c r="G154" s="18">
        <f>Q154/AG154</f>
        <v>7.0809248554913301E-2</v>
      </c>
      <c r="H154" s="18">
        <f t="shared" si="18"/>
        <v>4.9132947976878616E-2</v>
      </c>
      <c r="I154" s="18">
        <f t="shared" si="19"/>
        <v>0.11705202312138728</v>
      </c>
      <c r="J154" s="18">
        <f t="shared" si="20"/>
        <v>0.51300578034682076</v>
      </c>
      <c r="K154" s="18" t="str">
        <f t="shared" si="26"/>
        <v>BJP</v>
      </c>
      <c r="L154" s="18">
        <f t="shared" si="21"/>
        <v>0.28179190751445088</v>
      </c>
      <c r="M154" s="18" t="str">
        <f t="shared" si="22"/>
        <v>INC</v>
      </c>
      <c r="N154" s="18">
        <f t="shared" si="23"/>
        <v>0.23121387283236988</v>
      </c>
      <c r="O154" s="49" t="str">
        <f t="shared" si="24"/>
        <v>Strong BJP</v>
      </c>
      <c r="P154" s="19">
        <v>195</v>
      </c>
      <c r="Q154" s="19">
        <v>49</v>
      </c>
      <c r="R154" s="19">
        <v>34</v>
      </c>
      <c r="S154" s="19">
        <v>355</v>
      </c>
      <c r="T154" s="19">
        <v>14</v>
      </c>
      <c r="U154" s="19">
        <v>1</v>
      </c>
      <c r="V154" s="17">
        <v>5</v>
      </c>
      <c r="W154" s="19">
        <v>1</v>
      </c>
      <c r="X154" s="19">
        <v>5</v>
      </c>
      <c r="Y154" s="19">
        <v>6</v>
      </c>
      <c r="Z154" s="19">
        <v>6</v>
      </c>
      <c r="AA154" s="19">
        <v>5</v>
      </c>
      <c r="AB154" s="19">
        <v>8</v>
      </c>
      <c r="AC154" s="19">
        <f t="shared" si="25"/>
        <v>30</v>
      </c>
      <c r="AD154" s="19">
        <v>684</v>
      </c>
      <c r="AE154" s="19">
        <v>0</v>
      </c>
      <c r="AF154" s="19">
        <v>8</v>
      </c>
      <c r="AG154" s="19">
        <v>692</v>
      </c>
      <c r="AH154" s="19">
        <v>0</v>
      </c>
    </row>
    <row r="155" spans="1:34" ht="14.4" x14ac:dyDescent="0.3">
      <c r="A155" s="17">
        <v>148</v>
      </c>
      <c r="B155" s="17" t="s">
        <v>213</v>
      </c>
      <c r="C155" s="17" t="str">
        <f>VLOOKUP(B155,[3]Sheet1!$B$2:$D$274,3,0)</f>
        <v>Others</v>
      </c>
      <c r="D155" s="17" t="str">
        <f>VLOOKUP(C155,[4]all_localities_matched!$B$13:$J$191,9,0)</f>
        <v>Others</v>
      </c>
      <c r="E155" s="18">
        <f>S155/AG155</f>
        <v>0.6596774193548387</v>
      </c>
      <c r="F155" s="18">
        <f>P155/AG155</f>
        <v>0.2661290322580645</v>
      </c>
      <c r="G155" s="18">
        <f>Q155/AG155</f>
        <v>3.7096774193548385E-2</v>
      </c>
      <c r="H155" s="18">
        <f t="shared" si="18"/>
        <v>3.2258064516129032E-3</v>
      </c>
      <c r="I155" s="18">
        <f t="shared" si="19"/>
        <v>4.0322580645161289E-2</v>
      </c>
      <c r="J155" s="18">
        <f t="shared" si="20"/>
        <v>0.6596774193548387</v>
      </c>
      <c r="K155" s="18" t="str">
        <f t="shared" si="26"/>
        <v>BJP</v>
      </c>
      <c r="L155" s="18">
        <f t="shared" si="21"/>
        <v>0.2661290322580645</v>
      </c>
      <c r="M155" s="18" t="str">
        <f t="shared" si="22"/>
        <v>INC</v>
      </c>
      <c r="N155" s="18">
        <f t="shared" si="23"/>
        <v>0.3935483870967742</v>
      </c>
      <c r="O155" s="49" t="str">
        <f t="shared" si="24"/>
        <v>Strong BJP</v>
      </c>
      <c r="P155" s="19">
        <v>165</v>
      </c>
      <c r="Q155" s="19">
        <v>23</v>
      </c>
      <c r="R155" s="19">
        <v>2</v>
      </c>
      <c r="S155" s="19">
        <v>409</v>
      </c>
      <c r="T155" s="19">
        <v>8</v>
      </c>
      <c r="U155" s="19">
        <v>3</v>
      </c>
      <c r="V155" s="17">
        <v>2</v>
      </c>
      <c r="W155" s="19">
        <v>0</v>
      </c>
      <c r="X155" s="19">
        <v>2</v>
      </c>
      <c r="Y155" s="19">
        <v>1</v>
      </c>
      <c r="Z155" s="19">
        <v>0</v>
      </c>
      <c r="AA155" s="19">
        <v>2</v>
      </c>
      <c r="AB155" s="19">
        <v>1</v>
      </c>
      <c r="AC155" s="19">
        <f t="shared" si="25"/>
        <v>6</v>
      </c>
      <c r="AD155" s="19">
        <v>618</v>
      </c>
      <c r="AE155" s="19">
        <v>0</v>
      </c>
      <c r="AF155" s="19">
        <v>2</v>
      </c>
      <c r="AG155" s="19">
        <v>620</v>
      </c>
      <c r="AH155" s="19">
        <v>0</v>
      </c>
    </row>
    <row r="156" spans="1:34" ht="14.4" x14ac:dyDescent="0.3">
      <c r="A156" s="17">
        <v>149</v>
      </c>
      <c r="B156" s="17" t="s">
        <v>214</v>
      </c>
      <c r="C156" s="17" t="str">
        <f>VLOOKUP(B156,[3]Sheet1!$B$2:$D$274,3,0)</f>
        <v>Others</v>
      </c>
      <c r="D156" s="17" t="str">
        <f>VLOOKUP(C156,[4]all_localities_matched!$B$13:$J$191,9,0)</f>
        <v>Others</v>
      </c>
      <c r="E156" s="18">
        <f>S156/AG156</f>
        <v>0.321483771251932</v>
      </c>
      <c r="F156" s="18">
        <f>P156/AG156</f>
        <v>0.61051004636785167</v>
      </c>
      <c r="G156" s="18">
        <f>Q156/AG156</f>
        <v>2.1638330757341576E-2</v>
      </c>
      <c r="H156" s="18">
        <f t="shared" si="18"/>
        <v>3.0911901081916537E-3</v>
      </c>
      <c r="I156" s="18">
        <f t="shared" si="19"/>
        <v>4.1731066460587329E-2</v>
      </c>
      <c r="J156" s="18">
        <f t="shared" si="20"/>
        <v>0.61051004636785167</v>
      </c>
      <c r="K156" s="18" t="str">
        <f t="shared" si="26"/>
        <v>INC</v>
      </c>
      <c r="L156" s="18">
        <f t="shared" si="21"/>
        <v>0.321483771251932</v>
      </c>
      <c r="M156" s="18" t="str">
        <f t="shared" si="22"/>
        <v>BJP</v>
      </c>
      <c r="N156" s="18">
        <f t="shared" si="23"/>
        <v>0.28902627511591966</v>
      </c>
      <c r="O156" s="49" t="str">
        <f t="shared" si="24"/>
        <v>Strong INC</v>
      </c>
      <c r="P156" s="19">
        <v>395</v>
      </c>
      <c r="Q156" s="19">
        <v>14</v>
      </c>
      <c r="R156" s="19">
        <v>2</v>
      </c>
      <c r="S156" s="19">
        <v>208</v>
      </c>
      <c r="T156" s="19">
        <v>7</v>
      </c>
      <c r="U156" s="19">
        <v>1</v>
      </c>
      <c r="V156" s="17">
        <v>2</v>
      </c>
      <c r="W156" s="19">
        <v>1</v>
      </c>
      <c r="X156" s="19">
        <v>2</v>
      </c>
      <c r="Y156" s="19">
        <v>0</v>
      </c>
      <c r="Z156" s="19">
        <v>1</v>
      </c>
      <c r="AA156" s="19">
        <v>2</v>
      </c>
      <c r="AB156" s="19">
        <v>3</v>
      </c>
      <c r="AC156" s="19">
        <f t="shared" si="25"/>
        <v>8</v>
      </c>
      <c r="AD156" s="19">
        <v>638</v>
      </c>
      <c r="AE156" s="19">
        <v>0</v>
      </c>
      <c r="AF156" s="19">
        <v>9</v>
      </c>
      <c r="AG156" s="19">
        <v>647</v>
      </c>
      <c r="AH156" s="19">
        <v>0</v>
      </c>
    </row>
    <row r="157" spans="1:34" ht="14.4" x14ac:dyDescent="0.3">
      <c r="A157" s="17">
        <v>150</v>
      </c>
      <c r="B157" s="17" t="s">
        <v>215</v>
      </c>
      <c r="C157" s="17" t="str">
        <f>VLOOKUP(B157,[3]Sheet1!$B$2:$D$274,3,0)</f>
        <v>Others</v>
      </c>
      <c r="D157" s="17" t="str">
        <f>VLOOKUP(C157,[4]all_localities_matched!$B$13:$J$191,9,0)</f>
        <v>Others</v>
      </c>
      <c r="E157" s="18">
        <f>S157/AG157</f>
        <v>0.62771739130434778</v>
      </c>
      <c r="F157" s="18">
        <f>P157/AG157</f>
        <v>0.30706521739130432</v>
      </c>
      <c r="G157" s="18">
        <f>Q157/AG157</f>
        <v>1.9021739130434784E-2</v>
      </c>
      <c r="H157" s="18">
        <f t="shared" si="18"/>
        <v>2.717391304347826E-3</v>
      </c>
      <c r="I157" s="18">
        <f t="shared" si="19"/>
        <v>3.8043478260869568E-2</v>
      </c>
      <c r="J157" s="18">
        <f t="shared" si="20"/>
        <v>0.62771739130434778</v>
      </c>
      <c r="K157" s="18" t="str">
        <f t="shared" si="26"/>
        <v>BJP</v>
      </c>
      <c r="L157" s="18">
        <f t="shared" si="21"/>
        <v>0.30706521739130432</v>
      </c>
      <c r="M157" s="18" t="str">
        <f t="shared" si="22"/>
        <v>INC</v>
      </c>
      <c r="N157" s="18">
        <f t="shared" si="23"/>
        <v>0.32065217391304346</v>
      </c>
      <c r="O157" s="49" t="str">
        <f t="shared" si="24"/>
        <v>Strong BJP</v>
      </c>
      <c r="P157" s="19">
        <v>113</v>
      </c>
      <c r="Q157" s="19">
        <v>7</v>
      </c>
      <c r="R157" s="19">
        <v>1</v>
      </c>
      <c r="S157" s="19">
        <v>231</v>
      </c>
      <c r="T157" s="19">
        <v>3</v>
      </c>
      <c r="U157" s="19">
        <v>0</v>
      </c>
      <c r="V157" s="17">
        <v>7</v>
      </c>
      <c r="W157" s="19">
        <v>0</v>
      </c>
      <c r="X157" s="19">
        <v>0</v>
      </c>
      <c r="Y157" s="19">
        <v>1</v>
      </c>
      <c r="Z157" s="19">
        <v>1</v>
      </c>
      <c r="AA157" s="19">
        <v>0</v>
      </c>
      <c r="AB157" s="19">
        <v>0</v>
      </c>
      <c r="AC157" s="19">
        <f t="shared" si="25"/>
        <v>2</v>
      </c>
      <c r="AD157" s="19">
        <v>364</v>
      </c>
      <c r="AE157" s="19">
        <v>0</v>
      </c>
      <c r="AF157" s="19">
        <v>4</v>
      </c>
      <c r="AG157" s="19">
        <v>368</v>
      </c>
      <c r="AH157" s="19">
        <v>0</v>
      </c>
    </row>
    <row r="158" spans="1:34" ht="14.4" x14ac:dyDescent="0.3">
      <c r="A158" s="17">
        <v>151</v>
      </c>
      <c r="B158" s="17" t="s">
        <v>216</v>
      </c>
      <c r="C158" s="17" t="str">
        <f>VLOOKUP(B158,[3]Sheet1!$B$2:$D$274,3,0)</f>
        <v>Others</v>
      </c>
      <c r="D158" s="17" t="str">
        <f>VLOOKUP(C158,[4]all_localities_matched!$B$13:$J$191,9,0)</f>
        <v>Others</v>
      </c>
      <c r="E158" s="18">
        <f>S158/AG158</f>
        <v>0.75409836065573765</v>
      </c>
      <c r="F158" s="18">
        <f>P158/AG158</f>
        <v>0.18688524590163935</v>
      </c>
      <c r="G158" s="18">
        <f>Q158/AG158</f>
        <v>1.9672131147540985E-2</v>
      </c>
      <c r="H158" s="18">
        <f t="shared" si="18"/>
        <v>0</v>
      </c>
      <c r="I158" s="18">
        <f t="shared" si="19"/>
        <v>4.9180327868852458E-2</v>
      </c>
      <c r="J158" s="18">
        <f t="shared" si="20"/>
        <v>0.75409836065573765</v>
      </c>
      <c r="K158" s="18" t="str">
        <f t="shared" si="26"/>
        <v>BJP</v>
      </c>
      <c r="L158" s="18">
        <f t="shared" si="21"/>
        <v>0.18688524590163935</v>
      </c>
      <c r="M158" s="18" t="str">
        <f t="shared" si="22"/>
        <v>INC</v>
      </c>
      <c r="N158" s="18">
        <f t="shared" si="23"/>
        <v>0.5672131147540983</v>
      </c>
      <c r="O158" s="49" t="str">
        <f t="shared" si="24"/>
        <v>Strong BJP</v>
      </c>
      <c r="P158" s="19">
        <v>57</v>
      </c>
      <c r="Q158" s="19">
        <v>6</v>
      </c>
      <c r="R158" s="19">
        <v>0</v>
      </c>
      <c r="S158" s="19">
        <v>230</v>
      </c>
      <c r="T158" s="19">
        <v>0</v>
      </c>
      <c r="U158" s="19">
        <v>0</v>
      </c>
      <c r="V158" s="17">
        <v>7</v>
      </c>
      <c r="W158" s="19">
        <v>0</v>
      </c>
      <c r="X158" s="19">
        <v>0</v>
      </c>
      <c r="Y158" s="19">
        <v>0</v>
      </c>
      <c r="Z158" s="19">
        <v>3</v>
      </c>
      <c r="AA158" s="19">
        <v>0</v>
      </c>
      <c r="AB158" s="19">
        <v>1</v>
      </c>
      <c r="AC158" s="19">
        <f t="shared" si="25"/>
        <v>4</v>
      </c>
      <c r="AD158" s="19">
        <v>304</v>
      </c>
      <c r="AE158" s="19">
        <v>0</v>
      </c>
      <c r="AF158" s="19">
        <v>1</v>
      </c>
      <c r="AG158" s="19">
        <v>305</v>
      </c>
      <c r="AH158" s="19">
        <v>0</v>
      </c>
    </row>
    <row r="159" spans="1:34" ht="14.4" x14ac:dyDescent="0.3">
      <c r="A159" s="17">
        <v>152</v>
      </c>
      <c r="B159" s="17" t="s">
        <v>217</v>
      </c>
      <c r="C159" s="17" t="str">
        <f>VLOOKUP(B159,[3]Sheet1!$B$2:$D$274,3,0)</f>
        <v>Others</v>
      </c>
      <c r="D159" s="17" t="str">
        <f>VLOOKUP(C159,[4]all_localities_matched!$B$13:$J$191,9,0)</f>
        <v>Others</v>
      </c>
      <c r="E159" s="18">
        <f>S159/AG159</f>
        <v>0.72621809744779586</v>
      </c>
      <c r="F159" s="18">
        <f>P159/AG159</f>
        <v>0.24361948955916474</v>
      </c>
      <c r="G159" s="18">
        <f>Q159/AG159</f>
        <v>1.1600928074245939E-2</v>
      </c>
      <c r="H159" s="18">
        <f t="shared" si="18"/>
        <v>2.3201856148491878E-3</v>
      </c>
      <c r="I159" s="18">
        <f t="shared" si="19"/>
        <v>1.3921113689095127E-2</v>
      </c>
      <c r="J159" s="18">
        <f t="shared" si="20"/>
        <v>0.72621809744779586</v>
      </c>
      <c r="K159" s="18" t="str">
        <f t="shared" si="26"/>
        <v>BJP</v>
      </c>
      <c r="L159" s="18">
        <f t="shared" si="21"/>
        <v>0.24361948955916474</v>
      </c>
      <c r="M159" s="18" t="str">
        <f t="shared" si="22"/>
        <v>INC</v>
      </c>
      <c r="N159" s="18">
        <f t="shared" si="23"/>
        <v>0.48259860788863113</v>
      </c>
      <c r="O159" s="49" t="str">
        <f t="shared" si="24"/>
        <v>Strong BJP</v>
      </c>
      <c r="P159" s="19">
        <v>105</v>
      </c>
      <c r="Q159" s="19">
        <v>5</v>
      </c>
      <c r="R159" s="19">
        <v>1</v>
      </c>
      <c r="S159" s="19">
        <v>313</v>
      </c>
      <c r="T159" s="19">
        <v>1</v>
      </c>
      <c r="U159" s="19">
        <v>0</v>
      </c>
      <c r="V159" s="17">
        <v>1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2</v>
      </c>
      <c r="AC159" s="19">
        <f t="shared" si="25"/>
        <v>2</v>
      </c>
      <c r="AD159" s="19">
        <v>428</v>
      </c>
      <c r="AE159" s="19">
        <v>0</v>
      </c>
      <c r="AF159" s="19">
        <v>3</v>
      </c>
      <c r="AG159" s="19">
        <v>431</v>
      </c>
      <c r="AH159" s="19">
        <v>0</v>
      </c>
    </row>
    <row r="160" spans="1:34" ht="14.4" hidden="1" x14ac:dyDescent="0.3">
      <c r="A160" s="17">
        <v>153</v>
      </c>
      <c r="B160" s="17" t="s">
        <v>218</v>
      </c>
      <c r="C160" s="17" t="str">
        <f>VLOOKUP(B160,[3]Sheet1!$B$2:$D$274,3,0)</f>
        <v>DHARANIDHAR</v>
      </c>
      <c r="D160" s="17" t="str">
        <f>VLOOKUP(C160,[4]all_localities_matched!$B$13:$J$191,9,0)</f>
        <v>DHARANIDHAR</v>
      </c>
      <c r="E160" s="18">
        <f>S160/AG160</f>
        <v>0.47667638483965014</v>
      </c>
      <c r="F160" s="18">
        <f>P160/AG160</f>
        <v>0.34402332361516036</v>
      </c>
      <c r="G160" s="18">
        <f>Q160/AG160</f>
        <v>0.10787172011661808</v>
      </c>
      <c r="H160" s="18">
        <f t="shared" si="18"/>
        <v>5.8309037900874635E-3</v>
      </c>
      <c r="I160" s="18">
        <f t="shared" si="19"/>
        <v>9.1836734693877556E-2</v>
      </c>
      <c r="J160" s="18">
        <f t="shared" si="20"/>
        <v>0.47667638483965014</v>
      </c>
      <c r="K160" s="18" t="str">
        <f t="shared" si="26"/>
        <v>BJP</v>
      </c>
      <c r="L160" s="18">
        <f t="shared" si="21"/>
        <v>0.34402332361516036</v>
      </c>
      <c r="M160" s="18" t="str">
        <f t="shared" si="22"/>
        <v>INC</v>
      </c>
      <c r="N160" s="18">
        <f t="shared" si="23"/>
        <v>0.13265306122448978</v>
      </c>
      <c r="O160" s="49" t="str">
        <f t="shared" si="24"/>
        <v>Swing BJP</v>
      </c>
      <c r="P160" s="19">
        <v>236</v>
      </c>
      <c r="Q160" s="19">
        <v>74</v>
      </c>
      <c r="R160" s="19">
        <v>4</v>
      </c>
      <c r="S160" s="19">
        <v>327</v>
      </c>
      <c r="T160" s="19">
        <v>3</v>
      </c>
      <c r="U160" s="19">
        <v>1</v>
      </c>
      <c r="V160" s="17">
        <v>8</v>
      </c>
      <c r="W160" s="19">
        <v>1</v>
      </c>
      <c r="X160" s="19">
        <v>3</v>
      </c>
      <c r="Y160" s="19">
        <v>2</v>
      </c>
      <c r="Z160" s="19">
        <v>5</v>
      </c>
      <c r="AA160" s="19">
        <v>5</v>
      </c>
      <c r="AB160" s="19">
        <v>10</v>
      </c>
      <c r="AC160" s="19">
        <f t="shared" si="25"/>
        <v>25</v>
      </c>
      <c r="AD160" s="19">
        <v>679</v>
      </c>
      <c r="AE160" s="19">
        <v>0</v>
      </c>
      <c r="AF160" s="19">
        <v>7</v>
      </c>
      <c r="AG160" s="19">
        <v>686</v>
      </c>
      <c r="AH160" s="19">
        <v>0</v>
      </c>
    </row>
    <row r="161" spans="1:34" ht="14.4" hidden="1" x14ac:dyDescent="0.3">
      <c r="A161" s="17">
        <v>154</v>
      </c>
      <c r="B161" s="17" t="s">
        <v>219</v>
      </c>
      <c r="C161" s="17" t="str">
        <f>VLOOKUP(B161,[3]Sheet1!$B$2:$D$274,3,0)</f>
        <v>DHARANIDHAR</v>
      </c>
      <c r="D161" s="17" t="str">
        <f>VLOOKUP(C161,[4]all_localities_matched!$B$13:$J$191,9,0)</f>
        <v>DHARANIDHAR</v>
      </c>
      <c r="E161" s="18">
        <f>S161/AG161</f>
        <v>0.37688442211055279</v>
      </c>
      <c r="F161" s="18">
        <f>P161/AG161</f>
        <v>0.47906197654941374</v>
      </c>
      <c r="G161" s="18">
        <f>Q161/AG161</f>
        <v>0.10217755443886097</v>
      </c>
      <c r="H161" s="18">
        <f t="shared" si="18"/>
        <v>1.1725293132328308E-2</v>
      </c>
      <c r="I161" s="18">
        <f t="shared" si="19"/>
        <v>3.5175879396984924E-2</v>
      </c>
      <c r="J161" s="18">
        <f t="shared" si="20"/>
        <v>0.47906197654941374</v>
      </c>
      <c r="K161" s="18" t="str">
        <f t="shared" si="26"/>
        <v>INC</v>
      </c>
      <c r="L161" s="18">
        <f t="shared" si="21"/>
        <v>0.37688442211055279</v>
      </c>
      <c r="M161" s="18" t="str">
        <f t="shared" si="22"/>
        <v>BJP</v>
      </c>
      <c r="N161" s="18">
        <f t="shared" si="23"/>
        <v>0.10217755443886095</v>
      </c>
      <c r="O161" s="49" t="str">
        <f t="shared" si="24"/>
        <v>Swing INC</v>
      </c>
      <c r="P161" s="19">
        <v>286</v>
      </c>
      <c r="Q161" s="19">
        <v>61</v>
      </c>
      <c r="R161" s="19">
        <v>7</v>
      </c>
      <c r="S161" s="19">
        <v>225</v>
      </c>
      <c r="T161" s="19">
        <v>3</v>
      </c>
      <c r="U161" s="19">
        <v>3</v>
      </c>
      <c r="V161" s="17">
        <v>5</v>
      </c>
      <c r="W161" s="19">
        <v>0</v>
      </c>
      <c r="X161" s="19">
        <v>0</v>
      </c>
      <c r="Y161" s="19">
        <v>1</v>
      </c>
      <c r="Z161" s="19">
        <v>2</v>
      </c>
      <c r="AA161" s="19">
        <v>1</v>
      </c>
      <c r="AB161" s="19">
        <v>1</v>
      </c>
      <c r="AC161" s="19">
        <f t="shared" si="25"/>
        <v>5</v>
      </c>
      <c r="AD161" s="19">
        <v>595</v>
      </c>
      <c r="AE161" s="19">
        <v>0</v>
      </c>
      <c r="AF161" s="19">
        <v>2</v>
      </c>
      <c r="AG161" s="19">
        <v>597</v>
      </c>
      <c r="AH161" s="19">
        <v>0</v>
      </c>
    </row>
    <row r="162" spans="1:34" ht="14.4" x14ac:dyDescent="0.3">
      <c r="A162" s="17">
        <v>155</v>
      </c>
      <c r="B162" s="17" t="s">
        <v>220</v>
      </c>
      <c r="C162" s="17" t="str">
        <f>VLOOKUP(B162,[3]Sheet1!$B$2:$D$274,3,0)</f>
        <v>Others</v>
      </c>
      <c r="D162" s="17" t="str">
        <f>VLOOKUP(C162,[4]all_localities_matched!$B$13:$J$191,9,0)</f>
        <v>Others</v>
      </c>
      <c r="E162" s="18">
        <f>S162/AG162</f>
        <v>0.51158940397350994</v>
      </c>
      <c r="F162" s="18">
        <f>P162/AG162</f>
        <v>0.22019867549668873</v>
      </c>
      <c r="G162" s="18">
        <f>Q162/AG162</f>
        <v>0.13245033112582782</v>
      </c>
      <c r="H162" s="18">
        <f t="shared" si="18"/>
        <v>1.3245033112582781E-2</v>
      </c>
      <c r="I162" s="18">
        <f t="shared" si="19"/>
        <v>0.16059602649006621</v>
      </c>
      <c r="J162" s="18">
        <f t="shared" si="20"/>
        <v>0.51158940397350994</v>
      </c>
      <c r="K162" s="18" t="str">
        <f t="shared" si="26"/>
        <v>BJP</v>
      </c>
      <c r="L162" s="18">
        <f t="shared" si="21"/>
        <v>0.22019867549668873</v>
      </c>
      <c r="M162" s="18" t="str">
        <f t="shared" si="22"/>
        <v>INC</v>
      </c>
      <c r="N162" s="18">
        <f t="shared" si="23"/>
        <v>0.29139072847682124</v>
      </c>
      <c r="O162" s="49" t="str">
        <f t="shared" si="24"/>
        <v>Strong BJP</v>
      </c>
      <c r="P162" s="19">
        <v>133</v>
      </c>
      <c r="Q162" s="19">
        <v>80</v>
      </c>
      <c r="R162" s="19">
        <v>8</v>
      </c>
      <c r="S162" s="19">
        <v>309</v>
      </c>
      <c r="T162" s="19">
        <v>5</v>
      </c>
      <c r="U162" s="19">
        <v>3</v>
      </c>
      <c r="V162" s="17">
        <v>7</v>
      </c>
      <c r="W162" s="19">
        <v>4</v>
      </c>
      <c r="X162" s="19">
        <v>3</v>
      </c>
      <c r="Y162" s="19">
        <v>11</v>
      </c>
      <c r="Z162" s="19">
        <v>9</v>
      </c>
      <c r="AA162" s="19">
        <v>5</v>
      </c>
      <c r="AB162" s="19">
        <v>11</v>
      </c>
      <c r="AC162" s="19">
        <f t="shared" si="25"/>
        <v>39</v>
      </c>
      <c r="AD162" s="19">
        <v>588</v>
      </c>
      <c r="AE162" s="19">
        <v>0</v>
      </c>
      <c r="AF162" s="19">
        <v>16</v>
      </c>
      <c r="AG162" s="19">
        <v>604</v>
      </c>
      <c r="AH162" s="19">
        <v>0</v>
      </c>
    </row>
    <row r="163" spans="1:34" ht="14.4" x14ac:dyDescent="0.3">
      <c r="A163" s="17">
        <v>156</v>
      </c>
      <c r="B163" s="17" t="s">
        <v>221</v>
      </c>
      <c r="C163" s="17" t="str">
        <f>VLOOKUP(B163,[3]Sheet1!$B$2:$D$274,3,0)</f>
        <v>Others</v>
      </c>
      <c r="D163" s="17" t="str">
        <f>VLOOKUP(C163,[4]all_localities_matched!$B$13:$J$191,9,0)</f>
        <v>Others</v>
      </c>
      <c r="E163" s="18">
        <f>S163/AG163</f>
        <v>0.45360824742268041</v>
      </c>
      <c r="F163" s="18">
        <f>P163/AG163</f>
        <v>0.32302405498281789</v>
      </c>
      <c r="G163" s="18">
        <f>Q163/AG163</f>
        <v>8.5910652920962199E-2</v>
      </c>
      <c r="H163" s="18">
        <f t="shared" si="18"/>
        <v>1.7182130584192441E-2</v>
      </c>
      <c r="I163" s="18">
        <f t="shared" si="19"/>
        <v>0.14089347079037801</v>
      </c>
      <c r="J163" s="18">
        <f t="shared" si="20"/>
        <v>0.45360824742268041</v>
      </c>
      <c r="K163" s="18" t="str">
        <f t="shared" si="26"/>
        <v>BJP</v>
      </c>
      <c r="L163" s="18">
        <f t="shared" si="21"/>
        <v>0.32302405498281789</v>
      </c>
      <c r="M163" s="18" t="str">
        <f t="shared" si="22"/>
        <v>INC</v>
      </c>
      <c r="N163" s="18">
        <f t="shared" si="23"/>
        <v>0.13058419243986252</v>
      </c>
      <c r="O163" s="49" t="str">
        <f t="shared" si="24"/>
        <v>Swing BJP</v>
      </c>
      <c r="P163" s="19">
        <v>94</v>
      </c>
      <c r="Q163" s="19">
        <v>25</v>
      </c>
      <c r="R163" s="19">
        <v>5</v>
      </c>
      <c r="S163" s="19">
        <v>132</v>
      </c>
      <c r="T163" s="19">
        <v>3</v>
      </c>
      <c r="U163" s="19">
        <v>1</v>
      </c>
      <c r="V163" s="17">
        <v>1</v>
      </c>
      <c r="W163" s="19">
        <v>2</v>
      </c>
      <c r="X163" s="19">
        <v>3</v>
      </c>
      <c r="Y163" s="19">
        <v>1</v>
      </c>
      <c r="Z163" s="19">
        <v>6</v>
      </c>
      <c r="AA163" s="19">
        <v>0</v>
      </c>
      <c r="AB163" s="19">
        <v>7</v>
      </c>
      <c r="AC163" s="19">
        <f t="shared" si="25"/>
        <v>17</v>
      </c>
      <c r="AD163" s="19">
        <v>280</v>
      </c>
      <c r="AE163" s="19">
        <v>0</v>
      </c>
      <c r="AF163" s="19">
        <v>11</v>
      </c>
      <c r="AG163" s="19">
        <v>291</v>
      </c>
      <c r="AH163" s="19">
        <v>0</v>
      </c>
    </row>
    <row r="164" spans="1:34" ht="14.4" hidden="1" x14ac:dyDescent="0.3">
      <c r="A164" s="17">
        <v>157</v>
      </c>
      <c r="B164" s="17" t="s">
        <v>222</v>
      </c>
      <c r="C164" s="17" t="str">
        <f>VLOOKUP(B164,[3]Sheet1!$B$2:$D$274,3,0)</f>
        <v>GANGATI</v>
      </c>
      <c r="D164" s="17" t="str">
        <f>VLOOKUP(C164,[4]all_localities_matched!$B$13:$J$191,9,0)</f>
        <v>GANGATI</v>
      </c>
      <c r="E164" s="18">
        <f>S164/AG164</f>
        <v>0.29636711281070743</v>
      </c>
      <c r="F164" s="18">
        <f>P164/AG164</f>
        <v>0.5869980879541109</v>
      </c>
      <c r="G164" s="18">
        <f>Q164/AG164</f>
        <v>4.0152963671128104E-2</v>
      </c>
      <c r="H164" s="18">
        <f t="shared" si="18"/>
        <v>9.5602294455066923E-3</v>
      </c>
      <c r="I164" s="18">
        <f t="shared" si="19"/>
        <v>6.5009560229445512E-2</v>
      </c>
      <c r="J164" s="18">
        <f t="shared" si="20"/>
        <v>0.5869980879541109</v>
      </c>
      <c r="K164" s="18" t="str">
        <f t="shared" si="26"/>
        <v>INC</v>
      </c>
      <c r="L164" s="18">
        <f t="shared" si="21"/>
        <v>0.29636711281070743</v>
      </c>
      <c r="M164" s="18" t="str">
        <f t="shared" si="22"/>
        <v>BJP</v>
      </c>
      <c r="N164" s="18">
        <f t="shared" si="23"/>
        <v>0.29063097514340347</v>
      </c>
      <c r="O164" s="49" t="str">
        <f t="shared" si="24"/>
        <v>Strong INC</v>
      </c>
      <c r="P164" s="19">
        <v>307</v>
      </c>
      <c r="Q164" s="19">
        <v>21</v>
      </c>
      <c r="R164" s="19">
        <v>5</v>
      </c>
      <c r="S164" s="19">
        <v>155</v>
      </c>
      <c r="T164" s="19">
        <v>3</v>
      </c>
      <c r="U164" s="19">
        <v>3</v>
      </c>
      <c r="V164" s="17">
        <v>3</v>
      </c>
      <c r="W164" s="19">
        <v>3</v>
      </c>
      <c r="X164" s="19">
        <v>0</v>
      </c>
      <c r="Y164" s="19">
        <v>3</v>
      </c>
      <c r="Z164" s="19">
        <v>4</v>
      </c>
      <c r="AA164" s="19">
        <v>1</v>
      </c>
      <c r="AB164" s="19">
        <v>3</v>
      </c>
      <c r="AC164" s="19">
        <f t="shared" si="25"/>
        <v>11</v>
      </c>
      <c r="AD164" s="19">
        <v>511</v>
      </c>
      <c r="AE164" s="19">
        <v>0</v>
      </c>
      <c r="AF164" s="19">
        <v>12</v>
      </c>
      <c r="AG164" s="19">
        <v>523</v>
      </c>
      <c r="AH164" s="19">
        <v>0</v>
      </c>
    </row>
    <row r="165" spans="1:34" ht="14.4" x14ac:dyDescent="0.3">
      <c r="A165" s="17">
        <v>158</v>
      </c>
      <c r="B165" s="17" t="s">
        <v>223</v>
      </c>
      <c r="C165" s="17" t="str">
        <f>VLOOKUP(B165,[3]Sheet1!$B$2:$D$274,3,0)</f>
        <v>Others</v>
      </c>
      <c r="D165" s="17" t="str">
        <f>VLOOKUP(C165,[4]all_localities_matched!$B$13:$J$191,9,0)</f>
        <v>Others</v>
      </c>
      <c r="E165" s="18">
        <f>S165/AG165</f>
        <v>0.54054054054054057</v>
      </c>
      <c r="F165" s="18">
        <f>P165/AG165</f>
        <v>0.27764127764127766</v>
      </c>
      <c r="G165" s="18">
        <f>Q165/AG165</f>
        <v>0.14742014742014742</v>
      </c>
      <c r="H165" s="18">
        <f t="shared" si="18"/>
        <v>4.9140049140049139E-3</v>
      </c>
      <c r="I165" s="18">
        <f t="shared" si="19"/>
        <v>3.4398034398034398E-2</v>
      </c>
      <c r="J165" s="18">
        <f t="shared" si="20"/>
        <v>0.54054054054054057</v>
      </c>
      <c r="K165" s="18" t="str">
        <f t="shared" si="26"/>
        <v>BJP</v>
      </c>
      <c r="L165" s="18">
        <f t="shared" si="21"/>
        <v>0.27764127764127766</v>
      </c>
      <c r="M165" s="18" t="str">
        <f t="shared" si="22"/>
        <v>INC</v>
      </c>
      <c r="N165" s="18">
        <f t="shared" si="23"/>
        <v>0.26289926289926291</v>
      </c>
      <c r="O165" s="49" t="str">
        <f t="shared" si="24"/>
        <v>Strong BJP</v>
      </c>
      <c r="P165" s="19">
        <v>113</v>
      </c>
      <c r="Q165" s="19">
        <v>60</v>
      </c>
      <c r="R165" s="19">
        <v>2</v>
      </c>
      <c r="S165" s="19">
        <v>220</v>
      </c>
      <c r="T165" s="19">
        <v>2</v>
      </c>
      <c r="U165" s="19">
        <v>2</v>
      </c>
      <c r="V165" s="17">
        <v>3</v>
      </c>
      <c r="W165" s="19">
        <v>1</v>
      </c>
      <c r="X165" s="19">
        <v>0</v>
      </c>
      <c r="Y165" s="19">
        <v>1</v>
      </c>
      <c r="Z165" s="19">
        <v>0</v>
      </c>
      <c r="AA165" s="19">
        <v>1</v>
      </c>
      <c r="AB165" s="19">
        <v>1</v>
      </c>
      <c r="AC165" s="19">
        <f t="shared" si="25"/>
        <v>3</v>
      </c>
      <c r="AD165" s="19">
        <v>406</v>
      </c>
      <c r="AE165" s="19">
        <v>0</v>
      </c>
      <c r="AF165" s="19">
        <v>1</v>
      </c>
      <c r="AG165" s="19">
        <v>407</v>
      </c>
      <c r="AH165" s="19">
        <v>0</v>
      </c>
    </row>
    <row r="166" spans="1:34" ht="14.4" x14ac:dyDescent="0.3">
      <c r="A166" s="17">
        <v>159</v>
      </c>
      <c r="B166" s="17" t="s">
        <v>224</v>
      </c>
      <c r="C166" s="17" t="str">
        <f>VLOOKUP(B166,[3]Sheet1!$B$2:$D$274,3,0)</f>
        <v>Others</v>
      </c>
      <c r="D166" s="17" t="str">
        <f>VLOOKUP(C166,[4]all_localities_matched!$B$13:$J$191,9,0)</f>
        <v>Others</v>
      </c>
      <c r="E166" s="18">
        <f>S166/AG166</f>
        <v>0.42372881355932202</v>
      </c>
      <c r="F166" s="18">
        <f>P166/AG166</f>
        <v>0.44915254237288138</v>
      </c>
      <c r="G166" s="18">
        <f>Q166/AG166</f>
        <v>5.9322033898305086E-2</v>
      </c>
      <c r="H166" s="18">
        <f t="shared" si="18"/>
        <v>2.8248587570621469E-3</v>
      </c>
      <c r="I166" s="18">
        <f t="shared" si="19"/>
        <v>6.2146892655367235E-2</v>
      </c>
      <c r="J166" s="18">
        <f t="shared" si="20"/>
        <v>0.44915254237288138</v>
      </c>
      <c r="K166" s="18" t="str">
        <f t="shared" si="26"/>
        <v>INC</v>
      </c>
      <c r="L166" s="18">
        <f t="shared" si="21"/>
        <v>0.42372881355932202</v>
      </c>
      <c r="M166" s="18" t="str">
        <f t="shared" si="22"/>
        <v>BJP</v>
      </c>
      <c r="N166" s="18">
        <f t="shared" si="23"/>
        <v>2.5423728813559365E-2</v>
      </c>
      <c r="O166" s="49" t="str">
        <f t="shared" si="24"/>
        <v>Swing INC</v>
      </c>
      <c r="P166" s="19">
        <v>159</v>
      </c>
      <c r="Q166" s="19">
        <v>21</v>
      </c>
      <c r="R166" s="19">
        <v>1</v>
      </c>
      <c r="S166" s="19">
        <v>150</v>
      </c>
      <c r="T166" s="19">
        <v>2</v>
      </c>
      <c r="U166" s="19">
        <v>0</v>
      </c>
      <c r="V166" s="17">
        <v>4</v>
      </c>
      <c r="W166" s="19">
        <v>0</v>
      </c>
      <c r="X166" s="19">
        <v>1</v>
      </c>
      <c r="Y166" s="19">
        <v>3</v>
      </c>
      <c r="Z166" s="19">
        <v>2</v>
      </c>
      <c r="AA166" s="19">
        <v>2</v>
      </c>
      <c r="AB166" s="19">
        <v>0</v>
      </c>
      <c r="AC166" s="19">
        <f t="shared" si="25"/>
        <v>8</v>
      </c>
      <c r="AD166" s="19">
        <v>345</v>
      </c>
      <c r="AE166" s="19">
        <v>0</v>
      </c>
      <c r="AF166" s="19">
        <v>9</v>
      </c>
      <c r="AG166" s="19">
        <v>354</v>
      </c>
      <c r="AH166" s="19">
        <v>0</v>
      </c>
    </row>
    <row r="167" spans="1:34" ht="14.4" x14ac:dyDescent="0.3">
      <c r="A167" s="17">
        <v>160</v>
      </c>
      <c r="B167" s="17" t="s">
        <v>225</v>
      </c>
      <c r="C167" s="17" t="str">
        <f>VLOOKUP(B167,[3]Sheet1!$B$2:$D$274,3,0)</f>
        <v>Others</v>
      </c>
      <c r="D167" s="17" t="str">
        <f>VLOOKUP(C167,[4]all_localities_matched!$B$13:$J$191,9,0)</f>
        <v>Others</v>
      </c>
      <c r="E167" s="18">
        <f>S167/AG167</f>
        <v>0.33974358974358976</v>
      </c>
      <c r="F167" s="18">
        <f>P167/AG167</f>
        <v>0.51923076923076927</v>
      </c>
      <c r="G167" s="18">
        <f>Q167/AG167</f>
        <v>0.12179487179487179</v>
      </c>
      <c r="H167" s="18">
        <f t="shared" si="18"/>
        <v>0</v>
      </c>
      <c r="I167" s="18">
        <f t="shared" si="19"/>
        <v>1.6025641025641024E-2</v>
      </c>
      <c r="J167" s="18">
        <f t="shared" si="20"/>
        <v>0.51923076923076927</v>
      </c>
      <c r="K167" s="18" t="str">
        <f t="shared" si="26"/>
        <v>INC</v>
      </c>
      <c r="L167" s="18">
        <f t="shared" si="21"/>
        <v>0.33974358974358976</v>
      </c>
      <c r="M167" s="18" t="str">
        <f t="shared" si="22"/>
        <v>BJP</v>
      </c>
      <c r="N167" s="18">
        <f t="shared" si="23"/>
        <v>0.17948717948717952</v>
      </c>
      <c r="O167" s="49" t="str">
        <f t="shared" si="24"/>
        <v>Strong INC</v>
      </c>
      <c r="P167" s="19">
        <v>162</v>
      </c>
      <c r="Q167" s="19">
        <v>38</v>
      </c>
      <c r="R167" s="19">
        <v>0</v>
      </c>
      <c r="S167" s="19">
        <v>106</v>
      </c>
      <c r="T167" s="19">
        <v>2</v>
      </c>
      <c r="U167" s="19">
        <v>0</v>
      </c>
      <c r="V167" s="17">
        <v>1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1</v>
      </c>
      <c r="AC167" s="19">
        <f t="shared" si="25"/>
        <v>1</v>
      </c>
      <c r="AD167" s="19">
        <v>310</v>
      </c>
      <c r="AE167" s="19">
        <v>0</v>
      </c>
      <c r="AF167" s="19">
        <v>2</v>
      </c>
      <c r="AG167" s="19">
        <v>312</v>
      </c>
      <c r="AH167" s="19">
        <v>0</v>
      </c>
    </row>
    <row r="168" spans="1:34" ht="14.4" x14ac:dyDescent="0.3">
      <c r="A168" s="17">
        <v>161</v>
      </c>
      <c r="B168" s="17" t="s">
        <v>226</v>
      </c>
      <c r="C168" s="17" t="str">
        <f>VLOOKUP(B168,[3]Sheet1!$B$2:$D$274,3,0)</f>
        <v>Others</v>
      </c>
      <c r="D168" s="17" t="str">
        <f>VLOOKUP(C168,[4]all_localities_matched!$B$13:$J$191,9,0)</f>
        <v>Others</v>
      </c>
      <c r="E168" s="18">
        <f>S168/AG168</f>
        <v>0.56000000000000005</v>
      </c>
      <c r="F168" s="18">
        <f>P168/AG168</f>
        <v>0.34933333333333333</v>
      </c>
      <c r="G168" s="18">
        <f>Q168/AG168</f>
        <v>2.6666666666666668E-2</v>
      </c>
      <c r="H168" s="18">
        <f t="shared" si="18"/>
        <v>2.4E-2</v>
      </c>
      <c r="I168" s="18">
        <f t="shared" si="19"/>
        <v>4.5333333333333337E-2</v>
      </c>
      <c r="J168" s="18">
        <f t="shared" si="20"/>
        <v>0.56000000000000005</v>
      </c>
      <c r="K168" s="18" t="str">
        <f t="shared" si="26"/>
        <v>BJP</v>
      </c>
      <c r="L168" s="18">
        <f t="shared" si="21"/>
        <v>0.34933333333333333</v>
      </c>
      <c r="M168" s="18" t="str">
        <f t="shared" si="22"/>
        <v>INC</v>
      </c>
      <c r="N168" s="18">
        <f t="shared" si="23"/>
        <v>0.21066666666666672</v>
      </c>
      <c r="O168" s="49" t="str">
        <f t="shared" si="24"/>
        <v>Strong BJP</v>
      </c>
      <c r="P168" s="19">
        <v>131</v>
      </c>
      <c r="Q168" s="19">
        <v>10</v>
      </c>
      <c r="R168" s="19">
        <v>9</v>
      </c>
      <c r="S168" s="19">
        <v>210</v>
      </c>
      <c r="T168" s="19">
        <v>3</v>
      </c>
      <c r="U168" s="19">
        <v>0</v>
      </c>
      <c r="V168" s="17">
        <v>0</v>
      </c>
      <c r="W168" s="19">
        <v>0</v>
      </c>
      <c r="X168" s="19">
        <v>0</v>
      </c>
      <c r="Y168" s="19">
        <v>1</v>
      </c>
      <c r="Z168" s="19">
        <v>2</v>
      </c>
      <c r="AA168" s="19">
        <v>3</v>
      </c>
      <c r="AB168" s="19">
        <v>1</v>
      </c>
      <c r="AC168" s="19">
        <f t="shared" si="25"/>
        <v>7</v>
      </c>
      <c r="AD168" s="19">
        <v>370</v>
      </c>
      <c r="AE168" s="19">
        <v>0</v>
      </c>
      <c r="AF168" s="19">
        <v>5</v>
      </c>
      <c r="AG168" s="19">
        <v>375</v>
      </c>
      <c r="AH168" s="19">
        <v>0</v>
      </c>
    </row>
    <row r="169" spans="1:34" ht="14.4" x14ac:dyDescent="0.3">
      <c r="A169" s="17">
        <v>162</v>
      </c>
      <c r="B169" s="17" t="s">
        <v>227</v>
      </c>
      <c r="C169" s="17" t="str">
        <f>VLOOKUP(B169,[3]Sheet1!$B$2:$D$274,3,0)</f>
        <v>Others</v>
      </c>
      <c r="D169" s="17" t="str">
        <f>VLOOKUP(C169,[4]all_localities_matched!$B$13:$J$191,9,0)</f>
        <v>Others</v>
      </c>
      <c r="E169" s="18">
        <f>S169/AG169</f>
        <v>0.55733333333333335</v>
      </c>
      <c r="F169" s="18">
        <f>P169/AG169</f>
        <v>0.216</v>
      </c>
      <c r="G169" s="18">
        <f>Q169/AG169</f>
        <v>0.13066666666666665</v>
      </c>
      <c r="H169" s="18">
        <f t="shared" si="18"/>
        <v>7.7333333333333337E-2</v>
      </c>
      <c r="I169" s="18">
        <f t="shared" si="19"/>
        <v>2.6666666666666668E-2</v>
      </c>
      <c r="J169" s="18">
        <f t="shared" si="20"/>
        <v>0.55733333333333335</v>
      </c>
      <c r="K169" s="18" t="str">
        <f t="shared" si="26"/>
        <v>BJP</v>
      </c>
      <c r="L169" s="18">
        <f t="shared" si="21"/>
        <v>0.216</v>
      </c>
      <c r="M169" s="18" t="str">
        <f t="shared" si="22"/>
        <v>INC</v>
      </c>
      <c r="N169" s="18">
        <f t="shared" si="23"/>
        <v>0.34133333333333338</v>
      </c>
      <c r="O169" s="49" t="str">
        <f t="shared" si="24"/>
        <v>Strong BJP</v>
      </c>
      <c r="P169" s="19">
        <v>81</v>
      </c>
      <c r="Q169" s="19">
        <v>49</v>
      </c>
      <c r="R169" s="19">
        <v>29</v>
      </c>
      <c r="S169" s="19">
        <v>209</v>
      </c>
      <c r="T169" s="19">
        <v>1</v>
      </c>
      <c r="U169" s="19">
        <v>0</v>
      </c>
      <c r="V169" s="17">
        <v>3</v>
      </c>
      <c r="W169" s="19">
        <v>0</v>
      </c>
      <c r="X169" s="19">
        <v>1</v>
      </c>
      <c r="Y169" s="19">
        <v>2</v>
      </c>
      <c r="Z169" s="19">
        <v>0</v>
      </c>
      <c r="AA169" s="19">
        <v>0</v>
      </c>
      <c r="AB169" s="19">
        <v>0</v>
      </c>
      <c r="AC169" s="19">
        <f t="shared" si="25"/>
        <v>3</v>
      </c>
      <c r="AD169" s="19">
        <v>375</v>
      </c>
      <c r="AE169" s="19">
        <v>0</v>
      </c>
      <c r="AF169" s="19">
        <v>0</v>
      </c>
      <c r="AG169" s="19">
        <v>375</v>
      </c>
      <c r="AH169" s="19">
        <v>0</v>
      </c>
    </row>
    <row r="170" spans="1:34" ht="14.4" x14ac:dyDescent="0.3">
      <c r="A170" s="17">
        <v>163</v>
      </c>
      <c r="B170" s="17" t="s">
        <v>228</v>
      </c>
      <c r="C170" s="17" t="str">
        <f>VLOOKUP(B170,[3]Sheet1!$B$2:$D$274,3,0)</f>
        <v>Others</v>
      </c>
      <c r="D170" s="17" t="str">
        <f>VLOOKUP(C170,[4]all_localities_matched!$B$13:$J$191,9,0)</f>
        <v>Others</v>
      </c>
      <c r="E170" s="18">
        <f>S170/AG170</f>
        <v>0.60750853242320824</v>
      </c>
      <c r="F170" s="18">
        <f>P170/AG170</f>
        <v>0.26621160409556316</v>
      </c>
      <c r="G170" s="18">
        <f>Q170/AG170</f>
        <v>3.4129692832764506E-2</v>
      </c>
      <c r="H170" s="18">
        <f t="shared" si="18"/>
        <v>5.4607508532423209E-2</v>
      </c>
      <c r="I170" s="18">
        <f t="shared" si="19"/>
        <v>5.4607508532423209E-2</v>
      </c>
      <c r="J170" s="18">
        <f t="shared" si="20"/>
        <v>0.60750853242320824</v>
      </c>
      <c r="K170" s="18" t="str">
        <f t="shared" si="26"/>
        <v>BJP</v>
      </c>
      <c r="L170" s="18">
        <f t="shared" si="21"/>
        <v>0.26621160409556316</v>
      </c>
      <c r="M170" s="18" t="str">
        <f t="shared" si="22"/>
        <v>INC</v>
      </c>
      <c r="N170" s="18">
        <f t="shared" si="23"/>
        <v>0.34129692832764508</v>
      </c>
      <c r="O170" s="49" t="str">
        <f t="shared" si="24"/>
        <v>Strong BJP</v>
      </c>
      <c r="P170" s="19">
        <v>156</v>
      </c>
      <c r="Q170" s="19">
        <v>20</v>
      </c>
      <c r="R170" s="19">
        <v>32</v>
      </c>
      <c r="S170" s="19">
        <v>356</v>
      </c>
      <c r="T170" s="19">
        <v>4</v>
      </c>
      <c r="U170" s="19">
        <v>4</v>
      </c>
      <c r="V170" s="17">
        <v>2</v>
      </c>
      <c r="W170" s="19">
        <v>0</v>
      </c>
      <c r="X170" s="19">
        <v>2</v>
      </c>
      <c r="Y170" s="19">
        <v>4</v>
      </c>
      <c r="Z170" s="19">
        <v>1</v>
      </c>
      <c r="AA170" s="19">
        <v>2</v>
      </c>
      <c r="AB170" s="19">
        <v>2</v>
      </c>
      <c r="AC170" s="19">
        <f t="shared" si="25"/>
        <v>11</v>
      </c>
      <c r="AD170" s="19">
        <v>585</v>
      </c>
      <c r="AE170" s="19">
        <v>0</v>
      </c>
      <c r="AF170" s="19">
        <v>1</v>
      </c>
      <c r="AG170" s="19">
        <v>586</v>
      </c>
      <c r="AH170" s="19">
        <v>0</v>
      </c>
    </row>
    <row r="171" spans="1:34" ht="14.4" x14ac:dyDescent="0.3">
      <c r="A171" s="17">
        <v>164</v>
      </c>
      <c r="B171" s="17" t="s">
        <v>229</v>
      </c>
      <c r="C171" s="17" t="str">
        <f>VLOOKUP(B171,[3]Sheet1!$B$2:$D$274,3,0)</f>
        <v>Others</v>
      </c>
      <c r="D171" s="17" t="str">
        <f>VLOOKUP(C171,[4]all_localities_matched!$B$13:$J$191,9,0)</f>
        <v>Others</v>
      </c>
      <c r="E171" s="18">
        <f>S171/AG171</f>
        <v>0.1696165191740413</v>
      </c>
      <c r="F171" s="18">
        <f>P171/AG171</f>
        <v>0.61946902654867253</v>
      </c>
      <c r="G171" s="18">
        <f>Q171/AG171</f>
        <v>7.0796460176991149E-2</v>
      </c>
      <c r="H171" s="18">
        <f t="shared" si="18"/>
        <v>8.1120943952802366E-2</v>
      </c>
      <c r="I171" s="18">
        <f t="shared" si="19"/>
        <v>6.4896755162241887E-2</v>
      </c>
      <c r="J171" s="18">
        <f t="shared" si="20"/>
        <v>0.61946902654867253</v>
      </c>
      <c r="K171" s="18" t="str">
        <f t="shared" si="26"/>
        <v>INC</v>
      </c>
      <c r="L171" s="18">
        <f t="shared" si="21"/>
        <v>0.1696165191740413</v>
      </c>
      <c r="M171" s="18" t="str">
        <f t="shared" si="22"/>
        <v>BJP</v>
      </c>
      <c r="N171" s="18">
        <f t="shared" si="23"/>
        <v>0.44985250737463123</v>
      </c>
      <c r="O171" s="49" t="str">
        <f t="shared" si="24"/>
        <v>Strong INC</v>
      </c>
      <c r="P171" s="19">
        <v>420</v>
      </c>
      <c r="Q171" s="19">
        <v>48</v>
      </c>
      <c r="R171" s="19">
        <v>55</v>
      </c>
      <c r="S171" s="19">
        <v>115</v>
      </c>
      <c r="T171" s="19">
        <v>8</v>
      </c>
      <c r="U171" s="19">
        <v>6</v>
      </c>
      <c r="V171" s="17">
        <v>7</v>
      </c>
      <c r="W171" s="19">
        <v>1</v>
      </c>
      <c r="X171" s="19">
        <v>1</v>
      </c>
      <c r="Y171" s="19">
        <v>3</v>
      </c>
      <c r="Z171" s="19">
        <v>2</v>
      </c>
      <c r="AA171" s="19">
        <v>1</v>
      </c>
      <c r="AB171" s="19">
        <v>4</v>
      </c>
      <c r="AC171" s="19">
        <f t="shared" si="25"/>
        <v>11</v>
      </c>
      <c r="AD171" s="19">
        <v>671</v>
      </c>
      <c r="AE171" s="19">
        <v>0</v>
      </c>
      <c r="AF171" s="19">
        <v>7</v>
      </c>
      <c r="AG171" s="19">
        <v>678</v>
      </c>
      <c r="AH171" s="19">
        <v>0</v>
      </c>
    </row>
    <row r="172" spans="1:34" ht="14.4" hidden="1" x14ac:dyDescent="0.3">
      <c r="A172" s="17">
        <v>165</v>
      </c>
      <c r="B172" s="17" t="s">
        <v>230</v>
      </c>
      <c r="C172" s="17" t="str">
        <f>VLOOKUP(B172,[3]Sheet1!$B$2:$D$274,3,0)</f>
        <v>TOLI</v>
      </c>
      <c r="D172" s="17" t="str">
        <f>VLOOKUP(C172,[4]all_localities_matched!$B$13:$J$191,9,0)</f>
        <v>TOLI</v>
      </c>
      <c r="E172" s="18">
        <f>S172/AG172</f>
        <v>8.6746987951807228E-2</v>
      </c>
      <c r="F172" s="18">
        <f>P172/AG172</f>
        <v>0.78554216867469884</v>
      </c>
      <c r="G172" s="18">
        <f>Q172/AG172</f>
        <v>8.6746987951807228E-2</v>
      </c>
      <c r="H172" s="18">
        <f t="shared" si="18"/>
        <v>2.4096385542168677E-3</v>
      </c>
      <c r="I172" s="18">
        <f t="shared" si="19"/>
        <v>2.6506024096385541E-2</v>
      </c>
      <c r="J172" s="18">
        <f t="shared" si="20"/>
        <v>0.78554216867469884</v>
      </c>
      <c r="K172" s="18" t="str">
        <f t="shared" si="26"/>
        <v>INC</v>
      </c>
      <c r="L172" s="18">
        <f t="shared" si="21"/>
        <v>8.6746987951807228E-2</v>
      </c>
      <c r="M172" s="18" t="str">
        <f t="shared" si="22"/>
        <v>BJP</v>
      </c>
      <c r="N172" s="18">
        <f t="shared" si="23"/>
        <v>0.6987951807228916</v>
      </c>
      <c r="O172" s="49" t="str">
        <f t="shared" si="24"/>
        <v>Strong INC</v>
      </c>
      <c r="P172" s="19">
        <v>326</v>
      </c>
      <c r="Q172" s="19">
        <v>36</v>
      </c>
      <c r="R172" s="19">
        <v>1</v>
      </c>
      <c r="S172" s="19">
        <v>36</v>
      </c>
      <c r="T172" s="19">
        <v>2</v>
      </c>
      <c r="U172" s="19">
        <v>1</v>
      </c>
      <c r="V172" s="17">
        <v>2</v>
      </c>
      <c r="W172" s="19">
        <v>0</v>
      </c>
      <c r="X172" s="19">
        <v>0</v>
      </c>
      <c r="Y172" s="19">
        <v>2</v>
      </c>
      <c r="Z172" s="19">
        <v>0</v>
      </c>
      <c r="AA172" s="19">
        <v>0</v>
      </c>
      <c r="AB172" s="19">
        <v>1</v>
      </c>
      <c r="AC172" s="19">
        <f t="shared" si="25"/>
        <v>3</v>
      </c>
      <c r="AD172" s="19">
        <v>407</v>
      </c>
      <c r="AE172" s="19">
        <v>0</v>
      </c>
      <c r="AF172" s="19">
        <v>8</v>
      </c>
      <c r="AG172" s="19">
        <v>415</v>
      </c>
      <c r="AH172" s="19">
        <v>0</v>
      </c>
    </row>
    <row r="173" spans="1:34" ht="14.4" hidden="1" x14ac:dyDescent="0.3">
      <c r="A173" s="17">
        <v>166</v>
      </c>
      <c r="B173" s="17" t="s">
        <v>231</v>
      </c>
      <c r="C173" s="17" t="str">
        <f>VLOOKUP(B173,[3]Sheet1!$B$2:$D$274,3,0)</f>
        <v>TOLI</v>
      </c>
      <c r="D173" s="17" t="str">
        <f>VLOOKUP(C173,[4]all_localities_matched!$B$13:$J$191,9,0)</f>
        <v>TOLI</v>
      </c>
      <c r="E173" s="18">
        <f>S173/AG173</f>
        <v>0.53074433656957931</v>
      </c>
      <c r="F173" s="18">
        <f>P173/AG173</f>
        <v>0.3818770226537217</v>
      </c>
      <c r="G173" s="18">
        <f>Q173/AG173</f>
        <v>4.5307443365695796E-2</v>
      </c>
      <c r="H173" s="18">
        <f t="shared" si="18"/>
        <v>9.7087378640776691E-3</v>
      </c>
      <c r="I173" s="18">
        <f t="shared" si="19"/>
        <v>9.7087378640776691E-3</v>
      </c>
      <c r="J173" s="18">
        <f t="shared" si="20"/>
        <v>0.53074433656957931</v>
      </c>
      <c r="K173" s="18" t="str">
        <f t="shared" si="26"/>
        <v>BJP</v>
      </c>
      <c r="L173" s="18">
        <f t="shared" si="21"/>
        <v>0.3818770226537217</v>
      </c>
      <c r="M173" s="18" t="str">
        <f t="shared" si="22"/>
        <v>INC</v>
      </c>
      <c r="N173" s="18">
        <f t="shared" si="23"/>
        <v>0.14886731391585761</v>
      </c>
      <c r="O173" s="49" t="str">
        <f t="shared" si="24"/>
        <v>Swing BJP</v>
      </c>
      <c r="P173" s="19">
        <v>118</v>
      </c>
      <c r="Q173" s="19">
        <v>14</v>
      </c>
      <c r="R173" s="19">
        <v>3</v>
      </c>
      <c r="S173" s="19">
        <v>164</v>
      </c>
      <c r="T173" s="19">
        <v>1</v>
      </c>
      <c r="U173" s="19">
        <v>0</v>
      </c>
      <c r="V173" s="17">
        <v>1</v>
      </c>
      <c r="W173" s="19">
        <v>1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f t="shared" si="25"/>
        <v>0</v>
      </c>
      <c r="AD173" s="19">
        <v>302</v>
      </c>
      <c r="AE173" s="19">
        <v>0</v>
      </c>
      <c r="AF173" s="19">
        <v>7</v>
      </c>
      <c r="AG173" s="19">
        <v>309</v>
      </c>
      <c r="AH173" s="19">
        <v>0</v>
      </c>
    </row>
    <row r="174" spans="1:34" ht="14.4" hidden="1" x14ac:dyDescent="0.3">
      <c r="A174" s="17">
        <v>167</v>
      </c>
      <c r="B174" s="17" t="s">
        <v>232</v>
      </c>
      <c r="C174" s="17" t="str">
        <f>VLOOKUP(B174,[3]Sheet1!$B$2:$D$274,3,0)</f>
        <v>TOLI</v>
      </c>
      <c r="D174" s="17" t="str">
        <f>VLOOKUP(C174,[4]all_localities_matched!$B$13:$J$191,9,0)</f>
        <v>TOLI</v>
      </c>
      <c r="E174" s="18">
        <f>S174/AG174</f>
        <v>0.1266891891891892</v>
      </c>
      <c r="F174" s="18">
        <f>P174/AG174</f>
        <v>0.8158783783783784</v>
      </c>
      <c r="G174" s="18">
        <f>Q174/AG174</f>
        <v>2.0270270270270271E-2</v>
      </c>
      <c r="H174" s="18">
        <f t="shared" si="18"/>
        <v>1.6891891891891893E-3</v>
      </c>
      <c r="I174" s="18">
        <f t="shared" si="19"/>
        <v>3.7162162162162164E-2</v>
      </c>
      <c r="J174" s="18">
        <f t="shared" si="20"/>
        <v>0.8158783783783784</v>
      </c>
      <c r="K174" s="18" t="str">
        <f t="shared" si="26"/>
        <v>INC</v>
      </c>
      <c r="L174" s="18">
        <f t="shared" si="21"/>
        <v>0.1266891891891892</v>
      </c>
      <c r="M174" s="18" t="str">
        <f t="shared" si="22"/>
        <v>BJP</v>
      </c>
      <c r="N174" s="18">
        <f t="shared" si="23"/>
        <v>0.68918918918918926</v>
      </c>
      <c r="O174" s="49" t="str">
        <f t="shared" si="24"/>
        <v>Strong INC</v>
      </c>
      <c r="P174" s="19">
        <v>483</v>
      </c>
      <c r="Q174" s="19">
        <v>12</v>
      </c>
      <c r="R174" s="19">
        <v>1</v>
      </c>
      <c r="S174" s="19">
        <v>75</v>
      </c>
      <c r="T174" s="19">
        <v>1</v>
      </c>
      <c r="U174" s="19">
        <v>1</v>
      </c>
      <c r="V174" s="17">
        <v>0</v>
      </c>
      <c r="W174" s="19">
        <v>2</v>
      </c>
      <c r="X174" s="19">
        <v>1</v>
      </c>
      <c r="Y174" s="19">
        <v>0</v>
      </c>
      <c r="Z174" s="19">
        <v>2</v>
      </c>
      <c r="AA174" s="19">
        <v>2</v>
      </c>
      <c r="AB174" s="19">
        <v>4</v>
      </c>
      <c r="AC174" s="19">
        <f t="shared" si="25"/>
        <v>9</v>
      </c>
      <c r="AD174" s="19">
        <v>584</v>
      </c>
      <c r="AE174" s="19">
        <v>0</v>
      </c>
      <c r="AF174" s="19">
        <v>8</v>
      </c>
      <c r="AG174" s="19">
        <v>592</v>
      </c>
      <c r="AH174" s="19">
        <v>0</v>
      </c>
    </row>
    <row r="175" spans="1:34" ht="14.4" hidden="1" x14ac:dyDescent="0.3">
      <c r="A175" s="17">
        <v>168</v>
      </c>
      <c r="B175" s="17" t="s">
        <v>233</v>
      </c>
      <c r="C175" s="17" t="str">
        <f>VLOOKUP(B175,[3]Sheet1!$B$2:$D$274,3,0)</f>
        <v>TOLI</v>
      </c>
      <c r="D175" s="17" t="str">
        <f>VLOOKUP(C175,[4]all_localities_matched!$B$13:$J$191,9,0)</f>
        <v>TOLI</v>
      </c>
      <c r="E175" s="18">
        <f>S175/AG175</f>
        <v>9.6899224806201556E-2</v>
      </c>
      <c r="F175" s="18">
        <f>P175/AG175</f>
        <v>0.84496124031007747</v>
      </c>
      <c r="G175" s="18">
        <f>Q175/AG175</f>
        <v>3.294573643410853E-2</v>
      </c>
      <c r="H175" s="18">
        <f t="shared" si="18"/>
        <v>0</v>
      </c>
      <c r="I175" s="18">
        <f t="shared" si="19"/>
        <v>2.1317829457364341E-2</v>
      </c>
      <c r="J175" s="18">
        <f t="shared" si="20"/>
        <v>0.84496124031007747</v>
      </c>
      <c r="K175" s="18" t="str">
        <f t="shared" si="26"/>
        <v>INC</v>
      </c>
      <c r="L175" s="18">
        <f t="shared" si="21"/>
        <v>9.6899224806201556E-2</v>
      </c>
      <c r="M175" s="18" t="str">
        <f t="shared" si="22"/>
        <v>BJP</v>
      </c>
      <c r="N175" s="18">
        <f t="shared" si="23"/>
        <v>0.74806201550387597</v>
      </c>
      <c r="O175" s="49" t="str">
        <f t="shared" si="24"/>
        <v>Strong INC</v>
      </c>
      <c r="P175" s="19">
        <v>436</v>
      </c>
      <c r="Q175" s="19">
        <v>17</v>
      </c>
      <c r="R175" s="19">
        <v>0</v>
      </c>
      <c r="S175" s="19">
        <v>50</v>
      </c>
      <c r="T175" s="19">
        <v>1</v>
      </c>
      <c r="U175" s="19">
        <v>0</v>
      </c>
      <c r="V175" s="17">
        <v>3</v>
      </c>
      <c r="W175" s="19">
        <v>1</v>
      </c>
      <c r="X175" s="19">
        <v>0</v>
      </c>
      <c r="Y175" s="19">
        <v>0</v>
      </c>
      <c r="Z175" s="19">
        <v>0</v>
      </c>
      <c r="AA175" s="19">
        <v>2</v>
      </c>
      <c r="AB175" s="19">
        <v>1</v>
      </c>
      <c r="AC175" s="19">
        <f t="shared" si="25"/>
        <v>3</v>
      </c>
      <c r="AD175" s="19">
        <v>511</v>
      </c>
      <c r="AE175" s="19">
        <v>0</v>
      </c>
      <c r="AF175" s="19">
        <v>5</v>
      </c>
      <c r="AG175" s="19">
        <v>516</v>
      </c>
      <c r="AH175" s="19">
        <v>0</v>
      </c>
    </row>
    <row r="176" spans="1:34" ht="14.4" hidden="1" x14ac:dyDescent="0.3">
      <c r="A176" s="17">
        <v>169</v>
      </c>
      <c r="B176" s="17" t="s">
        <v>234</v>
      </c>
      <c r="C176" s="17" t="str">
        <f>VLOOKUP(B176,[3]Sheet1!$B$2:$D$274,3,0)</f>
        <v>KASAV</v>
      </c>
      <c r="D176" s="17" t="str">
        <f>VLOOKUP(C176,[4]all_localities_matched!$B$13:$J$191,9,0)</f>
        <v>KASAV</v>
      </c>
      <c r="E176" s="18">
        <f>S176/AG176</f>
        <v>0.12280701754385964</v>
      </c>
      <c r="F176" s="18">
        <f>P176/AG176</f>
        <v>0.77694235588972427</v>
      </c>
      <c r="G176" s="18">
        <f>Q176/AG176</f>
        <v>6.0150375939849621E-2</v>
      </c>
      <c r="H176" s="18">
        <f t="shared" si="18"/>
        <v>7.5187969924812026E-3</v>
      </c>
      <c r="I176" s="18">
        <f t="shared" si="19"/>
        <v>2.0050125313283207E-2</v>
      </c>
      <c r="J176" s="18">
        <f t="shared" si="20"/>
        <v>0.77694235588972427</v>
      </c>
      <c r="K176" s="18" t="str">
        <f t="shared" si="26"/>
        <v>INC</v>
      </c>
      <c r="L176" s="18">
        <f t="shared" si="21"/>
        <v>0.12280701754385964</v>
      </c>
      <c r="M176" s="18" t="str">
        <f t="shared" si="22"/>
        <v>BJP</v>
      </c>
      <c r="N176" s="18">
        <f t="shared" si="23"/>
        <v>0.65413533834586457</v>
      </c>
      <c r="O176" s="49" t="str">
        <f t="shared" si="24"/>
        <v>Strong INC</v>
      </c>
      <c r="P176" s="19">
        <v>310</v>
      </c>
      <c r="Q176" s="19">
        <v>24</v>
      </c>
      <c r="R176" s="19">
        <v>3</v>
      </c>
      <c r="S176" s="19">
        <v>49</v>
      </c>
      <c r="T176" s="19">
        <v>2</v>
      </c>
      <c r="U176" s="19">
        <v>3</v>
      </c>
      <c r="V176" s="17">
        <v>3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f t="shared" si="25"/>
        <v>0</v>
      </c>
      <c r="AD176" s="19">
        <v>394</v>
      </c>
      <c r="AE176" s="19">
        <v>0</v>
      </c>
      <c r="AF176" s="19">
        <v>5</v>
      </c>
      <c r="AG176" s="19">
        <v>399</v>
      </c>
      <c r="AH176" s="19">
        <v>0</v>
      </c>
    </row>
    <row r="177" spans="1:34" ht="14.4" hidden="1" x14ac:dyDescent="0.3">
      <c r="A177" s="17">
        <v>170</v>
      </c>
      <c r="B177" s="17" t="s">
        <v>235</v>
      </c>
      <c r="C177" s="17" t="str">
        <f>VLOOKUP(B177,[3]Sheet1!$B$2:$D$274,3,0)</f>
        <v>KASAV</v>
      </c>
      <c r="D177" s="17" t="str">
        <f>VLOOKUP(C177,[4]all_localities_matched!$B$13:$J$191,9,0)</f>
        <v>KASAV</v>
      </c>
      <c r="E177" s="18">
        <f>S177/AG177</f>
        <v>0.19574468085106383</v>
      </c>
      <c r="F177" s="18">
        <f>P177/AG177</f>
        <v>0.72340425531914898</v>
      </c>
      <c r="G177" s="18">
        <f>Q177/AG177</f>
        <v>2.7659574468085105E-2</v>
      </c>
      <c r="H177" s="18">
        <f t="shared" si="18"/>
        <v>6.382978723404255E-3</v>
      </c>
      <c r="I177" s="18">
        <f t="shared" si="19"/>
        <v>2.7659574468085105E-2</v>
      </c>
      <c r="J177" s="18">
        <f t="shared" si="20"/>
        <v>0.72340425531914898</v>
      </c>
      <c r="K177" s="18" t="str">
        <f t="shared" si="26"/>
        <v>INC</v>
      </c>
      <c r="L177" s="18">
        <f t="shared" si="21"/>
        <v>0.19574468085106383</v>
      </c>
      <c r="M177" s="18" t="str">
        <f t="shared" si="22"/>
        <v>BJP</v>
      </c>
      <c r="N177" s="18">
        <f t="shared" si="23"/>
        <v>0.5276595744680852</v>
      </c>
      <c r="O177" s="49" t="str">
        <f t="shared" si="24"/>
        <v>Strong INC</v>
      </c>
      <c r="P177" s="19">
        <v>340</v>
      </c>
      <c r="Q177" s="19">
        <v>13</v>
      </c>
      <c r="R177" s="19">
        <v>3</v>
      </c>
      <c r="S177" s="19">
        <v>92</v>
      </c>
      <c r="T177" s="19">
        <v>2</v>
      </c>
      <c r="U177" s="19">
        <v>1</v>
      </c>
      <c r="V177" s="17">
        <v>0</v>
      </c>
      <c r="W177" s="19">
        <v>0</v>
      </c>
      <c r="X177" s="19">
        <v>0</v>
      </c>
      <c r="Y177" s="19">
        <v>0</v>
      </c>
      <c r="Z177" s="19">
        <v>1</v>
      </c>
      <c r="AA177" s="19">
        <v>2</v>
      </c>
      <c r="AB177" s="19">
        <v>2</v>
      </c>
      <c r="AC177" s="19">
        <f t="shared" si="25"/>
        <v>5</v>
      </c>
      <c r="AD177" s="19">
        <v>456</v>
      </c>
      <c r="AE177" s="19">
        <v>0</v>
      </c>
      <c r="AF177" s="19">
        <v>14</v>
      </c>
      <c r="AG177" s="19">
        <v>470</v>
      </c>
      <c r="AH177" s="19">
        <v>0</v>
      </c>
    </row>
    <row r="178" spans="1:34" ht="14.4" x14ac:dyDescent="0.3">
      <c r="A178" s="17">
        <v>171</v>
      </c>
      <c r="B178" s="17" t="s">
        <v>236</v>
      </c>
      <c r="C178" s="17" t="str">
        <f>VLOOKUP(B178,[3]Sheet1!$B$2:$D$274,3,0)</f>
        <v>Others</v>
      </c>
      <c r="D178" s="17" t="str">
        <f>VLOOKUP(C178,[4]all_localities_matched!$B$13:$J$191,9,0)</f>
        <v>Others</v>
      </c>
      <c r="E178" s="18">
        <f>S178/AG178</f>
        <v>0.13004484304932734</v>
      </c>
      <c r="F178" s="18">
        <f>P178/AG178</f>
        <v>0.69506726457399104</v>
      </c>
      <c r="G178" s="18">
        <f>Q178/AG178</f>
        <v>5.6801195814648729E-2</v>
      </c>
      <c r="H178" s="18">
        <f t="shared" si="18"/>
        <v>1.9431988041853511E-2</v>
      </c>
      <c r="I178" s="18">
        <f t="shared" si="19"/>
        <v>0.11659192825112108</v>
      </c>
      <c r="J178" s="18">
        <f t="shared" si="20"/>
        <v>0.69506726457399104</v>
      </c>
      <c r="K178" s="18" t="str">
        <f t="shared" si="26"/>
        <v>INC</v>
      </c>
      <c r="L178" s="18">
        <f t="shared" si="21"/>
        <v>0.13004484304932734</v>
      </c>
      <c r="M178" s="18" t="str">
        <f t="shared" si="22"/>
        <v>BJP</v>
      </c>
      <c r="N178" s="18">
        <f t="shared" si="23"/>
        <v>0.56502242152466375</v>
      </c>
      <c r="O178" s="49" t="str">
        <f t="shared" si="24"/>
        <v>Strong INC</v>
      </c>
      <c r="P178" s="19">
        <v>465</v>
      </c>
      <c r="Q178" s="19">
        <v>38</v>
      </c>
      <c r="R178" s="19">
        <v>13</v>
      </c>
      <c r="S178" s="19">
        <v>87</v>
      </c>
      <c r="T178" s="19">
        <v>6</v>
      </c>
      <c r="U178" s="19">
        <v>3</v>
      </c>
      <c r="V178" s="17">
        <v>14</v>
      </c>
      <c r="W178" s="19">
        <v>5</v>
      </c>
      <c r="X178" s="19">
        <v>2</v>
      </c>
      <c r="Y178" s="19">
        <v>2</v>
      </c>
      <c r="Z178" s="19">
        <v>3</v>
      </c>
      <c r="AA178" s="19">
        <v>6</v>
      </c>
      <c r="AB178" s="19">
        <v>12</v>
      </c>
      <c r="AC178" s="19">
        <f t="shared" si="25"/>
        <v>25</v>
      </c>
      <c r="AD178" s="19">
        <v>656</v>
      </c>
      <c r="AE178" s="19">
        <v>0</v>
      </c>
      <c r="AF178" s="19">
        <v>13</v>
      </c>
      <c r="AG178" s="19">
        <v>669</v>
      </c>
      <c r="AH178" s="19">
        <v>0</v>
      </c>
    </row>
    <row r="179" spans="1:34" ht="14.4" x14ac:dyDescent="0.3">
      <c r="A179" s="17">
        <v>172</v>
      </c>
      <c r="B179" s="17" t="s">
        <v>237</v>
      </c>
      <c r="C179" s="17" t="str">
        <f>VLOOKUP(B179,[3]Sheet1!$B$2:$D$274,3,0)</f>
        <v>Others</v>
      </c>
      <c r="D179" s="17" t="str">
        <f>VLOOKUP(C179,[4]all_localities_matched!$B$13:$J$191,9,0)</f>
        <v>Others</v>
      </c>
      <c r="E179" s="18">
        <f>S179/AG179</f>
        <v>0.23076923076923078</v>
      </c>
      <c r="F179" s="18">
        <f>P179/AG179</f>
        <v>0.65</v>
      </c>
      <c r="G179" s="18">
        <f>Q179/AG179</f>
        <v>5.9615384615384619E-2</v>
      </c>
      <c r="H179" s="18">
        <f t="shared" si="18"/>
        <v>5.7692307692307696E-3</v>
      </c>
      <c r="I179" s="18">
        <f t="shared" si="19"/>
        <v>5.1923076923076926E-2</v>
      </c>
      <c r="J179" s="18">
        <f t="shared" si="20"/>
        <v>0.65</v>
      </c>
      <c r="K179" s="18" t="str">
        <f t="shared" si="26"/>
        <v>INC</v>
      </c>
      <c r="L179" s="18">
        <f t="shared" si="21"/>
        <v>0.23076923076923078</v>
      </c>
      <c r="M179" s="18" t="str">
        <f t="shared" si="22"/>
        <v>BJP</v>
      </c>
      <c r="N179" s="18">
        <f t="shared" si="23"/>
        <v>0.41923076923076924</v>
      </c>
      <c r="O179" s="49" t="str">
        <f t="shared" si="24"/>
        <v>Strong INC</v>
      </c>
      <c r="P179" s="19">
        <v>338</v>
      </c>
      <c r="Q179" s="19">
        <v>31</v>
      </c>
      <c r="R179" s="19">
        <v>3</v>
      </c>
      <c r="S179" s="19">
        <v>120</v>
      </c>
      <c r="T179" s="19">
        <v>3</v>
      </c>
      <c r="U179" s="19">
        <v>3</v>
      </c>
      <c r="V179" s="17">
        <v>2</v>
      </c>
      <c r="W179" s="19">
        <v>1</v>
      </c>
      <c r="X179" s="19">
        <v>0</v>
      </c>
      <c r="Y179" s="19">
        <v>0</v>
      </c>
      <c r="Z179" s="19">
        <v>2</v>
      </c>
      <c r="AA179" s="19">
        <v>5</v>
      </c>
      <c r="AB179" s="19">
        <v>2</v>
      </c>
      <c r="AC179" s="19">
        <f t="shared" si="25"/>
        <v>9</v>
      </c>
      <c r="AD179" s="19">
        <v>510</v>
      </c>
      <c r="AE179" s="19">
        <v>0</v>
      </c>
      <c r="AF179" s="19">
        <v>10</v>
      </c>
      <c r="AG179" s="19">
        <v>520</v>
      </c>
      <c r="AH179" s="19">
        <v>0</v>
      </c>
    </row>
    <row r="180" spans="1:34" ht="14.4" x14ac:dyDescent="0.3">
      <c r="A180" s="17">
        <v>173</v>
      </c>
      <c r="B180" s="17" t="s">
        <v>238</v>
      </c>
      <c r="C180" s="17" t="str">
        <f>VLOOKUP(B180,[3]Sheet1!$B$2:$D$274,3,0)</f>
        <v>Others</v>
      </c>
      <c r="D180" s="17" t="str">
        <f>VLOOKUP(C180,[4]all_localities_matched!$B$13:$J$191,9,0)</f>
        <v>Others</v>
      </c>
      <c r="E180" s="18">
        <f>S180/AG180</f>
        <v>0.61172161172161177</v>
      </c>
      <c r="F180" s="18">
        <f>P180/AG180</f>
        <v>0.23076923076923078</v>
      </c>
      <c r="G180" s="18">
        <f>Q180/AG180</f>
        <v>0.10989010989010989</v>
      </c>
      <c r="H180" s="18">
        <f t="shared" si="18"/>
        <v>3.663003663003663E-3</v>
      </c>
      <c r="I180" s="18">
        <f t="shared" si="19"/>
        <v>3.6630036630036632E-2</v>
      </c>
      <c r="J180" s="18">
        <f t="shared" si="20"/>
        <v>0.61172161172161177</v>
      </c>
      <c r="K180" s="18" t="str">
        <f t="shared" si="26"/>
        <v>BJP</v>
      </c>
      <c r="L180" s="18">
        <f t="shared" si="21"/>
        <v>0.23076923076923078</v>
      </c>
      <c r="M180" s="18" t="str">
        <f t="shared" si="22"/>
        <v>INC</v>
      </c>
      <c r="N180" s="18">
        <f t="shared" si="23"/>
        <v>0.38095238095238099</v>
      </c>
      <c r="O180" s="49" t="str">
        <f t="shared" si="24"/>
        <v>Strong BJP</v>
      </c>
      <c r="P180" s="19">
        <v>63</v>
      </c>
      <c r="Q180" s="19">
        <v>30</v>
      </c>
      <c r="R180" s="19">
        <v>1</v>
      </c>
      <c r="S180" s="19">
        <v>167</v>
      </c>
      <c r="T180" s="19">
        <v>4</v>
      </c>
      <c r="U180" s="19">
        <v>0</v>
      </c>
      <c r="V180" s="17">
        <v>3</v>
      </c>
      <c r="W180" s="19">
        <v>1</v>
      </c>
      <c r="X180" s="19">
        <v>0</v>
      </c>
      <c r="Y180" s="19">
        <v>0</v>
      </c>
      <c r="Z180" s="19">
        <v>0</v>
      </c>
      <c r="AA180" s="19">
        <v>0</v>
      </c>
      <c r="AB180" s="19">
        <v>1</v>
      </c>
      <c r="AC180" s="19">
        <f t="shared" si="25"/>
        <v>1</v>
      </c>
      <c r="AD180" s="19">
        <v>270</v>
      </c>
      <c r="AE180" s="19">
        <v>0</v>
      </c>
      <c r="AF180" s="19">
        <v>3</v>
      </c>
      <c r="AG180" s="19">
        <v>273</v>
      </c>
      <c r="AH180" s="19">
        <v>0</v>
      </c>
    </row>
    <row r="181" spans="1:34" ht="14.4" hidden="1" x14ac:dyDescent="0.3">
      <c r="A181" s="17">
        <v>174</v>
      </c>
      <c r="B181" s="17" t="s">
        <v>239</v>
      </c>
      <c r="C181" s="17" t="str">
        <f>VLOOKUP(B181,[3]Sheet1!$B$2:$D$274,3,0)</f>
        <v>VI</v>
      </c>
      <c r="D181" s="17" t="e">
        <f>VLOOKUP(C181,[4]all_localities_matched!$B$13:$J$191,9,0)</f>
        <v>#N/A</v>
      </c>
      <c r="E181" s="18">
        <f>S181/AG181</f>
        <v>0.30769230769230771</v>
      </c>
      <c r="F181" s="18">
        <f>P181/AG181</f>
        <v>0.60384615384615381</v>
      </c>
      <c r="G181" s="18">
        <f>Q181/AG181</f>
        <v>4.6153846153846156E-2</v>
      </c>
      <c r="H181" s="18">
        <f t="shared" si="18"/>
        <v>3.8461538461538464E-3</v>
      </c>
      <c r="I181" s="18">
        <f t="shared" si="19"/>
        <v>5.7692307692307696E-2</v>
      </c>
      <c r="J181" s="18">
        <f t="shared" si="20"/>
        <v>0.60384615384615381</v>
      </c>
      <c r="K181" s="18" t="str">
        <f t="shared" si="26"/>
        <v>INC</v>
      </c>
      <c r="L181" s="18">
        <f t="shared" si="21"/>
        <v>0.30769230769230771</v>
      </c>
      <c r="M181" s="18" t="str">
        <f t="shared" si="22"/>
        <v>BJP</v>
      </c>
      <c r="N181" s="18">
        <f t="shared" si="23"/>
        <v>0.2961538461538461</v>
      </c>
      <c r="O181" s="49" t="str">
        <f t="shared" si="24"/>
        <v>Strong INC</v>
      </c>
      <c r="P181" s="19">
        <v>157</v>
      </c>
      <c r="Q181" s="19">
        <v>12</v>
      </c>
      <c r="R181" s="19">
        <v>1</v>
      </c>
      <c r="S181" s="19">
        <v>80</v>
      </c>
      <c r="T181" s="19">
        <v>1</v>
      </c>
      <c r="U181" s="19">
        <v>1</v>
      </c>
      <c r="V181" s="17">
        <v>1</v>
      </c>
      <c r="W181" s="19">
        <v>0</v>
      </c>
      <c r="X181" s="19">
        <v>1</v>
      </c>
      <c r="Y181" s="19">
        <v>0</v>
      </c>
      <c r="Z181" s="19">
        <v>3</v>
      </c>
      <c r="AA181" s="19">
        <v>1</v>
      </c>
      <c r="AB181" s="19">
        <v>1</v>
      </c>
      <c r="AC181" s="19">
        <f t="shared" si="25"/>
        <v>6</v>
      </c>
      <c r="AD181" s="19">
        <v>259</v>
      </c>
      <c r="AE181" s="19">
        <v>0</v>
      </c>
      <c r="AF181" s="19">
        <v>1</v>
      </c>
      <c r="AG181" s="19">
        <v>260</v>
      </c>
      <c r="AH181" s="19">
        <v>0</v>
      </c>
    </row>
    <row r="182" spans="1:34" ht="14.4" hidden="1" x14ac:dyDescent="0.3">
      <c r="A182" s="17">
        <v>175</v>
      </c>
      <c r="B182" s="17" t="s">
        <v>240</v>
      </c>
      <c r="C182" s="17" t="str">
        <f>VLOOKUP(B182,[3]Sheet1!$B$2:$D$274,3,0)</f>
        <v>VI</v>
      </c>
      <c r="D182" s="17" t="e">
        <f>VLOOKUP(C182,[4]all_localities_matched!$B$13:$J$191,9,0)</f>
        <v>#N/A</v>
      </c>
      <c r="E182" s="18">
        <f>S182/AG182</f>
        <v>0.48299319727891155</v>
      </c>
      <c r="F182" s="18">
        <f>P182/AG182</f>
        <v>0.48979591836734693</v>
      </c>
      <c r="G182" s="18">
        <f>Q182/AG182</f>
        <v>1.3605442176870748E-2</v>
      </c>
      <c r="H182" s="18">
        <f t="shared" si="18"/>
        <v>0</v>
      </c>
      <c r="I182" s="18">
        <f t="shared" si="19"/>
        <v>1.3605442176870748E-2</v>
      </c>
      <c r="J182" s="18">
        <f t="shared" si="20"/>
        <v>0.48979591836734693</v>
      </c>
      <c r="K182" s="18" t="str">
        <f t="shared" si="26"/>
        <v>INC</v>
      </c>
      <c r="L182" s="18">
        <f t="shared" si="21"/>
        <v>0.48299319727891155</v>
      </c>
      <c r="M182" s="18" t="str">
        <f t="shared" si="22"/>
        <v>BJP</v>
      </c>
      <c r="N182" s="18">
        <f t="shared" si="23"/>
        <v>6.8027210884353817E-3</v>
      </c>
      <c r="O182" s="49" t="str">
        <f t="shared" si="24"/>
        <v>Swing INC</v>
      </c>
      <c r="P182" s="19">
        <v>72</v>
      </c>
      <c r="Q182" s="19">
        <v>2</v>
      </c>
      <c r="R182" s="19">
        <v>0</v>
      </c>
      <c r="S182" s="19">
        <v>71</v>
      </c>
      <c r="T182" s="19">
        <v>1</v>
      </c>
      <c r="U182" s="19">
        <v>0</v>
      </c>
      <c r="V182" s="17">
        <v>1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f t="shared" si="25"/>
        <v>0</v>
      </c>
      <c r="AD182" s="19">
        <v>147</v>
      </c>
      <c r="AE182" s="19">
        <v>0</v>
      </c>
      <c r="AF182" s="19">
        <v>0</v>
      </c>
      <c r="AG182" s="19">
        <v>147</v>
      </c>
      <c r="AH182" s="19">
        <v>0</v>
      </c>
    </row>
    <row r="183" spans="1:34" ht="14.4" hidden="1" x14ac:dyDescent="0.3">
      <c r="A183" s="17">
        <v>176</v>
      </c>
      <c r="B183" s="17" t="s">
        <v>241</v>
      </c>
      <c r="C183" s="17" t="str">
        <f>VLOOKUP(B183,[3]Sheet1!$B$2:$D$274,3,0)</f>
        <v>KAJI</v>
      </c>
      <c r="D183" s="17" t="str">
        <f>VLOOKUP(C183,[4]all_localities_matched!$B$13:$J$191,9,0)</f>
        <v>KAJI</v>
      </c>
      <c r="E183" s="18">
        <f>S183/AG183</f>
        <v>0.28027681660899656</v>
      </c>
      <c r="F183" s="18">
        <f>P183/AG183</f>
        <v>0.68166089965397925</v>
      </c>
      <c r="G183" s="18">
        <f>Q183/AG183</f>
        <v>2.768166089965398E-2</v>
      </c>
      <c r="H183" s="18">
        <f t="shared" si="18"/>
        <v>1.7301038062283738E-3</v>
      </c>
      <c r="I183" s="18">
        <f t="shared" si="19"/>
        <v>1.0380622837370242E-2</v>
      </c>
      <c r="J183" s="18">
        <f t="shared" si="20"/>
        <v>0.68166089965397925</v>
      </c>
      <c r="K183" s="18" t="str">
        <f t="shared" si="26"/>
        <v>INC</v>
      </c>
      <c r="L183" s="18">
        <f t="shared" si="21"/>
        <v>0.28027681660899656</v>
      </c>
      <c r="M183" s="18" t="str">
        <f t="shared" si="22"/>
        <v>BJP</v>
      </c>
      <c r="N183" s="18">
        <f t="shared" si="23"/>
        <v>0.40138408304498269</v>
      </c>
      <c r="O183" s="49" t="str">
        <f t="shared" si="24"/>
        <v>Strong INC</v>
      </c>
      <c r="P183" s="19">
        <v>394</v>
      </c>
      <c r="Q183" s="19">
        <v>16</v>
      </c>
      <c r="R183" s="19">
        <v>1</v>
      </c>
      <c r="S183" s="19">
        <v>162</v>
      </c>
      <c r="T183" s="19">
        <v>2</v>
      </c>
      <c r="U183" s="19">
        <v>0</v>
      </c>
      <c r="V183" s="17">
        <v>0</v>
      </c>
      <c r="W183" s="19">
        <v>0</v>
      </c>
      <c r="X183" s="19">
        <v>0</v>
      </c>
      <c r="Y183" s="19">
        <v>1</v>
      </c>
      <c r="Z183" s="19">
        <v>0</v>
      </c>
      <c r="AA183" s="19">
        <v>0</v>
      </c>
      <c r="AB183" s="19">
        <v>1</v>
      </c>
      <c r="AC183" s="19">
        <f t="shared" si="25"/>
        <v>2</v>
      </c>
      <c r="AD183" s="19">
        <v>577</v>
      </c>
      <c r="AE183" s="19">
        <v>0</v>
      </c>
      <c r="AF183" s="19">
        <v>1</v>
      </c>
      <c r="AG183" s="19">
        <v>578</v>
      </c>
      <c r="AH183" s="19">
        <v>0</v>
      </c>
    </row>
    <row r="184" spans="1:34" ht="14.4" hidden="1" x14ac:dyDescent="0.3">
      <c r="A184" s="17">
        <v>177</v>
      </c>
      <c r="B184" s="17" t="s">
        <v>242</v>
      </c>
      <c r="C184" s="17" t="str">
        <f>VLOOKUP(B184,[3]Sheet1!$B$2:$D$274,3,0)</f>
        <v>KAJI</v>
      </c>
      <c r="D184" s="17" t="str">
        <f>VLOOKUP(C184,[4]all_localities_matched!$B$13:$J$191,9,0)</f>
        <v>KAJI</v>
      </c>
      <c r="E184" s="18">
        <f>S184/AG184</f>
        <v>0.61111111111111116</v>
      </c>
      <c r="F184" s="18">
        <f>P184/AG184</f>
        <v>0.3298611111111111</v>
      </c>
      <c r="G184" s="18">
        <f>Q184/AG184</f>
        <v>3.8194444444444448E-2</v>
      </c>
      <c r="H184" s="18">
        <f t="shared" si="18"/>
        <v>0</v>
      </c>
      <c r="I184" s="18">
        <f t="shared" si="19"/>
        <v>2.4305555555555556E-2</v>
      </c>
      <c r="J184" s="18">
        <f t="shared" si="20"/>
        <v>0.61111111111111116</v>
      </c>
      <c r="K184" s="18" t="str">
        <f t="shared" si="26"/>
        <v>BJP</v>
      </c>
      <c r="L184" s="18">
        <f t="shared" si="21"/>
        <v>0.3298611111111111</v>
      </c>
      <c r="M184" s="18" t="str">
        <f t="shared" si="22"/>
        <v>INC</v>
      </c>
      <c r="N184" s="18">
        <f t="shared" si="23"/>
        <v>0.28125000000000006</v>
      </c>
      <c r="O184" s="49" t="str">
        <f t="shared" si="24"/>
        <v>Strong BJP</v>
      </c>
      <c r="P184" s="19">
        <v>95</v>
      </c>
      <c r="Q184" s="19">
        <v>11</v>
      </c>
      <c r="R184" s="19">
        <v>0</v>
      </c>
      <c r="S184" s="19">
        <v>176</v>
      </c>
      <c r="T184" s="19">
        <v>1</v>
      </c>
      <c r="U184" s="19">
        <v>0</v>
      </c>
      <c r="V184" s="17">
        <v>2</v>
      </c>
      <c r="W184" s="19">
        <v>0</v>
      </c>
      <c r="X184" s="19">
        <v>1</v>
      </c>
      <c r="Y184" s="19">
        <v>0</v>
      </c>
      <c r="Z184" s="19">
        <v>1</v>
      </c>
      <c r="AA184" s="19">
        <v>0</v>
      </c>
      <c r="AB184" s="19">
        <v>0</v>
      </c>
      <c r="AC184" s="19">
        <f t="shared" si="25"/>
        <v>2</v>
      </c>
      <c r="AD184" s="19">
        <v>287</v>
      </c>
      <c r="AE184" s="19">
        <v>0</v>
      </c>
      <c r="AF184" s="19">
        <v>1</v>
      </c>
      <c r="AG184" s="19">
        <v>288</v>
      </c>
      <c r="AH184" s="19">
        <v>0</v>
      </c>
    </row>
    <row r="185" spans="1:34" ht="14.4" hidden="1" x14ac:dyDescent="0.3">
      <c r="A185" s="17">
        <v>178</v>
      </c>
      <c r="B185" s="17" t="s">
        <v>243</v>
      </c>
      <c r="C185" s="17" t="str">
        <f>VLOOKUP(B185,[3]Sheet1!$B$2:$D$274,3,0)</f>
        <v>KENDRA</v>
      </c>
      <c r="D185" s="17" t="str">
        <f>VLOOKUP(C185,[4]all_localities_matched!$B$13:$J$191,9,0)</f>
        <v>KUNDA</v>
      </c>
      <c r="E185" s="18">
        <f>S185/AG185</f>
        <v>0.2669432918395574</v>
      </c>
      <c r="F185" s="18">
        <f>P185/AG185</f>
        <v>0.64453665283540806</v>
      </c>
      <c r="G185" s="18">
        <f>Q185/AG185</f>
        <v>4.7026279391424619E-2</v>
      </c>
      <c r="H185" s="18">
        <f t="shared" si="18"/>
        <v>4.1493775933609959E-3</v>
      </c>
      <c r="I185" s="18">
        <f t="shared" si="19"/>
        <v>4.9792531120331947E-2</v>
      </c>
      <c r="J185" s="18">
        <f t="shared" si="20"/>
        <v>0.64453665283540806</v>
      </c>
      <c r="K185" s="18" t="str">
        <f t="shared" si="26"/>
        <v>INC</v>
      </c>
      <c r="L185" s="18">
        <f t="shared" si="21"/>
        <v>0.2669432918395574</v>
      </c>
      <c r="M185" s="18" t="str">
        <f t="shared" si="22"/>
        <v>BJP</v>
      </c>
      <c r="N185" s="18">
        <f t="shared" si="23"/>
        <v>0.37759336099585067</v>
      </c>
      <c r="O185" s="49" t="str">
        <f t="shared" si="24"/>
        <v>Strong INC</v>
      </c>
      <c r="P185" s="19">
        <v>466</v>
      </c>
      <c r="Q185" s="19">
        <v>34</v>
      </c>
      <c r="R185" s="19">
        <v>3</v>
      </c>
      <c r="S185" s="19">
        <v>193</v>
      </c>
      <c r="T185" s="19">
        <v>6</v>
      </c>
      <c r="U185" s="19">
        <v>0</v>
      </c>
      <c r="V185" s="17">
        <v>2</v>
      </c>
      <c r="W185" s="19">
        <v>2</v>
      </c>
      <c r="X185" s="19">
        <v>2</v>
      </c>
      <c r="Y185" s="19">
        <v>3</v>
      </c>
      <c r="Z185" s="19">
        <v>2</v>
      </c>
      <c r="AA185" s="19">
        <v>3</v>
      </c>
      <c r="AB185" s="19">
        <v>3</v>
      </c>
      <c r="AC185" s="19">
        <f t="shared" si="25"/>
        <v>13</v>
      </c>
      <c r="AD185" s="19">
        <v>719</v>
      </c>
      <c r="AE185" s="19">
        <v>0</v>
      </c>
      <c r="AF185" s="19">
        <v>4</v>
      </c>
      <c r="AG185" s="19">
        <v>723</v>
      </c>
      <c r="AH185" s="19">
        <v>0</v>
      </c>
    </row>
    <row r="186" spans="1:34" ht="14.4" hidden="1" x14ac:dyDescent="0.3">
      <c r="A186" s="17">
        <v>179</v>
      </c>
      <c r="B186" s="17" t="s">
        <v>244</v>
      </c>
      <c r="C186" s="17" t="str">
        <f>VLOOKUP(B186,[3]Sheet1!$B$2:$D$274,3,0)</f>
        <v>KENDRA</v>
      </c>
      <c r="D186" s="17" t="str">
        <f>VLOOKUP(C186,[4]all_localities_matched!$B$13:$J$191,9,0)</f>
        <v>KUNDA</v>
      </c>
      <c r="E186" s="18">
        <f>S186/AG186</f>
        <v>6.1068702290076333E-2</v>
      </c>
      <c r="F186" s="18">
        <f>P186/AG186</f>
        <v>0.83587786259541985</v>
      </c>
      <c r="G186" s="18">
        <f>Q186/AG186</f>
        <v>1.5267175572519083E-2</v>
      </c>
      <c r="H186" s="18">
        <f t="shared" si="18"/>
        <v>5.7251908396946565E-3</v>
      </c>
      <c r="I186" s="18">
        <f t="shared" si="19"/>
        <v>5.9160305343511452E-2</v>
      </c>
      <c r="J186" s="18">
        <f t="shared" si="20"/>
        <v>0.83587786259541985</v>
      </c>
      <c r="K186" s="18" t="str">
        <f t="shared" si="26"/>
        <v>INC</v>
      </c>
      <c r="L186" s="18">
        <f t="shared" si="21"/>
        <v>6.1068702290076333E-2</v>
      </c>
      <c r="M186" s="18" t="str">
        <f t="shared" si="22"/>
        <v>BJP</v>
      </c>
      <c r="N186" s="18">
        <f t="shared" si="23"/>
        <v>0.77480916030534353</v>
      </c>
      <c r="O186" s="49" t="str">
        <f t="shared" si="24"/>
        <v>Strong INC</v>
      </c>
      <c r="P186" s="19">
        <v>438</v>
      </c>
      <c r="Q186" s="19">
        <v>8</v>
      </c>
      <c r="R186" s="19">
        <v>3</v>
      </c>
      <c r="S186" s="19">
        <v>32</v>
      </c>
      <c r="T186" s="19">
        <v>1</v>
      </c>
      <c r="U186" s="19">
        <v>0</v>
      </c>
      <c r="V186" s="17">
        <v>8</v>
      </c>
      <c r="W186" s="19">
        <v>0</v>
      </c>
      <c r="X186" s="19">
        <v>0</v>
      </c>
      <c r="Y186" s="19">
        <v>1</v>
      </c>
      <c r="Z186" s="19">
        <v>5</v>
      </c>
      <c r="AA186" s="19">
        <v>2</v>
      </c>
      <c r="AB186" s="19">
        <v>3</v>
      </c>
      <c r="AC186" s="19">
        <f t="shared" si="25"/>
        <v>11</v>
      </c>
      <c r="AD186" s="19">
        <v>501</v>
      </c>
      <c r="AE186" s="19">
        <v>0</v>
      </c>
      <c r="AF186" s="19">
        <v>23</v>
      </c>
      <c r="AG186" s="19">
        <v>524</v>
      </c>
      <c r="AH186" s="19">
        <v>0</v>
      </c>
    </row>
    <row r="187" spans="1:34" ht="14.4" hidden="1" x14ac:dyDescent="0.3">
      <c r="A187" s="17">
        <v>180</v>
      </c>
      <c r="B187" s="17" t="s">
        <v>245</v>
      </c>
      <c r="C187" s="17" t="str">
        <f>VLOOKUP(B187,[3]Sheet1!$B$2:$D$274,3,0)</f>
        <v>N</v>
      </c>
      <c r="D187" s="17" t="e">
        <f>VLOOKUP(C187,[4]all_localities_matched!$B$13:$J$191,9,0)</f>
        <v>#N/A</v>
      </c>
      <c r="E187" s="18">
        <f>S187/AG187</f>
        <v>0.70450450450450453</v>
      </c>
      <c r="F187" s="18">
        <f>P187/AG187</f>
        <v>6.6666666666666666E-2</v>
      </c>
      <c r="G187" s="18">
        <f>Q187/AG187</f>
        <v>0.16756756756756758</v>
      </c>
      <c r="H187" s="18">
        <f t="shared" si="18"/>
        <v>9.0090090090090089E-3</v>
      </c>
      <c r="I187" s="18">
        <f t="shared" si="19"/>
        <v>7.567567567567568E-2</v>
      </c>
      <c r="J187" s="18">
        <f t="shared" si="20"/>
        <v>0.70450450450450453</v>
      </c>
      <c r="K187" s="18" t="str">
        <f t="shared" si="26"/>
        <v>BJP</v>
      </c>
      <c r="L187" s="18">
        <f t="shared" si="21"/>
        <v>0.16756756756756758</v>
      </c>
      <c r="M187" s="18" t="str">
        <f t="shared" si="22"/>
        <v>JDU</v>
      </c>
      <c r="N187" s="18">
        <f t="shared" si="23"/>
        <v>0.536936936936937</v>
      </c>
      <c r="O187" s="49" t="str">
        <f t="shared" si="24"/>
        <v>Strong BJP</v>
      </c>
      <c r="P187" s="19">
        <v>37</v>
      </c>
      <c r="Q187" s="19">
        <v>93</v>
      </c>
      <c r="R187" s="19">
        <v>5</v>
      </c>
      <c r="S187" s="19">
        <v>391</v>
      </c>
      <c r="T187" s="19">
        <v>8</v>
      </c>
      <c r="U187" s="19">
        <v>1</v>
      </c>
      <c r="V187" s="17">
        <v>2</v>
      </c>
      <c r="W187" s="19">
        <v>1</v>
      </c>
      <c r="X187" s="19">
        <v>2</v>
      </c>
      <c r="Y187" s="19">
        <v>1</v>
      </c>
      <c r="Z187" s="19">
        <v>5</v>
      </c>
      <c r="AA187" s="19">
        <v>2</v>
      </c>
      <c r="AB187" s="19">
        <v>5</v>
      </c>
      <c r="AC187" s="19">
        <f t="shared" si="25"/>
        <v>15</v>
      </c>
      <c r="AD187" s="19">
        <v>553</v>
      </c>
      <c r="AE187" s="19">
        <v>0</v>
      </c>
      <c r="AF187" s="19">
        <v>2</v>
      </c>
      <c r="AG187" s="19">
        <v>555</v>
      </c>
      <c r="AH187" s="19">
        <v>0</v>
      </c>
    </row>
    <row r="188" spans="1:34" ht="14.4" hidden="1" x14ac:dyDescent="0.3">
      <c r="A188" s="17">
        <v>181</v>
      </c>
      <c r="B188" s="17" t="s">
        <v>246</v>
      </c>
      <c r="C188" s="17" t="str">
        <f>VLOOKUP(B188,[3]Sheet1!$B$2:$D$274,3,0)</f>
        <v>N</v>
      </c>
      <c r="D188" s="17" t="e">
        <f>VLOOKUP(C188,[4]all_localities_matched!$B$13:$J$191,9,0)</f>
        <v>#N/A</v>
      </c>
      <c r="E188" s="18">
        <f>S188/AG188</f>
        <v>0.68380462724935731</v>
      </c>
      <c r="F188" s="18">
        <f>P188/AG188</f>
        <v>0.10539845758354756</v>
      </c>
      <c r="G188" s="18">
        <f>Q188/AG188</f>
        <v>0.15938303341902313</v>
      </c>
      <c r="H188" s="18">
        <f t="shared" si="18"/>
        <v>1.5424164524421594E-2</v>
      </c>
      <c r="I188" s="18">
        <f t="shared" si="19"/>
        <v>3.8560411311053984E-2</v>
      </c>
      <c r="J188" s="18">
        <f t="shared" si="20"/>
        <v>0.68380462724935731</v>
      </c>
      <c r="K188" s="18" t="str">
        <f t="shared" si="26"/>
        <v>BJP</v>
      </c>
      <c r="L188" s="18">
        <f t="shared" si="21"/>
        <v>0.15938303341902313</v>
      </c>
      <c r="M188" s="18" t="str">
        <f t="shared" si="22"/>
        <v>JDU</v>
      </c>
      <c r="N188" s="18">
        <f t="shared" si="23"/>
        <v>0.52442159383033415</v>
      </c>
      <c r="O188" s="49" t="str">
        <f t="shared" si="24"/>
        <v>Strong BJP</v>
      </c>
      <c r="P188" s="19">
        <v>41</v>
      </c>
      <c r="Q188" s="19">
        <v>62</v>
      </c>
      <c r="R188" s="19">
        <v>6</v>
      </c>
      <c r="S188" s="19">
        <v>266</v>
      </c>
      <c r="T188" s="19">
        <v>6</v>
      </c>
      <c r="U188" s="19">
        <v>2</v>
      </c>
      <c r="V188" s="17">
        <v>1</v>
      </c>
      <c r="W188" s="19">
        <v>0</v>
      </c>
      <c r="X188" s="19">
        <v>1</v>
      </c>
      <c r="Y188" s="19">
        <v>0</v>
      </c>
      <c r="Z188" s="19">
        <v>1</v>
      </c>
      <c r="AA188" s="19">
        <v>0</v>
      </c>
      <c r="AB188" s="19">
        <v>1</v>
      </c>
      <c r="AC188" s="19">
        <f t="shared" si="25"/>
        <v>3</v>
      </c>
      <c r="AD188" s="19">
        <v>387</v>
      </c>
      <c r="AE188" s="19">
        <v>0</v>
      </c>
      <c r="AF188" s="19">
        <v>2</v>
      </c>
      <c r="AG188" s="19">
        <v>389</v>
      </c>
      <c r="AH188" s="19">
        <v>0</v>
      </c>
    </row>
    <row r="189" spans="1:34" ht="14.4" hidden="1" x14ac:dyDescent="0.3">
      <c r="A189" s="17">
        <v>182</v>
      </c>
      <c r="B189" s="17" t="s">
        <v>247</v>
      </c>
      <c r="C189" s="17" t="str">
        <f>VLOOKUP(B189,[3]Sheet1!$B$2:$D$274,3,0)</f>
        <v>N</v>
      </c>
      <c r="D189" s="17" t="e">
        <f>VLOOKUP(C189,[4]all_localities_matched!$B$13:$J$191,9,0)</f>
        <v>#N/A</v>
      </c>
      <c r="E189" s="18">
        <f>S189/AG189</f>
        <v>0.44323144104803491</v>
      </c>
      <c r="F189" s="18">
        <f>P189/AG189</f>
        <v>0.28384279475982532</v>
      </c>
      <c r="G189" s="18">
        <f>Q189/AG189</f>
        <v>0.17685589519650655</v>
      </c>
      <c r="H189" s="18">
        <f t="shared" si="18"/>
        <v>3.0567685589519649E-2</v>
      </c>
      <c r="I189" s="18">
        <f t="shared" si="19"/>
        <v>7.2052401746724892E-2</v>
      </c>
      <c r="J189" s="18">
        <f t="shared" si="20"/>
        <v>0.44323144104803491</v>
      </c>
      <c r="K189" s="18" t="str">
        <f t="shared" si="26"/>
        <v>BJP</v>
      </c>
      <c r="L189" s="18">
        <f t="shared" si="21"/>
        <v>0.28384279475982532</v>
      </c>
      <c r="M189" s="18" t="str">
        <f t="shared" si="22"/>
        <v>INC</v>
      </c>
      <c r="N189" s="18">
        <f t="shared" si="23"/>
        <v>0.15938864628820959</v>
      </c>
      <c r="O189" s="49" t="str">
        <f t="shared" si="24"/>
        <v>Strong BJP</v>
      </c>
      <c r="P189" s="19">
        <v>130</v>
      </c>
      <c r="Q189" s="19">
        <v>81</v>
      </c>
      <c r="R189" s="19">
        <v>14</v>
      </c>
      <c r="S189" s="19">
        <v>203</v>
      </c>
      <c r="T189" s="19">
        <v>10</v>
      </c>
      <c r="U189" s="19">
        <v>1</v>
      </c>
      <c r="V189" s="17">
        <v>8</v>
      </c>
      <c r="W189" s="19">
        <v>2</v>
      </c>
      <c r="X189" s="19">
        <v>1</v>
      </c>
      <c r="Y189" s="19">
        <v>2</v>
      </c>
      <c r="Z189" s="19">
        <v>3</v>
      </c>
      <c r="AA189" s="19">
        <v>0</v>
      </c>
      <c r="AB189" s="19">
        <v>0</v>
      </c>
      <c r="AC189" s="19">
        <f t="shared" si="25"/>
        <v>6</v>
      </c>
      <c r="AD189" s="19">
        <v>455</v>
      </c>
      <c r="AE189" s="19">
        <v>0</v>
      </c>
      <c r="AF189" s="19">
        <v>3</v>
      </c>
      <c r="AG189" s="19">
        <v>458</v>
      </c>
      <c r="AH189" s="19">
        <v>0</v>
      </c>
    </row>
    <row r="190" spans="1:34" ht="14.4" hidden="1" x14ac:dyDescent="0.3">
      <c r="A190" s="17">
        <v>183</v>
      </c>
      <c r="B190" s="17" t="s">
        <v>248</v>
      </c>
      <c r="C190" s="17" t="str">
        <f>VLOOKUP(B190,[3]Sheet1!$B$2:$D$274,3,0)</f>
        <v>N</v>
      </c>
      <c r="D190" s="17" t="e">
        <f>VLOOKUP(C190,[4]all_localities_matched!$B$13:$J$191,9,0)</f>
        <v>#N/A</v>
      </c>
      <c r="E190" s="18">
        <f>S190/AG190</f>
        <v>0.54519774011299438</v>
      </c>
      <c r="F190" s="18">
        <f>P190/AG190</f>
        <v>0.22033898305084745</v>
      </c>
      <c r="G190" s="18">
        <f>Q190/AG190</f>
        <v>0.11864406779661017</v>
      </c>
      <c r="H190" s="18">
        <f t="shared" si="18"/>
        <v>1.977401129943503E-2</v>
      </c>
      <c r="I190" s="18">
        <f t="shared" si="19"/>
        <v>0.10734463276836158</v>
      </c>
      <c r="J190" s="18">
        <f t="shared" si="20"/>
        <v>0.54519774011299438</v>
      </c>
      <c r="K190" s="18" t="str">
        <f t="shared" si="26"/>
        <v>BJP</v>
      </c>
      <c r="L190" s="18">
        <f t="shared" si="21"/>
        <v>0.22033898305084745</v>
      </c>
      <c r="M190" s="18" t="str">
        <f t="shared" si="22"/>
        <v>INC</v>
      </c>
      <c r="N190" s="18">
        <f t="shared" si="23"/>
        <v>0.32485875706214695</v>
      </c>
      <c r="O190" s="49" t="str">
        <f t="shared" si="24"/>
        <v>Strong BJP</v>
      </c>
      <c r="P190" s="19">
        <v>78</v>
      </c>
      <c r="Q190" s="19">
        <v>42</v>
      </c>
      <c r="R190" s="19">
        <v>7</v>
      </c>
      <c r="S190" s="19">
        <v>193</v>
      </c>
      <c r="T190" s="19">
        <v>7</v>
      </c>
      <c r="U190" s="19">
        <v>0</v>
      </c>
      <c r="V190" s="17">
        <v>6</v>
      </c>
      <c r="W190" s="19">
        <v>1</v>
      </c>
      <c r="X190" s="19">
        <v>0</v>
      </c>
      <c r="Y190" s="19">
        <v>1</v>
      </c>
      <c r="Z190" s="19">
        <v>1</v>
      </c>
      <c r="AA190" s="19">
        <v>4</v>
      </c>
      <c r="AB190" s="19">
        <v>6</v>
      </c>
      <c r="AC190" s="19">
        <f t="shared" si="25"/>
        <v>12</v>
      </c>
      <c r="AD190" s="19">
        <v>346</v>
      </c>
      <c r="AE190" s="19">
        <v>0</v>
      </c>
      <c r="AF190" s="19">
        <v>8</v>
      </c>
      <c r="AG190" s="19">
        <v>354</v>
      </c>
      <c r="AH190" s="19">
        <v>0</v>
      </c>
    </row>
    <row r="191" spans="1:34" ht="14.4" hidden="1" x14ac:dyDescent="0.3">
      <c r="A191" s="17">
        <v>184</v>
      </c>
      <c r="B191" s="17" t="s">
        <v>249</v>
      </c>
      <c r="C191" s="17" t="str">
        <f>VLOOKUP(B191,[3]Sheet1!$B$2:$D$274,3,0)</f>
        <v>N</v>
      </c>
      <c r="D191" s="17" t="e">
        <f>VLOOKUP(C191,[4]all_localities_matched!$B$13:$J$191,9,0)</f>
        <v>#N/A</v>
      </c>
      <c r="E191" s="18">
        <f>S191/AG191</f>
        <v>0.29257641921397382</v>
      </c>
      <c r="F191" s="18">
        <f>P191/AG191</f>
        <v>0.5</v>
      </c>
      <c r="G191" s="18">
        <f>Q191/AG191</f>
        <v>0.14628820960698691</v>
      </c>
      <c r="H191" s="18">
        <f t="shared" si="18"/>
        <v>2.4017467248908297E-2</v>
      </c>
      <c r="I191" s="18">
        <f t="shared" si="19"/>
        <v>3.9301310043668124E-2</v>
      </c>
      <c r="J191" s="18">
        <f t="shared" si="20"/>
        <v>0.5</v>
      </c>
      <c r="K191" s="18" t="str">
        <f t="shared" si="26"/>
        <v>INC</v>
      </c>
      <c r="L191" s="18">
        <f t="shared" si="21"/>
        <v>0.29257641921397382</v>
      </c>
      <c r="M191" s="18" t="str">
        <f t="shared" si="22"/>
        <v>BJP</v>
      </c>
      <c r="N191" s="18">
        <f t="shared" si="23"/>
        <v>0.20742358078602618</v>
      </c>
      <c r="O191" s="49" t="str">
        <f t="shared" si="24"/>
        <v>Strong INC</v>
      </c>
      <c r="P191" s="19">
        <v>229</v>
      </c>
      <c r="Q191" s="19">
        <v>67</v>
      </c>
      <c r="R191" s="19">
        <v>11</v>
      </c>
      <c r="S191" s="19">
        <v>134</v>
      </c>
      <c r="T191" s="19">
        <v>1</v>
      </c>
      <c r="U191" s="19">
        <v>1</v>
      </c>
      <c r="V191" s="17">
        <v>5</v>
      </c>
      <c r="W191" s="19">
        <v>1</v>
      </c>
      <c r="X191" s="19">
        <v>3</v>
      </c>
      <c r="Y191" s="19">
        <v>1</v>
      </c>
      <c r="Z191" s="19">
        <v>0</v>
      </c>
      <c r="AA191" s="19">
        <v>1</v>
      </c>
      <c r="AB191" s="19">
        <v>0</v>
      </c>
      <c r="AC191" s="19">
        <f t="shared" si="25"/>
        <v>5</v>
      </c>
      <c r="AD191" s="19">
        <v>454</v>
      </c>
      <c r="AE191" s="19">
        <v>0</v>
      </c>
      <c r="AF191" s="19">
        <v>4</v>
      </c>
      <c r="AG191" s="19">
        <v>458</v>
      </c>
      <c r="AH191" s="19">
        <v>0</v>
      </c>
    </row>
    <row r="192" spans="1:34" ht="14.4" hidden="1" x14ac:dyDescent="0.3">
      <c r="A192" s="17">
        <v>185</v>
      </c>
      <c r="B192" s="17" t="s">
        <v>250</v>
      </c>
      <c r="C192" s="17" t="str">
        <f>VLOOKUP(B192,[3]Sheet1!$B$2:$D$274,3,0)</f>
        <v>TOLI</v>
      </c>
      <c r="D192" s="17" t="str">
        <f>VLOOKUP(C192,[4]all_localities_matched!$B$13:$J$191,9,0)</f>
        <v>TOLI</v>
      </c>
      <c r="E192" s="18">
        <f>S192/AG192</f>
        <v>0.37905236907730672</v>
      </c>
      <c r="F192" s="18">
        <f>P192/AG192</f>
        <v>0.13092269326683292</v>
      </c>
      <c r="G192" s="18">
        <f>Q192/AG192</f>
        <v>0.41271820448877805</v>
      </c>
      <c r="H192" s="18">
        <f t="shared" si="18"/>
        <v>6.2344139650872821E-3</v>
      </c>
      <c r="I192" s="18">
        <f t="shared" si="19"/>
        <v>7.3566084788029923E-2</v>
      </c>
      <c r="J192" s="18">
        <f t="shared" si="20"/>
        <v>0.41271820448877805</v>
      </c>
      <c r="K192" s="18" t="str">
        <f t="shared" si="26"/>
        <v>JDU</v>
      </c>
      <c r="L192" s="18">
        <f t="shared" si="21"/>
        <v>0.37905236907730672</v>
      </c>
      <c r="M192" s="18" t="str">
        <f t="shared" si="22"/>
        <v>BJP</v>
      </c>
      <c r="N192" s="18">
        <f t="shared" si="23"/>
        <v>3.3665835411471334E-2</v>
      </c>
      <c r="O192" s="49" t="str">
        <f t="shared" si="24"/>
        <v>Swing JDU</v>
      </c>
      <c r="P192" s="19">
        <v>105</v>
      </c>
      <c r="Q192" s="19">
        <v>331</v>
      </c>
      <c r="R192" s="19">
        <v>5</v>
      </c>
      <c r="S192" s="19">
        <v>304</v>
      </c>
      <c r="T192" s="19">
        <v>5</v>
      </c>
      <c r="U192" s="19">
        <v>5</v>
      </c>
      <c r="V192" s="17">
        <v>10</v>
      </c>
      <c r="W192" s="19">
        <v>3</v>
      </c>
      <c r="X192" s="19">
        <v>0</v>
      </c>
      <c r="Y192" s="19">
        <v>4</v>
      </c>
      <c r="Z192" s="19">
        <v>5</v>
      </c>
      <c r="AA192" s="19">
        <v>4</v>
      </c>
      <c r="AB192" s="19">
        <v>5</v>
      </c>
      <c r="AC192" s="19">
        <f t="shared" si="25"/>
        <v>18</v>
      </c>
      <c r="AD192" s="19">
        <v>786</v>
      </c>
      <c r="AE192" s="19">
        <v>0</v>
      </c>
      <c r="AF192" s="19">
        <v>16</v>
      </c>
      <c r="AG192" s="19">
        <v>802</v>
      </c>
      <c r="AH192" s="19">
        <v>0</v>
      </c>
    </row>
    <row r="193" spans="1:34" ht="14.4" x14ac:dyDescent="0.3">
      <c r="A193" s="17">
        <v>186</v>
      </c>
      <c r="B193" s="17" t="s">
        <v>251</v>
      </c>
      <c r="C193" s="17" t="str">
        <f>VLOOKUP(B193,[3]Sheet1!$B$2:$D$274,3,0)</f>
        <v>Others</v>
      </c>
      <c r="D193" s="17" t="str">
        <f>VLOOKUP(C193,[4]all_localities_matched!$B$13:$J$191,9,0)</f>
        <v>Others</v>
      </c>
      <c r="E193" s="18">
        <f>S193/AG193</f>
        <v>0.58413926499032887</v>
      </c>
      <c r="F193" s="18">
        <f>P193/AG193</f>
        <v>0.20309477756286268</v>
      </c>
      <c r="G193" s="18">
        <f>Q193/AG193</f>
        <v>0.15473887814313347</v>
      </c>
      <c r="H193" s="18">
        <f t="shared" si="18"/>
        <v>1.160541586073501E-2</v>
      </c>
      <c r="I193" s="18">
        <f t="shared" si="19"/>
        <v>5.8027079303675046E-2</v>
      </c>
      <c r="J193" s="18">
        <f t="shared" si="20"/>
        <v>0.58413926499032887</v>
      </c>
      <c r="K193" s="18" t="str">
        <f t="shared" si="26"/>
        <v>BJP</v>
      </c>
      <c r="L193" s="18">
        <f t="shared" si="21"/>
        <v>0.20309477756286268</v>
      </c>
      <c r="M193" s="18" t="str">
        <f t="shared" si="22"/>
        <v>INC</v>
      </c>
      <c r="N193" s="18">
        <f t="shared" si="23"/>
        <v>0.38104448742746622</v>
      </c>
      <c r="O193" s="49" t="str">
        <f t="shared" si="24"/>
        <v>Strong BJP</v>
      </c>
      <c r="P193" s="19">
        <v>105</v>
      </c>
      <c r="Q193" s="19">
        <v>80</v>
      </c>
      <c r="R193" s="19">
        <v>6</v>
      </c>
      <c r="S193" s="19">
        <v>302</v>
      </c>
      <c r="T193" s="19">
        <v>7</v>
      </c>
      <c r="U193" s="19">
        <v>0</v>
      </c>
      <c r="V193" s="17">
        <v>5</v>
      </c>
      <c r="W193" s="19">
        <v>0</v>
      </c>
      <c r="X193" s="19">
        <v>0</v>
      </c>
      <c r="Y193" s="19">
        <v>0</v>
      </c>
      <c r="Z193" s="19">
        <v>1</v>
      </c>
      <c r="AA193" s="19">
        <v>5</v>
      </c>
      <c r="AB193" s="19">
        <v>3</v>
      </c>
      <c r="AC193" s="19">
        <f t="shared" si="25"/>
        <v>9</v>
      </c>
      <c r="AD193" s="19">
        <v>514</v>
      </c>
      <c r="AE193" s="19">
        <v>0</v>
      </c>
      <c r="AF193" s="19">
        <v>3</v>
      </c>
      <c r="AG193" s="19">
        <v>517</v>
      </c>
      <c r="AH193" s="19">
        <v>0</v>
      </c>
    </row>
    <row r="194" spans="1:34" ht="14.4" x14ac:dyDescent="0.3">
      <c r="A194" s="17">
        <v>187</v>
      </c>
      <c r="B194" s="17" t="s">
        <v>252</v>
      </c>
      <c r="C194" s="17" t="str">
        <f>VLOOKUP(B194,[3]Sheet1!$B$2:$D$274,3,0)</f>
        <v>Others</v>
      </c>
      <c r="D194" s="17" t="str">
        <f>VLOOKUP(C194,[4]all_localities_matched!$B$13:$J$191,9,0)</f>
        <v>Others</v>
      </c>
      <c r="E194" s="18">
        <f>S194/AG194</f>
        <v>0.39285714285714285</v>
      </c>
      <c r="F194" s="18">
        <f>P194/AG194</f>
        <v>0.12896825396825398</v>
      </c>
      <c r="G194" s="18">
        <f>Q194/AG194</f>
        <v>0.41666666666666669</v>
      </c>
      <c r="H194" s="18">
        <f t="shared" si="18"/>
        <v>7.9365079365079361E-3</v>
      </c>
      <c r="I194" s="18">
        <f t="shared" si="19"/>
        <v>6.7460317460317457E-2</v>
      </c>
      <c r="J194" s="18">
        <f t="shared" si="20"/>
        <v>0.41666666666666669</v>
      </c>
      <c r="K194" s="18" t="str">
        <f t="shared" si="26"/>
        <v>JDU</v>
      </c>
      <c r="L194" s="18">
        <f t="shared" si="21"/>
        <v>0.39285714285714285</v>
      </c>
      <c r="M194" s="18" t="str">
        <f t="shared" si="22"/>
        <v>BJP</v>
      </c>
      <c r="N194" s="18">
        <f t="shared" si="23"/>
        <v>2.3809523809523836E-2</v>
      </c>
      <c r="O194" s="49" t="str">
        <f t="shared" si="24"/>
        <v>Swing JDU</v>
      </c>
      <c r="P194" s="19">
        <v>65</v>
      </c>
      <c r="Q194" s="19">
        <v>210</v>
      </c>
      <c r="R194" s="19">
        <v>4</v>
      </c>
      <c r="S194" s="19">
        <v>198</v>
      </c>
      <c r="T194" s="19">
        <v>2</v>
      </c>
      <c r="U194" s="19">
        <v>2</v>
      </c>
      <c r="V194" s="17">
        <v>2</v>
      </c>
      <c r="W194" s="19">
        <v>0</v>
      </c>
      <c r="X194" s="19">
        <v>1</v>
      </c>
      <c r="Y194" s="19">
        <v>3</v>
      </c>
      <c r="Z194" s="19">
        <v>6</v>
      </c>
      <c r="AA194" s="19">
        <v>2</v>
      </c>
      <c r="AB194" s="19">
        <v>2</v>
      </c>
      <c r="AC194" s="19">
        <f t="shared" si="25"/>
        <v>14</v>
      </c>
      <c r="AD194" s="19">
        <v>497</v>
      </c>
      <c r="AE194" s="19">
        <v>0</v>
      </c>
      <c r="AF194" s="19">
        <v>7</v>
      </c>
      <c r="AG194" s="19">
        <v>504</v>
      </c>
      <c r="AH194" s="19">
        <v>0</v>
      </c>
    </row>
    <row r="195" spans="1:34" ht="14.4" x14ac:dyDescent="0.3">
      <c r="A195" s="17">
        <v>188</v>
      </c>
      <c r="B195" s="17" t="s">
        <v>253</v>
      </c>
      <c r="C195" s="17" t="str">
        <f>VLOOKUP(B195,[3]Sheet1!$B$2:$D$274,3,0)</f>
        <v>Others</v>
      </c>
      <c r="D195" s="17" t="str">
        <f>VLOOKUP(C195,[4]all_localities_matched!$B$13:$J$191,9,0)</f>
        <v>Others</v>
      </c>
      <c r="E195" s="18">
        <f>S195/AG195</f>
        <v>0.51604278074866305</v>
      </c>
      <c r="F195" s="18">
        <f>P195/AG195</f>
        <v>0.14438502673796791</v>
      </c>
      <c r="G195" s="18">
        <f>Q195/AG195</f>
        <v>0.24866310160427807</v>
      </c>
      <c r="H195" s="18">
        <f t="shared" si="18"/>
        <v>2.1390374331550801E-2</v>
      </c>
      <c r="I195" s="18">
        <f t="shared" si="19"/>
        <v>8.8235294117647065E-2</v>
      </c>
      <c r="J195" s="18">
        <f t="shared" si="20"/>
        <v>0.51604278074866305</v>
      </c>
      <c r="K195" s="18" t="str">
        <f t="shared" si="26"/>
        <v>BJP</v>
      </c>
      <c r="L195" s="18">
        <f t="shared" si="21"/>
        <v>0.24866310160427807</v>
      </c>
      <c r="M195" s="18" t="str">
        <f t="shared" si="22"/>
        <v>JDU</v>
      </c>
      <c r="N195" s="18">
        <f t="shared" si="23"/>
        <v>0.26737967914438499</v>
      </c>
      <c r="O195" s="49" t="str">
        <f t="shared" si="24"/>
        <v>Strong BJP</v>
      </c>
      <c r="P195" s="19">
        <v>54</v>
      </c>
      <c r="Q195" s="19">
        <v>93</v>
      </c>
      <c r="R195" s="19">
        <v>8</v>
      </c>
      <c r="S195" s="19">
        <v>193</v>
      </c>
      <c r="T195" s="19">
        <v>5</v>
      </c>
      <c r="U195" s="19">
        <v>3</v>
      </c>
      <c r="V195" s="17">
        <v>3</v>
      </c>
      <c r="W195" s="19">
        <v>2</v>
      </c>
      <c r="X195" s="19">
        <v>2</v>
      </c>
      <c r="Y195" s="19">
        <v>0</v>
      </c>
      <c r="Z195" s="19">
        <v>2</v>
      </c>
      <c r="AA195" s="19">
        <v>1</v>
      </c>
      <c r="AB195" s="19">
        <v>5</v>
      </c>
      <c r="AC195" s="19">
        <f t="shared" si="25"/>
        <v>10</v>
      </c>
      <c r="AD195" s="19">
        <v>371</v>
      </c>
      <c r="AE195" s="19">
        <v>0</v>
      </c>
      <c r="AF195" s="19">
        <v>3</v>
      </c>
      <c r="AG195" s="19">
        <v>374</v>
      </c>
      <c r="AH195" s="19">
        <v>0</v>
      </c>
    </row>
    <row r="196" spans="1:34" ht="14.4" hidden="1" x14ac:dyDescent="0.3">
      <c r="A196" s="17">
        <v>189</v>
      </c>
      <c r="B196" s="17" t="s">
        <v>254</v>
      </c>
      <c r="C196" s="17" t="str">
        <f>VLOOKUP(B196,[3]Sheet1!$B$2:$D$274,3,0)</f>
        <v>SILAR</v>
      </c>
      <c r="D196" s="17" t="str">
        <f>VLOOKUP(C196,[4]all_localities_matched!$B$13:$J$191,9,0)</f>
        <v>SILAR</v>
      </c>
      <c r="E196" s="18">
        <f>S196/AG196</f>
        <v>0.32093023255813952</v>
      </c>
      <c r="F196" s="18">
        <f>P196/AG196</f>
        <v>0.34883720930232559</v>
      </c>
      <c r="G196" s="18">
        <f>Q196/AG196</f>
        <v>0.11317829457364341</v>
      </c>
      <c r="H196" s="18">
        <f t="shared" si="18"/>
        <v>0.12093023255813953</v>
      </c>
      <c r="I196" s="18">
        <f t="shared" si="19"/>
        <v>8.2170542635658914E-2</v>
      </c>
      <c r="J196" s="18">
        <f t="shared" si="20"/>
        <v>0.34883720930232559</v>
      </c>
      <c r="K196" s="18" t="str">
        <f t="shared" si="26"/>
        <v>INC</v>
      </c>
      <c r="L196" s="18">
        <f t="shared" si="21"/>
        <v>0.32093023255813952</v>
      </c>
      <c r="M196" s="18" t="str">
        <f t="shared" si="22"/>
        <v>BJP</v>
      </c>
      <c r="N196" s="18">
        <f t="shared" si="23"/>
        <v>2.7906976744186074E-2</v>
      </c>
      <c r="O196" s="49" t="str">
        <f t="shared" si="24"/>
        <v>Swing INC</v>
      </c>
      <c r="P196" s="19">
        <v>225</v>
      </c>
      <c r="Q196" s="19">
        <v>73</v>
      </c>
      <c r="R196" s="19">
        <v>78</v>
      </c>
      <c r="S196" s="19">
        <v>207</v>
      </c>
      <c r="T196" s="19">
        <v>3</v>
      </c>
      <c r="U196" s="19">
        <v>2</v>
      </c>
      <c r="V196" s="17">
        <v>4</v>
      </c>
      <c r="W196" s="19">
        <v>2</v>
      </c>
      <c r="X196" s="19">
        <v>2</v>
      </c>
      <c r="Y196" s="19">
        <v>4</v>
      </c>
      <c r="Z196" s="19">
        <v>3</v>
      </c>
      <c r="AA196" s="19">
        <v>6</v>
      </c>
      <c r="AB196" s="19">
        <v>6</v>
      </c>
      <c r="AC196" s="19">
        <f t="shared" si="25"/>
        <v>21</v>
      </c>
      <c r="AD196" s="19">
        <v>615</v>
      </c>
      <c r="AE196" s="19">
        <v>0</v>
      </c>
      <c r="AF196" s="19">
        <v>30</v>
      </c>
      <c r="AG196" s="19">
        <v>645</v>
      </c>
      <c r="AH196" s="19">
        <v>0</v>
      </c>
    </row>
    <row r="197" spans="1:34" ht="14.4" hidden="1" x14ac:dyDescent="0.3">
      <c r="A197" s="17">
        <v>190</v>
      </c>
      <c r="B197" s="17" t="s">
        <v>255</v>
      </c>
      <c r="C197" s="17" t="str">
        <f>VLOOKUP(B197,[3]Sheet1!$B$2:$D$274,3,0)</f>
        <v>DHAMARPUR</v>
      </c>
      <c r="D197" s="17" t="str">
        <f>VLOOKUP(C197,[4]all_localities_matched!$B$13:$J$191,9,0)</f>
        <v>DHAMARPUR</v>
      </c>
      <c r="E197" s="18">
        <f>S197/AG197</f>
        <v>0.57734806629834257</v>
      </c>
      <c r="F197" s="18">
        <f>P197/AG197</f>
        <v>0.25690607734806631</v>
      </c>
      <c r="G197" s="18">
        <f>Q197/AG197</f>
        <v>5.5248618784530384E-2</v>
      </c>
      <c r="H197" s="18">
        <f t="shared" ref="H197:H260" si="27">R197/AG197</f>
        <v>2.7624309392265192E-2</v>
      </c>
      <c r="I197" s="18">
        <f t="shared" ref="I197:I260" si="28">SUM(T197:AC197)/AG197</f>
        <v>9.3922651933701654E-2</v>
      </c>
      <c r="J197" s="18">
        <f t="shared" ref="J197:J260" si="29">MAX(E197:I197)</f>
        <v>0.57734806629834257</v>
      </c>
      <c r="K197" s="18" t="str">
        <f t="shared" si="26"/>
        <v>BJP</v>
      </c>
      <c r="L197" s="18">
        <f t="shared" ref="L197:L260" si="30">LARGE(E197:I197,2)</f>
        <v>0.25690607734806631</v>
      </c>
      <c r="M197" s="18" t="str">
        <f t="shared" ref="M197:M260" si="31">INDEX($E$3:$I$3,MATCH(L197,E197:I197,0))</f>
        <v>INC</v>
      </c>
      <c r="N197" s="18">
        <f t="shared" ref="N197:N260" si="32">J197-L197</f>
        <v>0.32044198895027626</v>
      </c>
      <c r="O197" s="49" t="str">
        <f t="shared" ref="O197:O260" si="33">IF(N197&gt;0.15,CONCATENATE("Strong ",K197),CONCATENATE("Swing ",K197))</f>
        <v>Strong BJP</v>
      </c>
      <c r="P197" s="19">
        <v>93</v>
      </c>
      <c r="Q197" s="19">
        <v>20</v>
      </c>
      <c r="R197" s="19">
        <v>10</v>
      </c>
      <c r="S197" s="19">
        <v>209</v>
      </c>
      <c r="T197" s="19">
        <v>4</v>
      </c>
      <c r="U197" s="19">
        <v>3</v>
      </c>
      <c r="V197" s="17">
        <v>4</v>
      </c>
      <c r="W197" s="19">
        <v>1</v>
      </c>
      <c r="X197" s="19">
        <v>0</v>
      </c>
      <c r="Y197" s="19">
        <v>1</v>
      </c>
      <c r="Z197" s="19">
        <v>4</v>
      </c>
      <c r="AA197" s="19">
        <v>3</v>
      </c>
      <c r="AB197" s="19">
        <v>3</v>
      </c>
      <c r="AC197" s="19">
        <f t="shared" ref="AC197:AC260" si="34">SUM(X197:AB197)</f>
        <v>11</v>
      </c>
      <c r="AD197" s="19">
        <v>355</v>
      </c>
      <c r="AE197" s="19">
        <v>0</v>
      </c>
      <c r="AF197" s="19">
        <v>7</v>
      </c>
      <c r="AG197" s="19">
        <v>362</v>
      </c>
      <c r="AH197" s="19">
        <v>0</v>
      </c>
    </row>
    <row r="198" spans="1:34" ht="14.4" hidden="1" x14ac:dyDescent="0.3">
      <c r="A198" s="17">
        <v>191</v>
      </c>
      <c r="B198" s="17" t="s">
        <v>256</v>
      </c>
      <c r="C198" s="17" t="str">
        <f>VLOOKUP(B198,[3]Sheet1!$B$2:$D$274,3,0)</f>
        <v>PAVAI</v>
      </c>
      <c r="D198" s="17" t="str">
        <f>VLOOKUP(C198,[4]all_localities_matched!$B$13:$J$191,9,0)</f>
        <v>PAWAI</v>
      </c>
      <c r="E198" s="18">
        <f>S198/AG198</f>
        <v>0.69165487977369167</v>
      </c>
      <c r="F198" s="18">
        <f>P198/AG198</f>
        <v>0.21782178217821782</v>
      </c>
      <c r="G198" s="18">
        <f>Q198/AG198</f>
        <v>2.2630834512022632E-2</v>
      </c>
      <c r="H198" s="18">
        <f t="shared" si="27"/>
        <v>8.4865629420084864E-3</v>
      </c>
      <c r="I198" s="18">
        <f t="shared" si="28"/>
        <v>6.9306930693069313E-2</v>
      </c>
      <c r="J198" s="18">
        <f t="shared" si="29"/>
        <v>0.69165487977369167</v>
      </c>
      <c r="K198" s="18" t="str">
        <f t="shared" ref="K198:K261" si="35">INDEX($E$3:$I$3,MATCH(J198,E198:I198,0))</f>
        <v>BJP</v>
      </c>
      <c r="L198" s="18">
        <f t="shared" si="30"/>
        <v>0.21782178217821782</v>
      </c>
      <c r="M198" s="18" t="str">
        <f t="shared" si="31"/>
        <v>INC</v>
      </c>
      <c r="N198" s="18">
        <f t="shared" si="32"/>
        <v>0.47383309759547387</v>
      </c>
      <c r="O198" s="49" t="str">
        <f t="shared" si="33"/>
        <v>Strong BJP</v>
      </c>
      <c r="P198" s="19">
        <v>154</v>
      </c>
      <c r="Q198" s="19">
        <v>16</v>
      </c>
      <c r="R198" s="19">
        <v>6</v>
      </c>
      <c r="S198" s="19">
        <v>489</v>
      </c>
      <c r="T198" s="19">
        <v>14</v>
      </c>
      <c r="U198" s="19">
        <v>6</v>
      </c>
      <c r="V198" s="17">
        <v>3</v>
      </c>
      <c r="W198" s="19">
        <v>0</v>
      </c>
      <c r="X198" s="19">
        <v>3</v>
      </c>
      <c r="Y198" s="19">
        <v>0</v>
      </c>
      <c r="Z198" s="19">
        <v>1</v>
      </c>
      <c r="AA198" s="19">
        <v>3</v>
      </c>
      <c r="AB198" s="19">
        <v>6</v>
      </c>
      <c r="AC198" s="19">
        <f t="shared" si="34"/>
        <v>13</v>
      </c>
      <c r="AD198" s="19">
        <v>701</v>
      </c>
      <c r="AE198" s="19">
        <v>0</v>
      </c>
      <c r="AF198" s="19">
        <v>6</v>
      </c>
      <c r="AG198" s="19">
        <v>707</v>
      </c>
      <c r="AH198" s="19">
        <v>0</v>
      </c>
    </row>
    <row r="199" spans="1:34" ht="14.4" hidden="1" x14ac:dyDescent="0.3">
      <c r="A199" s="17">
        <v>192</v>
      </c>
      <c r="B199" s="17" t="s">
        <v>257</v>
      </c>
      <c r="C199" s="17" t="str">
        <f>VLOOKUP(B199,[3]Sheet1!$B$2:$D$274,3,0)</f>
        <v>PAVAI</v>
      </c>
      <c r="D199" s="17" t="str">
        <f>VLOOKUP(C199,[4]all_localities_matched!$B$13:$J$191,9,0)</f>
        <v>PAWAI</v>
      </c>
      <c r="E199" s="18">
        <f>S199/AG199</f>
        <v>0.61243144424131624</v>
      </c>
      <c r="F199" s="18">
        <f>P199/AG199</f>
        <v>0.11151736745886655</v>
      </c>
      <c r="G199" s="18">
        <f>Q199/AG199</f>
        <v>9.5063985374771481E-2</v>
      </c>
      <c r="H199" s="18">
        <f t="shared" si="27"/>
        <v>3.8391224862888484E-2</v>
      </c>
      <c r="I199" s="18">
        <f t="shared" si="28"/>
        <v>0.17001828153564899</v>
      </c>
      <c r="J199" s="18">
        <f t="shared" si="29"/>
        <v>0.61243144424131624</v>
      </c>
      <c r="K199" s="18" t="str">
        <f t="shared" si="35"/>
        <v>BJP</v>
      </c>
      <c r="L199" s="18">
        <f t="shared" si="30"/>
        <v>0.17001828153564899</v>
      </c>
      <c r="M199" s="18" t="str">
        <f t="shared" si="31"/>
        <v>Others</v>
      </c>
      <c r="N199" s="18">
        <f t="shared" si="32"/>
        <v>0.44241316270566722</v>
      </c>
      <c r="O199" s="49" t="str">
        <f t="shared" si="33"/>
        <v>Strong BJP</v>
      </c>
      <c r="P199" s="19">
        <v>61</v>
      </c>
      <c r="Q199" s="19">
        <v>52</v>
      </c>
      <c r="R199" s="19">
        <v>21</v>
      </c>
      <c r="S199" s="19">
        <v>335</v>
      </c>
      <c r="T199" s="19">
        <v>41</v>
      </c>
      <c r="U199" s="19">
        <v>6</v>
      </c>
      <c r="V199" s="17">
        <v>4</v>
      </c>
      <c r="W199" s="19">
        <v>0</v>
      </c>
      <c r="X199" s="19">
        <v>2</v>
      </c>
      <c r="Y199" s="19">
        <v>3</v>
      </c>
      <c r="Z199" s="19">
        <v>6</v>
      </c>
      <c r="AA199" s="19">
        <v>6</v>
      </c>
      <c r="AB199" s="19">
        <v>4</v>
      </c>
      <c r="AC199" s="19">
        <f t="shared" si="34"/>
        <v>21</v>
      </c>
      <c r="AD199" s="19">
        <v>541</v>
      </c>
      <c r="AE199" s="19">
        <v>0</v>
      </c>
      <c r="AF199" s="19">
        <v>6</v>
      </c>
      <c r="AG199" s="19">
        <v>547</v>
      </c>
      <c r="AH199" s="19">
        <v>0</v>
      </c>
    </row>
    <row r="200" spans="1:34" ht="14.4" hidden="1" x14ac:dyDescent="0.3">
      <c r="A200" s="17">
        <v>193</v>
      </c>
      <c r="B200" s="17" t="s">
        <v>258</v>
      </c>
      <c r="C200" s="17" t="str">
        <f>VLOOKUP(B200,[3]Sheet1!$B$2:$D$274,3,0)</f>
        <v>BHAIROPUR</v>
      </c>
      <c r="D200" s="17" t="str">
        <f>VLOOKUP(C200,[4]all_localities_matched!$B$13:$J$191,9,0)</f>
        <v>BHAIROPUR</v>
      </c>
      <c r="E200" s="18">
        <f>S200/AG200</f>
        <v>0.52972972972972976</v>
      </c>
      <c r="F200" s="18">
        <f>P200/AG200</f>
        <v>0.1918918918918919</v>
      </c>
      <c r="G200" s="18">
        <f>Q200/AG200</f>
        <v>9.45945945945946E-2</v>
      </c>
      <c r="H200" s="18">
        <f t="shared" si="27"/>
        <v>3.783783783783784E-2</v>
      </c>
      <c r="I200" s="18">
        <f t="shared" si="28"/>
        <v>0.14054054054054055</v>
      </c>
      <c r="J200" s="18">
        <f t="shared" si="29"/>
        <v>0.52972972972972976</v>
      </c>
      <c r="K200" s="18" t="str">
        <f t="shared" si="35"/>
        <v>BJP</v>
      </c>
      <c r="L200" s="18">
        <f t="shared" si="30"/>
        <v>0.1918918918918919</v>
      </c>
      <c r="M200" s="18" t="str">
        <f t="shared" si="31"/>
        <v>INC</v>
      </c>
      <c r="N200" s="18">
        <f t="shared" si="32"/>
        <v>0.33783783783783783</v>
      </c>
      <c r="O200" s="49" t="str">
        <f t="shared" si="33"/>
        <v>Strong BJP</v>
      </c>
      <c r="P200" s="19">
        <v>71</v>
      </c>
      <c r="Q200" s="19">
        <v>35</v>
      </c>
      <c r="R200" s="19">
        <v>14</v>
      </c>
      <c r="S200" s="19">
        <v>196</v>
      </c>
      <c r="T200" s="19">
        <v>19</v>
      </c>
      <c r="U200" s="19">
        <v>3</v>
      </c>
      <c r="V200" s="17">
        <v>3</v>
      </c>
      <c r="W200" s="19">
        <v>5</v>
      </c>
      <c r="X200" s="19">
        <v>1</v>
      </c>
      <c r="Y200" s="19">
        <v>1</v>
      </c>
      <c r="Z200" s="19">
        <v>3</v>
      </c>
      <c r="AA200" s="19">
        <v>2</v>
      </c>
      <c r="AB200" s="19">
        <v>4</v>
      </c>
      <c r="AC200" s="19">
        <f t="shared" si="34"/>
        <v>11</v>
      </c>
      <c r="AD200" s="19">
        <v>357</v>
      </c>
      <c r="AE200" s="19">
        <v>0</v>
      </c>
      <c r="AF200" s="19">
        <v>13</v>
      </c>
      <c r="AG200" s="19">
        <v>370</v>
      </c>
      <c r="AH200" s="19">
        <v>0</v>
      </c>
    </row>
    <row r="201" spans="1:34" ht="14.4" hidden="1" x14ac:dyDescent="0.3">
      <c r="A201" s="17">
        <v>194</v>
      </c>
      <c r="B201" s="17" t="s">
        <v>259</v>
      </c>
      <c r="C201" s="17" t="str">
        <f>VLOOKUP(B201,[3]Sheet1!$B$2:$D$274,3,0)</f>
        <v>TITAI</v>
      </c>
      <c r="D201" s="17" t="str">
        <f>VLOOKUP(C201,[4]all_localities_matched!$B$13:$J$191,9,0)</f>
        <v>TITAI</v>
      </c>
      <c r="E201" s="18">
        <f>S201/AG201</f>
        <v>0.20751633986928106</v>
      </c>
      <c r="F201" s="18">
        <f>P201/AG201</f>
        <v>0.23039215686274508</v>
      </c>
      <c r="G201" s="18">
        <f>Q201/AG201</f>
        <v>0.41993464052287582</v>
      </c>
      <c r="H201" s="18">
        <f t="shared" si="27"/>
        <v>3.4313725490196081E-2</v>
      </c>
      <c r="I201" s="18">
        <f t="shared" si="28"/>
        <v>0.12908496732026145</v>
      </c>
      <c r="J201" s="18">
        <f t="shared" si="29"/>
        <v>0.41993464052287582</v>
      </c>
      <c r="K201" s="18" t="str">
        <f t="shared" si="35"/>
        <v>JDU</v>
      </c>
      <c r="L201" s="18">
        <f t="shared" si="30"/>
        <v>0.23039215686274508</v>
      </c>
      <c r="M201" s="18" t="str">
        <f t="shared" si="31"/>
        <v>INC</v>
      </c>
      <c r="N201" s="18">
        <f t="shared" si="32"/>
        <v>0.18954248366013074</v>
      </c>
      <c r="O201" s="49" t="str">
        <f t="shared" si="33"/>
        <v>Strong JDU</v>
      </c>
      <c r="P201" s="19">
        <v>141</v>
      </c>
      <c r="Q201" s="19">
        <v>257</v>
      </c>
      <c r="R201" s="19">
        <v>21</v>
      </c>
      <c r="S201" s="19">
        <v>127</v>
      </c>
      <c r="T201" s="19">
        <v>8</v>
      </c>
      <c r="U201" s="19">
        <v>3</v>
      </c>
      <c r="V201" s="17">
        <v>3</v>
      </c>
      <c r="W201" s="19">
        <v>1</v>
      </c>
      <c r="X201" s="19">
        <v>2</v>
      </c>
      <c r="Y201" s="19">
        <v>7</v>
      </c>
      <c r="Z201" s="19">
        <v>5</v>
      </c>
      <c r="AA201" s="19">
        <v>9</v>
      </c>
      <c r="AB201" s="19">
        <v>9</v>
      </c>
      <c r="AC201" s="19">
        <f t="shared" si="34"/>
        <v>32</v>
      </c>
      <c r="AD201" s="19">
        <v>593</v>
      </c>
      <c r="AE201" s="19">
        <v>0</v>
      </c>
      <c r="AF201" s="19">
        <v>19</v>
      </c>
      <c r="AG201" s="19">
        <v>612</v>
      </c>
      <c r="AH201" s="19">
        <v>0</v>
      </c>
    </row>
    <row r="202" spans="1:34" ht="14.4" hidden="1" x14ac:dyDescent="0.3">
      <c r="A202" s="17">
        <v>195</v>
      </c>
      <c r="B202" s="17" t="s">
        <v>260</v>
      </c>
      <c r="C202" s="17" t="str">
        <f>VLOOKUP(B202,[3]Sheet1!$B$2:$D$274,3,0)</f>
        <v>BHATAKUR</v>
      </c>
      <c r="D202" s="17" t="str">
        <f>VLOOKUP(C202,[4]all_localities_matched!$B$13:$J$191,9,0)</f>
        <v>BHARKUR</v>
      </c>
      <c r="E202" s="18">
        <f>S202/AG202</f>
        <v>0.68804664723032072</v>
      </c>
      <c r="F202" s="18">
        <f>P202/AG202</f>
        <v>0.26530612244897961</v>
      </c>
      <c r="G202" s="18">
        <f>Q202/AG202</f>
        <v>8.7463556851311956E-3</v>
      </c>
      <c r="H202" s="18">
        <f t="shared" si="27"/>
        <v>1.1661807580174927E-2</v>
      </c>
      <c r="I202" s="18">
        <f t="shared" si="28"/>
        <v>3.2069970845481049E-2</v>
      </c>
      <c r="J202" s="18">
        <f t="shared" si="29"/>
        <v>0.68804664723032072</v>
      </c>
      <c r="K202" s="18" t="str">
        <f t="shared" si="35"/>
        <v>BJP</v>
      </c>
      <c r="L202" s="18">
        <f t="shared" si="30"/>
        <v>0.26530612244897961</v>
      </c>
      <c r="M202" s="18" t="str">
        <f t="shared" si="31"/>
        <v>INC</v>
      </c>
      <c r="N202" s="18">
        <f t="shared" si="32"/>
        <v>0.42274052478134111</v>
      </c>
      <c r="O202" s="49" t="str">
        <f t="shared" si="33"/>
        <v>Strong BJP</v>
      </c>
      <c r="P202" s="19">
        <v>91</v>
      </c>
      <c r="Q202" s="19">
        <v>3</v>
      </c>
      <c r="R202" s="19">
        <v>4</v>
      </c>
      <c r="S202" s="19">
        <v>236</v>
      </c>
      <c r="T202" s="19">
        <v>1</v>
      </c>
      <c r="U202" s="19">
        <v>0</v>
      </c>
      <c r="V202" s="17">
        <v>0</v>
      </c>
      <c r="W202" s="19">
        <v>0</v>
      </c>
      <c r="X202" s="19">
        <v>0</v>
      </c>
      <c r="Y202" s="19">
        <v>2</v>
      </c>
      <c r="Z202" s="19">
        <v>2</v>
      </c>
      <c r="AA202" s="19">
        <v>1</v>
      </c>
      <c r="AB202" s="19">
        <v>0</v>
      </c>
      <c r="AC202" s="19">
        <f t="shared" si="34"/>
        <v>5</v>
      </c>
      <c r="AD202" s="19">
        <v>340</v>
      </c>
      <c r="AE202" s="19">
        <v>0</v>
      </c>
      <c r="AF202" s="19">
        <v>3</v>
      </c>
      <c r="AG202" s="19">
        <v>343</v>
      </c>
      <c r="AH202" s="19">
        <v>0</v>
      </c>
    </row>
    <row r="203" spans="1:34" ht="14.4" hidden="1" x14ac:dyDescent="0.3">
      <c r="A203" s="17">
        <v>196</v>
      </c>
      <c r="B203" s="17" t="s">
        <v>261</v>
      </c>
      <c r="C203" s="17" t="str">
        <f>VLOOKUP(B203,[3]Sheet1!$B$2:$D$274,3,0)</f>
        <v>VISHRAMAPUR</v>
      </c>
      <c r="D203" s="17" t="str">
        <f>VLOOKUP(C203,[4]all_localities_matched!$B$13:$J$191,9,0)</f>
        <v>VISHRAMAPUR</v>
      </c>
      <c r="E203" s="18">
        <f>S203/AG203</f>
        <v>0.3015463917525773</v>
      </c>
      <c r="F203" s="18">
        <f>P203/AG203</f>
        <v>0.43556701030927836</v>
      </c>
      <c r="G203" s="18">
        <f>Q203/AG203</f>
        <v>2.8350515463917526E-2</v>
      </c>
      <c r="H203" s="18">
        <f t="shared" si="27"/>
        <v>0.1056701030927835</v>
      </c>
      <c r="I203" s="18">
        <f t="shared" si="28"/>
        <v>0.11855670103092783</v>
      </c>
      <c r="J203" s="18">
        <f t="shared" si="29"/>
        <v>0.43556701030927836</v>
      </c>
      <c r="K203" s="18" t="str">
        <f t="shared" si="35"/>
        <v>INC</v>
      </c>
      <c r="L203" s="18">
        <f t="shared" si="30"/>
        <v>0.3015463917525773</v>
      </c>
      <c r="M203" s="18" t="str">
        <f t="shared" si="31"/>
        <v>BJP</v>
      </c>
      <c r="N203" s="18">
        <f t="shared" si="32"/>
        <v>0.13402061855670105</v>
      </c>
      <c r="O203" s="49" t="str">
        <f t="shared" si="33"/>
        <v>Swing INC</v>
      </c>
      <c r="P203" s="19">
        <v>169</v>
      </c>
      <c r="Q203" s="19">
        <v>11</v>
      </c>
      <c r="R203" s="19">
        <v>41</v>
      </c>
      <c r="S203" s="19">
        <v>117</v>
      </c>
      <c r="T203" s="19">
        <v>23</v>
      </c>
      <c r="U203" s="19">
        <v>3</v>
      </c>
      <c r="V203" s="17">
        <v>3</v>
      </c>
      <c r="W203" s="19">
        <v>1</v>
      </c>
      <c r="X203" s="19">
        <v>0</v>
      </c>
      <c r="Y203" s="19">
        <v>0</v>
      </c>
      <c r="Z203" s="19">
        <v>2</v>
      </c>
      <c r="AA203" s="19">
        <v>4</v>
      </c>
      <c r="AB203" s="19">
        <v>2</v>
      </c>
      <c r="AC203" s="19">
        <f t="shared" si="34"/>
        <v>8</v>
      </c>
      <c r="AD203" s="19">
        <v>376</v>
      </c>
      <c r="AE203" s="19">
        <v>0</v>
      </c>
      <c r="AF203" s="19">
        <v>12</v>
      </c>
      <c r="AG203" s="19">
        <v>388</v>
      </c>
      <c r="AH203" s="19">
        <v>0</v>
      </c>
    </row>
    <row r="204" spans="1:34" ht="14.4" hidden="1" x14ac:dyDescent="0.3">
      <c r="A204" s="17">
        <v>197</v>
      </c>
      <c r="B204" s="17" t="s">
        <v>262</v>
      </c>
      <c r="C204" s="17" t="str">
        <f>VLOOKUP(B204,[3]Sheet1!$B$2:$D$274,3,0)</f>
        <v>HAJARIKARMA</v>
      </c>
      <c r="D204" s="17" t="str">
        <f>VLOOKUP(C204,[4]all_localities_matched!$B$13:$J$191,9,0)</f>
        <v>HAJARIKARMA</v>
      </c>
      <c r="E204" s="18">
        <f>S204/AG204</f>
        <v>0.11951219512195121</v>
      </c>
      <c r="F204" s="18">
        <f>P204/AG204</f>
        <v>0.55609756097560981</v>
      </c>
      <c r="G204" s="18">
        <f>Q204/AG204</f>
        <v>8.7804878048780483E-2</v>
      </c>
      <c r="H204" s="18">
        <f t="shared" si="27"/>
        <v>9.5121951219512196E-2</v>
      </c>
      <c r="I204" s="18">
        <f t="shared" si="28"/>
        <v>0.14634146341463414</v>
      </c>
      <c r="J204" s="18">
        <f t="shared" si="29"/>
        <v>0.55609756097560981</v>
      </c>
      <c r="K204" s="18" t="str">
        <f t="shared" si="35"/>
        <v>INC</v>
      </c>
      <c r="L204" s="18">
        <f t="shared" si="30"/>
        <v>0.14634146341463414</v>
      </c>
      <c r="M204" s="18" t="str">
        <f t="shared" si="31"/>
        <v>Others</v>
      </c>
      <c r="N204" s="18">
        <f t="shared" si="32"/>
        <v>0.40975609756097564</v>
      </c>
      <c r="O204" s="49" t="str">
        <f t="shared" si="33"/>
        <v>Strong INC</v>
      </c>
      <c r="P204" s="19">
        <v>228</v>
      </c>
      <c r="Q204" s="19">
        <v>36</v>
      </c>
      <c r="R204" s="19">
        <v>39</v>
      </c>
      <c r="S204" s="19">
        <v>49</v>
      </c>
      <c r="T204" s="19">
        <v>5</v>
      </c>
      <c r="U204" s="19">
        <v>3</v>
      </c>
      <c r="V204" s="17">
        <v>3</v>
      </c>
      <c r="W204" s="19">
        <v>1</v>
      </c>
      <c r="X204" s="19">
        <v>2</v>
      </c>
      <c r="Y204" s="19">
        <v>2</v>
      </c>
      <c r="Z204" s="19">
        <v>10</v>
      </c>
      <c r="AA204" s="19">
        <v>6</v>
      </c>
      <c r="AB204" s="19">
        <v>4</v>
      </c>
      <c r="AC204" s="19">
        <f t="shared" si="34"/>
        <v>24</v>
      </c>
      <c r="AD204" s="19">
        <v>388</v>
      </c>
      <c r="AE204" s="19">
        <v>0</v>
      </c>
      <c r="AF204" s="19">
        <v>22</v>
      </c>
      <c r="AG204" s="19">
        <v>410</v>
      </c>
      <c r="AH204" s="19">
        <v>0</v>
      </c>
    </row>
    <row r="205" spans="1:34" ht="14.4" hidden="1" x14ac:dyDescent="0.3">
      <c r="A205" s="17">
        <v>198</v>
      </c>
      <c r="B205" s="17" t="s">
        <v>263</v>
      </c>
      <c r="C205" s="17" t="str">
        <f>VLOOKUP(B205,[3]Sheet1!$B$2:$D$274,3,0)</f>
        <v>CHANDAULI</v>
      </c>
      <c r="D205" s="17" t="str">
        <f>VLOOKUP(C205,[4]all_localities_matched!$B$13:$J$191,9,0)</f>
        <v>CHANDAULI</v>
      </c>
      <c r="E205" s="18">
        <f>S205/AG205</f>
        <v>0.28865979381443296</v>
      </c>
      <c r="F205" s="18">
        <f>P205/AG205</f>
        <v>0.58419243986254299</v>
      </c>
      <c r="G205" s="18">
        <f>Q205/AG205</f>
        <v>4.1237113402061855E-2</v>
      </c>
      <c r="H205" s="18">
        <f t="shared" si="27"/>
        <v>6.8728522336769758E-3</v>
      </c>
      <c r="I205" s="18">
        <f t="shared" si="28"/>
        <v>5.4982817869415807E-2</v>
      </c>
      <c r="J205" s="18">
        <f t="shared" si="29"/>
        <v>0.58419243986254299</v>
      </c>
      <c r="K205" s="18" t="str">
        <f t="shared" si="35"/>
        <v>INC</v>
      </c>
      <c r="L205" s="18">
        <f t="shared" si="30"/>
        <v>0.28865979381443296</v>
      </c>
      <c r="M205" s="18" t="str">
        <f t="shared" si="31"/>
        <v>BJP</v>
      </c>
      <c r="N205" s="18">
        <f t="shared" si="32"/>
        <v>0.29553264604811003</v>
      </c>
      <c r="O205" s="49" t="str">
        <f t="shared" si="33"/>
        <v>Strong INC</v>
      </c>
      <c r="P205" s="19">
        <v>170</v>
      </c>
      <c r="Q205" s="19">
        <v>12</v>
      </c>
      <c r="R205" s="19">
        <v>2</v>
      </c>
      <c r="S205" s="19">
        <v>84</v>
      </c>
      <c r="T205" s="19">
        <v>1</v>
      </c>
      <c r="U205" s="19">
        <v>1</v>
      </c>
      <c r="V205" s="17">
        <v>1</v>
      </c>
      <c r="W205" s="19">
        <v>1</v>
      </c>
      <c r="X205" s="19">
        <v>0</v>
      </c>
      <c r="Y205" s="19">
        <v>0</v>
      </c>
      <c r="Z205" s="19">
        <v>4</v>
      </c>
      <c r="AA205" s="19">
        <v>1</v>
      </c>
      <c r="AB205" s="19">
        <v>1</v>
      </c>
      <c r="AC205" s="19">
        <f t="shared" si="34"/>
        <v>6</v>
      </c>
      <c r="AD205" s="19">
        <v>278</v>
      </c>
      <c r="AE205" s="19">
        <v>0</v>
      </c>
      <c r="AF205" s="19">
        <v>13</v>
      </c>
      <c r="AG205" s="19">
        <v>291</v>
      </c>
      <c r="AH205" s="19">
        <v>0</v>
      </c>
    </row>
    <row r="206" spans="1:34" ht="14.4" hidden="1" x14ac:dyDescent="0.3">
      <c r="A206" s="17">
        <v>199</v>
      </c>
      <c r="B206" s="17" t="s">
        <v>264</v>
      </c>
      <c r="C206" s="17" t="str">
        <f>VLOOKUP(B206,[3]Sheet1!$B$2:$D$274,3,0)</f>
        <v>BALAKARMA</v>
      </c>
      <c r="D206" s="17" t="str">
        <f>VLOOKUP(C206,[4]all_localities_matched!$B$13:$J$191,9,0)</f>
        <v>BALAKARAMA</v>
      </c>
      <c r="E206" s="18">
        <f>S206/AG206</f>
        <v>0.3835978835978836</v>
      </c>
      <c r="F206" s="18">
        <f>P206/AG206</f>
        <v>0.33862433862433861</v>
      </c>
      <c r="G206" s="18">
        <f>Q206/AG206</f>
        <v>4.6296296296296294E-2</v>
      </c>
      <c r="H206" s="18">
        <f t="shared" si="27"/>
        <v>0.14814814814814814</v>
      </c>
      <c r="I206" s="18">
        <f t="shared" si="28"/>
        <v>9.6560846560846555E-2</v>
      </c>
      <c r="J206" s="18">
        <f t="shared" si="29"/>
        <v>0.3835978835978836</v>
      </c>
      <c r="K206" s="18" t="str">
        <f t="shared" si="35"/>
        <v>BJP</v>
      </c>
      <c r="L206" s="18">
        <f t="shared" si="30"/>
        <v>0.33862433862433861</v>
      </c>
      <c r="M206" s="18" t="str">
        <f t="shared" si="31"/>
        <v>INC</v>
      </c>
      <c r="N206" s="18">
        <f t="shared" si="32"/>
        <v>4.4973544973544999E-2</v>
      </c>
      <c r="O206" s="49" t="str">
        <f t="shared" si="33"/>
        <v>Swing BJP</v>
      </c>
      <c r="P206" s="19">
        <v>256</v>
      </c>
      <c r="Q206" s="19">
        <v>35</v>
      </c>
      <c r="R206" s="19">
        <v>112</v>
      </c>
      <c r="S206" s="19">
        <v>290</v>
      </c>
      <c r="T206" s="19">
        <v>11</v>
      </c>
      <c r="U206" s="19">
        <v>4</v>
      </c>
      <c r="V206" s="17">
        <v>1</v>
      </c>
      <c r="W206" s="19">
        <v>5</v>
      </c>
      <c r="X206" s="19">
        <v>2</v>
      </c>
      <c r="Y206" s="19">
        <v>6</v>
      </c>
      <c r="Z206" s="19">
        <v>6</v>
      </c>
      <c r="AA206" s="19">
        <v>2</v>
      </c>
      <c r="AB206" s="19">
        <v>10</v>
      </c>
      <c r="AC206" s="19">
        <f t="shared" si="34"/>
        <v>26</v>
      </c>
      <c r="AD206" s="19">
        <v>740</v>
      </c>
      <c r="AE206" s="19">
        <v>0</v>
      </c>
      <c r="AF206" s="19">
        <v>16</v>
      </c>
      <c r="AG206" s="19">
        <v>756</v>
      </c>
      <c r="AH206" s="19">
        <v>0</v>
      </c>
    </row>
    <row r="207" spans="1:34" ht="14.4" hidden="1" x14ac:dyDescent="0.3">
      <c r="A207" s="17">
        <v>200</v>
      </c>
      <c r="B207" s="17" t="s">
        <v>108</v>
      </c>
      <c r="C207" s="17" t="str">
        <f>VLOOKUP(B207,[3]Sheet1!$B$2:$D$274,3,0)</f>
        <v>CHATARA</v>
      </c>
      <c r="D207" s="17" t="str">
        <f>VLOOKUP(C207,[4]all_localities_matched!$B$13:$J$191,9,0)</f>
        <v>CHATARA</v>
      </c>
      <c r="E207" s="18">
        <f>S207/AG207</f>
        <v>0.21</v>
      </c>
      <c r="F207" s="18">
        <f>P207/AG207</f>
        <v>0.73399999999999999</v>
      </c>
      <c r="G207" s="18">
        <f>Q207/AG207</f>
        <v>2.4E-2</v>
      </c>
      <c r="H207" s="18">
        <f t="shared" si="27"/>
        <v>6.0000000000000001E-3</v>
      </c>
      <c r="I207" s="18">
        <f t="shared" si="28"/>
        <v>3.5999999999999997E-2</v>
      </c>
      <c r="J207" s="18">
        <f t="shared" si="29"/>
        <v>0.73399999999999999</v>
      </c>
      <c r="K207" s="18" t="str">
        <f t="shared" si="35"/>
        <v>INC</v>
      </c>
      <c r="L207" s="18">
        <f t="shared" si="30"/>
        <v>0.21</v>
      </c>
      <c r="M207" s="18" t="str">
        <f t="shared" si="31"/>
        <v>BJP</v>
      </c>
      <c r="N207" s="18">
        <f t="shared" si="32"/>
        <v>0.52400000000000002</v>
      </c>
      <c r="O207" s="49" t="str">
        <f t="shared" si="33"/>
        <v>Strong INC</v>
      </c>
      <c r="P207" s="19">
        <v>367</v>
      </c>
      <c r="Q207" s="19">
        <v>12</v>
      </c>
      <c r="R207" s="19">
        <v>3</v>
      </c>
      <c r="S207" s="19">
        <v>105</v>
      </c>
      <c r="T207" s="19">
        <v>4</v>
      </c>
      <c r="U207" s="19">
        <v>1</v>
      </c>
      <c r="V207" s="17">
        <v>1</v>
      </c>
      <c r="W207" s="19">
        <v>0</v>
      </c>
      <c r="X207" s="19">
        <v>0</v>
      </c>
      <c r="Y207" s="19">
        <v>1</v>
      </c>
      <c r="Z207" s="19">
        <v>1</v>
      </c>
      <c r="AA207" s="19">
        <v>4</v>
      </c>
      <c r="AB207" s="19">
        <v>0</v>
      </c>
      <c r="AC207" s="19">
        <f t="shared" si="34"/>
        <v>6</v>
      </c>
      <c r="AD207" s="19">
        <v>499</v>
      </c>
      <c r="AE207" s="19">
        <v>0</v>
      </c>
      <c r="AF207" s="19">
        <v>1</v>
      </c>
      <c r="AG207" s="19">
        <v>500</v>
      </c>
      <c r="AH207" s="19">
        <v>0</v>
      </c>
    </row>
    <row r="208" spans="1:34" ht="14.4" hidden="1" x14ac:dyDescent="0.3">
      <c r="A208" s="17">
        <v>201</v>
      </c>
      <c r="B208" s="17" t="s">
        <v>265</v>
      </c>
      <c r="C208" s="17" t="str">
        <f>VLOOKUP(B208,[3]Sheet1!$B$2:$D$274,3,0)</f>
        <v>BHALUHARA</v>
      </c>
      <c r="D208" s="17" t="str">
        <f>VLOOKUP(C208,[4]all_localities_matched!$B$13:$J$191,9,0)</f>
        <v>BHALUHARA</v>
      </c>
      <c r="E208" s="18">
        <f>S208/AG208</f>
        <v>1.9943019943019943E-2</v>
      </c>
      <c r="F208" s="18">
        <f>P208/AG208</f>
        <v>0.96011396011396011</v>
      </c>
      <c r="G208" s="18">
        <f>Q208/AG208</f>
        <v>1.1396011396011397E-2</v>
      </c>
      <c r="H208" s="18">
        <f t="shared" si="27"/>
        <v>0</v>
      </c>
      <c r="I208" s="18">
        <f t="shared" si="28"/>
        <v>8.5470085470085479E-3</v>
      </c>
      <c r="J208" s="18">
        <f t="shared" si="29"/>
        <v>0.96011396011396011</v>
      </c>
      <c r="K208" s="18" t="str">
        <f t="shared" si="35"/>
        <v>INC</v>
      </c>
      <c r="L208" s="18">
        <f t="shared" si="30"/>
        <v>1.9943019943019943E-2</v>
      </c>
      <c r="M208" s="18" t="str">
        <f t="shared" si="31"/>
        <v>BJP</v>
      </c>
      <c r="N208" s="18">
        <f t="shared" si="32"/>
        <v>0.94017094017094016</v>
      </c>
      <c r="O208" s="49" t="str">
        <f t="shared" si="33"/>
        <v>Strong INC</v>
      </c>
      <c r="P208" s="19">
        <v>337</v>
      </c>
      <c r="Q208" s="19">
        <v>4</v>
      </c>
      <c r="R208" s="19">
        <v>0</v>
      </c>
      <c r="S208" s="19">
        <v>7</v>
      </c>
      <c r="T208" s="19">
        <v>0</v>
      </c>
      <c r="U208" s="19">
        <v>0</v>
      </c>
      <c r="V208" s="17">
        <v>0</v>
      </c>
      <c r="W208" s="19">
        <v>1</v>
      </c>
      <c r="X208" s="19">
        <v>0</v>
      </c>
      <c r="Y208" s="19">
        <v>1</v>
      </c>
      <c r="Z208" s="19">
        <v>0</v>
      </c>
      <c r="AA208" s="19">
        <v>0</v>
      </c>
      <c r="AB208" s="19">
        <v>0</v>
      </c>
      <c r="AC208" s="19">
        <f t="shared" si="34"/>
        <v>1</v>
      </c>
      <c r="AD208" s="19">
        <v>350</v>
      </c>
      <c r="AE208" s="19">
        <v>0</v>
      </c>
      <c r="AF208" s="19">
        <v>1</v>
      </c>
      <c r="AG208" s="19">
        <v>351</v>
      </c>
      <c r="AH208" s="19">
        <v>0</v>
      </c>
    </row>
    <row r="209" spans="1:34" ht="14.4" hidden="1" x14ac:dyDescent="0.3">
      <c r="A209" s="17">
        <v>202</v>
      </c>
      <c r="B209" s="17" t="s">
        <v>266</v>
      </c>
      <c r="C209" s="17" t="str">
        <f>VLOOKUP(B209,[3]Sheet1!$B$2:$D$274,3,0)</f>
        <v>BIJAULI</v>
      </c>
      <c r="D209" s="17" t="str">
        <f>VLOOKUP(C209,[4]all_localities_matched!$B$13:$J$191,9,0)</f>
        <v>BIJAULI</v>
      </c>
      <c r="E209" s="18">
        <f>S209/AG209</f>
        <v>0.63442940038684714</v>
      </c>
      <c r="F209" s="18">
        <f>P209/AG209</f>
        <v>0.1702127659574468</v>
      </c>
      <c r="G209" s="18">
        <f>Q209/AG209</f>
        <v>8.8974854932301742E-2</v>
      </c>
      <c r="H209" s="18">
        <f t="shared" si="27"/>
        <v>1.9342359767891684E-2</v>
      </c>
      <c r="I209" s="18">
        <f t="shared" si="28"/>
        <v>0.12572533849129594</v>
      </c>
      <c r="J209" s="18">
        <f t="shared" si="29"/>
        <v>0.63442940038684714</v>
      </c>
      <c r="K209" s="18" t="str">
        <f t="shared" si="35"/>
        <v>BJP</v>
      </c>
      <c r="L209" s="18">
        <f t="shared" si="30"/>
        <v>0.1702127659574468</v>
      </c>
      <c r="M209" s="18" t="str">
        <f t="shared" si="31"/>
        <v>INC</v>
      </c>
      <c r="N209" s="18">
        <f t="shared" si="32"/>
        <v>0.46421663442940031</v>
      </c>
      <c r="O209" s="49" t="str">
        <f t="shared" si="33"/>
        <v>Strong BJP</v>
      </c>
      <c r="P209" s="19">
        <v>88</v>
      </c>
      <c r="Q209" s="19">
        <v>46</v>
      </c>
      <c r="R209" s="19">
        <v>10</v>
      </c>
      <c r="S209" s="19">
        <v>328</v>
      </c>
      <c r="T209" s="19">
        <v>8</v>
      </c>
      <c r="U209" s="19">
        <v>1</v>
      </c>
      <c r="V209" s="17">
        <v>3</v>
      </c>
      <c r="W209" s="19">
        <v>1</v>
      </c>
      <c r="X209" s="19">
        <v>2</v>
      </c>
      <c r="Y209" s="19">
        <v>6</v>
      </c>
      <c r="Z209" s="19">
        <v>10</v>
      </c>
      <c r="AA209" s="19">
        <v>4</v>
      </c>
      <c r="AB209" s="19">
        <v>4</v>
      </c>
      <c r="AC209" s="19">
        <f t="shared" si="34"/>
        <v>26</v>
      </c>
      <c r="AD209" s="19">
        <v>511</v>
      </c>
      <c r="AE209" s="19">
        <v>0</v>
      </c>
      <c r="AF209" s="19">
        <v>6</v>
      </c>
      <c r="AG209" s="19">
        <v>517</v>
      </c>
      <c r="AH209" s="19">
        <v>0</v>
      </c>
    </row>
    <row r="210" spans="1:34" ht="14.4" hidden="1" x14ac:dyDescent="0.3">
      <c r="A210" s="17">
        <v>203</v>
      </c>
      <c r="B210" s="17" t="s">
        <v>267</v>
      </c>
      <c r="C210" s="17" t="str">
        <f>VLOOKUP(B210,[3]Sheet1!$B$2:$D$274,3,0)</f>
        <v>PIPARA</v>
      </c>
      <c r="D210" s="17" t="str">
        <f>VLOOKUP(C210,[4]all_localities_matched!$B$13:$J$191,9,0)</f>
        <v>PIPARA</v>
      </c>
      <c r="E210" s="18">
        <f>S210/AG210</f>
        <v>0.44042838018741631</v>
      </c>
      <c r="F210" s="18">
        <f>P210/AG210</f>
        <v>0.27710843373493976</v>
      </c>
      <c r="G210" s="18">
        <f>Q210/AG210</f>
        <v>5.2208835341365459E-2</v>
      </c>
      <c r="H210" s="18">
        <f t="shared" si="27"/>
        <v>0.10174029451137885</v>
      </c>
      <c r="I210" s="18">
        <f t="shared" si="28"/>
        <v>0.1499330655957162</v>
      </c>
      <c r="J210" s="18">
        <f t="shared" si="29"/>
        <v>0.44042838018741631</v>
      </c>
      <c r="K210" s="18" t="str">
        <f t="shared" si="35"/>
        <v>BJP</v>
      </c>
      <c r="L210" s="18">
        <f t="shared" si="30"/>
        <v>0.27710843373493976</v>
      </c>
      <c r="M210" s="18" t="str">
        <f t="shared" si="31"/>
        <v>INC</v>
      </c>
      <c r="N210" s="18">
        <f t="shared" si="32"/>
        <v>0.16331994645247655</v>
      </c>
      <c r="O210" s="49" t="str">
        <f t="shared" si="33"/>
        <v>Strong BJP</v>
      </c>
      <c r="P210" s="19">
        <v>207</v>
      </c>
      <c r="Q210" s="19">
        <v>39</v>
      </c>
      <c r="R210" s="19">
        <v>76</v>
      </c>
      <c r="S210" s="19">
        <v>329</v>
      </c>
      <c r="T210" s="19">
        <v>9</v>
      </c>
      <c r="U210" s="19">
        <v>7</v>
      </c>
      <c r="V210" s="17">
        <v>4</v>
      </c>
      <c r="W210" s="19">
        <v>2</v>
      </c>
      <c r="X210" s="19">
        <v>3</v>
      </c>
      <c r="Y210" s="19">
        <v>2</v>
      </c>
      <c r="Z210" s="19">
        <v>19</v>
      </c>
      <c r="AA210" s="19">
        <v>11</v>
      </c>
      <c r="AB210" s="19">
        <v>10</v>
      </c>
      <c r="AC210" s="19">
        <f t="shared" si="34"/>
        <v>45</v>
      </c>
      <c r="AD210" s="19">
        <v>718</v>
      </c>
      <c r="AE210" s="19">
        <v>0</v>
      </c>
      <c r="AF210" s="19">
        <v>29</v>
      </c>
      <c r="AG210" s="19">
        <v>747</v>
      </c>
      <c r="AH210" s="19">
        <v>0</v>
      </c>
    </row>
    <row r="211" spans="1:34" ht="14.4" hidden="1" x14ac:dyDescent="0.3">
      <c r="A211" s="17">
        <v>204</v>
      </c>
      <c r="B211" s="17" t="s">
        <v>268</v>
      </c>
      <c r="C211" s="17" t="str">
        <f>VLOOKUP(B211,[3]Sheet1!$B$2:$D$274,3,0)</f>
        <v>DHANARI</v>
      </c>
      <c r="D211" s="17" t="str">
        <f>VLOOKUP(C211,[4]all_localities_matched!$B$13:$J$191,9,0)</f>
        <v>DHANADI</v>
      </c>
      <c r="E211" s="18">
        <f>S211/AG211</f>
        <v>0.46190476190476193</v>
      </c>
      <c r="F211" s="18">
        <f>P211/AG211</f>
        <v>0.32142857142857145</v>
      </c>
      <c r="G211" s="18">
        <f>Q211/AG211</f>
        <v>0.13333333333333333</v>
      </c>
      <c r="H211" s="18">
        <f t="shared" si="27"/>
        <v>7.1428571428571426E-3</v>
      </c>
      <c r="I211" s="18">
        <f t="shared" si="28"/>
        <v>9.7619047619047619E-2</v>
      </c>
      <c r="J211" s="18">
        <f t="shared" si="29"/>
        <v>0.46190476190476193</v>
      </c>
      <c r="K211" s="18" t="str">
        <f t="shared" si="35"/>
        <v>BJP</v>
      </c>
      <c r="L211" s="18">
        <f t="shared" si="30"/>
        <v>0.32142857142857145</v>
      </c>
      <c r="M211" s="18" t="str">
        <f t="shared" si="31"/>
        <v>INC</v>
      </c>
      <c r="N211" s="18">
        <f t="shared" si="32"/>
        <v>0.14047619047619048</v>
      </c>
      <c r="O211" s="49" t="str">
        <f t="shared" si="33"/>
        <v>Swing BJP</v>
      </c>
      <c r="P211" s="19">
        <v>135</v>
      </c>
      <c r="Q211" s="19">
        <v>56</v>
      </c>
      <c r="R211" s="19">
        <v>3</v>
      </c>
      <c r="S211" s="19">
        <v>194</v>
      </c>
      <c r="T211" s="19">
        <v>6</v>
      </c>
      <c r="U211" s="19">
        <v>2</v>
      </c>
      <c r="V211" s="17">
        <v>2</v>
      </c>
      <c r="W211" s="19">
        <v>3</v>
      </c>
      <c r="X211" s="19">
        <v>3</v>
      </c>
      <c r="Y211" s="19">
        <v>3</v>
      </c>
      <c r="Z211" s="19">
        <v>4</v>
      </c>
      <c r="AA211" s="19">
        <v>3</v>
      </c>
      <c r="AB211" s="19">
        <v>1</v>
      </c>
      <c r="AC211" s="19">
        <f t="shared" si="34"/>
        <v>14</v>
      </c>
      <c r="AD211" s="19">
        <v>415</v>
      </c>
      <c r="AE211" s="19">
        <v>0</v>
      </c>
      <c r="AF211" s="19">
        <v>5</v>
      </c>
      <c r="AG211" s="19">
        <v>420</v>
      </c>
      <c r="AH211" s="19">
        <v>0</v>
      </c>
    </row>
    <row r="212" spans="1:34" ht="14.4" hidden="1" x14ac:dyDescent="0.3">
      <c r="A212" s="17">
        <v>205</v>
      </c>
      <c r="B212" s="17" t="s">
        <v>269</v>
      </c>
      <c r="C212" s="17" t="str">
        <f>VLOOKUP(B212,[3]Sheet1!$B$2:$D$274,3,0)</f>
        <v>PANDEY</v>
      </c>
      <c r="D212" s="17" t="str">
        <f>VLOOKUP(C212,[4]all_localities_matched!$B$13:$J$191,9,0)</f>
        <v>PANDEY</v>
      </c>
      <c r="E212" s="18">
        <f>S212/AG212</f>
        <v>0.28878648233486942</v>
      </c>
      <c r="F212" s="18">
        <f>P212/AG212</f>
        <v>0.25345622119815669</v>
      </c>
      <c r="G212" s="18">
        <f>Q212/AG212</f>
        <v>0.27803379416282642</v>
      </c>
      <c r="H212" s="18">
        <f t="shared" si="27"/>
        <v>2.7649769585253458E-2</v>
      </c>
      <c r="I212" s="18">
        <f t="shared" si="28"/>
        <v>0.17050691244239632</v>
      </c>
      <c r="J212" s="18">
        <f t="shared" si="29"/>
        <v>0.28878648233486942</v>
      </c>
      <c r="K212" s="18" t="str">
        <f t="shared" si="35"/>
        <v>BJP</v>
      </c>
      <c r="L212" s="18">
        <f t="shared" si="30"/>
        <v>0.27803379416282642</v>
      </c>
      <c r="M212" s="18" t="str">
        <f t="shared" si="31"/>
        <v>JDU</v>
      </c>
      <c r="N212" s="18">
        <f t="shared" si="32"/>
        <v>1.0752688172043001E-2</v>
      </c>
      <c r="O212" s="49" t="str">
        <f t="shared" si="33"/>
        <v>Swing BJP</v>
      </c>
      <c r="P212" s="19">
        <v>165</v>
      </c>
      <c r="Q212" s="19">
        <v>181</v>
      </c>
      <c r="R212" s="19">
        <v>18</v>
      </c>
      <c r="S212" s="19">
        <v>188</v>
      </c>
      <c r="T212" s="19">
        <v>18</v>
      </c>
      <c r="U212" s="19">
        <v>6</v>
      </c>
      <c r="V212" s="17">
        <v>8</v>
      </c>
      <c r="W212" s="19">
        <v>3</v>
      </c>
      <c r="X212" s="19">
        <v>4</v>
      </c>
      <c r="Y212" s="19">
        <v>7</v>
      </c>
      <c r="Z212" s="19">
        <v>5</v>
      </c>
      <c r="AA212" s="19">
        <v>5</v>
      </c>
      <c r="AB212" s="19">
        <v>17</v>
      </c>
      <c r="AC212" s="19">
        <f t="shared" si="34"/>
        <v>38</v>
      </c>
      <c r="AD212" s="19">
        <v>625</v>
      </c>
      <c r="AE212" s="19">
        <v>0</v>
      </c>
      <c r="AF212" s="19">
        <v>26</v>
      </c>
      <c r="AG212" s="19">
        <v>651</v>
      </c>
      <c r="AH212" s="19">
        <v>0</v>
      </c>
    </row>
    <row r="213" spans="1:34" ht="14.4" hidden="1" x14ac:dyDescent="0.3">
      <c r="A213" s="17">
        <v>206</v>
      </c>
      <c r="B213" s="17" t="s">
        <v>270</v>
      </c>
      <c r="C213" s="17" t="str">
        <f>VLOOKUP(B213,[3]Sheet1!$B$2:$D$274,3,0)</f>
        <v>HASAULI</v>
      </c>
      <c r="D213" s="17" t="str">
        <f>VLOOKUP(C213,[4]all_localities_matched!$B$13:$J$191,9,0)</f>
        <v>HASAULI</v>
      </c>
      <c r="E213" s="18">
        <f>S213/AG213</f>
        <v>0.63692946058091282</v>
      </c>
      <c r="F213" s="18">
        <f>P213/AG213</f>
        <v>0.17219917012448133</v>
      </c>
      <c r="G213" s="18">
        <f>Q213/AG213</f>
        <v>0.1037344398340249</v>
      </c>
      <c r="H213" s="18">
        <f t="shared" si="27"/>
        <v>1.2448132780082987E-2</v>
      </c>
      <c r="I213" s="18">
        <f t="shared" si="28"/>
        <v>8.2987551867219914E-2</v>
      </c>
      <c r="J213" s="18">
        <f t="shared" si="29"/>
        <v>0.63692946058091282</v>
      </c>
      <c r="K213" s="18" t="str">
        <f t="shared" si="35"/>
        <v>BJP</v>
      </c>
      <c r="L213" s="18">
        <f t="shared" si="30"/>
        <v>0.17219917012448133</v>
      </c>
      <c r="M213" s="18" t="str">
        <f t="shared" si="31"/>
        <v>INC</v>
      </c>
      <c r="N213" s="18">
        <f t="shared" si="32"/>
        <v>0.46473029045643149</v>
      </c>
      <c r="O213" s="49" t="str">
        <f t="shared" si="33"/>
        <v>Strong BJP</v>
      </c>
      <c r="P213" s="19">
        <v>83</v>
      </c>
      <c r="Q213" s="19">
        <v>50</v>
      </c>
      <c r="R213" s="19">
        <v>6</v>
      </c>
      <c r="S213" s="19">
        <v>307</v>
      </c>
      <c r="T213" s="19">
        <v>5</v>
      </c>
      <c r="U213" s="19">
        <v>4</v>
      </c>
      <c r="V213" s="17">
        <v>3</v>
      </c>
      <c r="W213" s="19">
        <v>2</v>
      </c>
      <c r="X213" s="19">
        <v>2</v>
      </c>
      <c r="Y213" s="19">
        <v>2</v>
      </c>
      <c r="Z213" s="19">
        <v>5</v>
      </c>
      <c r="AA213" s="19">
        <v>0</v>
      </c>
      <c r="AB213" s="19">
        <v>4</v>
      </c>
      <c r="AC213" s="19">
        <f t="shared" si="34"/>
        <v>13</v>
      </c>
      <c r="AD213" s="19">
        <v>473</v>
      </c>
      <c r="AE213" s="19">
        <v>0</v>
      </c>
      <c r="AF213" s="19">
        <v>9</v>
      </c>
      <c r="AG213" s="19">
        <v>482</v>
      </c>
      <c r="AH213" s="19">
        <v>0</v>
      </c>
    </row>
    <row r="214" spans="1:34" ht="14.4" hidden="1" x14ac:dyDescent="0.3">
      <c r="A214" s="17">
        <v>207</v>
      </c>
      <c r="B214" s="17" t="s">
        <v>271</v>
      </c>
      <c r="C214" s="17" t="str">
        <f>VLOOKUP(B214,[3]Sheet1!$B$2:$D$274,3,0)</f>
        <v>RAVAL</v>
      </c>
      <c r="D214" s="17" t="str">
        <f>VLOOKUP(C214,[4]all_localities_matched!$B$13:$J$191,9,0)</f>
        <v>RAWAL</v>
      </c>
      <c r="E214" s="18">
        <f>S214/AG214</f>
        <v>0.33615819209039549</v>
      </c>
      <c r="F214" s="18">
        <f>P214/AG214</f>
        <v>0.26836158192090398</v>
      </c>
      <c r="G214" s="18">
        <f>Q214/AG214</f>
        <v>0.3036723163841808</v>
      </c>
      <c r="H214" s="18">
        <f t="shared" si="27"/>
        <v>1.4124293785310734E-2</v>
      </c>
      <c r="I214" s="18">
        <f t="shared" si="28"/>
        <v>9.03954802259887E-2</v>
      </c>
      <c r="J214" s="18">
        <f t="shared" si="29"/>
        <v>0.33615819209039549</v>
      </c>
      <c r="K214" s="18" t="str">
        <f t="shared" si="35"/>
        <v>BJP</v>
      </c>
      <c r="L214" s="18">
        <f t="shared" si="30"/>
        <v>0.3036723163841808</v>
      </c>
      <c r="M214" s="18" t="str">
        <f t="shared" si="31"/>
        <v>JDU</v>
      </c>
      <c r="N214" s="18">
        <f t="shared" si="32"/>
        <v>3.2485875706214695E-2</v>
      </c>
      <c r="O214" s="49" t="str">
        <f t="shared" si="33"/>
        <v>Swing BJP</v>
      </c>
      <c r="P214" s="19">
        <v>190</v>
      </c>
      <c r="Q214" s="19">
        <v>215</v>
      </c>
      <c r="R214" s="19">
        <v>10</v>
      </c>
      <c r="S214" s="19">
        <v>238</v>
      </c>
      <c r="T214" s="19">
        <v>23</v>
      </c>
      <c r="U214" s="19">
        <v>4</v>
      </c>
      <c r="V214" s="17">
        <v>3</v>
      </c>
      <c r="W214" s="19">
        <v>4</v>
      </c>
      <c r="X214" s="19">
        <v>1</v>
      </c>
      <c r="Y214" s="19">
        <v>2</v>
      </c>
      <c r="Z214" s="19">
        <v>5</v>
      </c>
      <c r="AA214" s="19">
        <v>0</v>
      </c>
      <c r="AB214" s="19">
        <v>7</v>
      </c>
      <c r="AC214" s="19">
        <f t="shared" si="34"/>
        <v>15</v>
      </c>
      <c r="AD214" s="19">
        <v>702</v>
      </c>
      <c r="AE214" s="19">
        <v>0</v>
      </c>
      <c r="AF214" s="19">
        <v>6</v>
      </c>
      <c r="AG214" s="19">
        <v>708</v>
      </c>
      <c r="AH214" s="19">
        <v>0</v>
      </c>
    </row>
    <row r="215" spans="1:34" ht="14.4" hidden="1" x14ac:dyDescent="0.3">
      <c r="A215" s="17">
        <v>208</v>
      </c>
      <c r="B215" s="17" t="s">
        <v>272</v>
      </c>
      <c r="C215" s="17" t="str">
        <f>VLOOKUP(B215,[3]Sheet1!$B$2:$D$274,3,0)</f>
        <v>KUNDA</v>
      </c>
      <c r="D215" s="17" t="str">
        <f>VLOOKUP(C215,[4]all_localities_matched!$B$13:$J$191,9,0)</f>
        <v>KUNDA</v>
      </c>
      <c r="E215" s="18">
        <f>S215/AG215</f>
        <v>0.49858356940509913</v>
      </c>
      <c r="F215" s="18">
        <f>P215/AG215</f>
        <v>0.15297450424929179</v>
      </c>
      <c r="G215" s="18">
        <f>Q215/AG215</f>
        <v>0.14872521246458922</v>
      </c>
      <c r="H215" s="18">
        <f t="shared" si="27"/>
        <v>0.1359773371104816</v>
      </c>
      <c r="I215" s="18">
        <f t="shared" si="28"/>
        <v>8.3569405099150146E-2</v>
      </c>
      <c r="J215" s="18">
        <f t="shared" si="29"/>
        <v>0.49858356940509913</v>
      </c>
      <c r="K215" s="18" t="str">
        <f t="shared" si="35"/>
        <v>BJP</v>
      </c>
      <c r="L215" s="18">
        <f t="shared" si="30"/>
        <v>0.15297450424929179</v>
      </c>
      <c r="M215" s="18" t="str">
        <f t="shared" si="31"/>
        <v>INC</v>
      </c>
      <c r="N215" s="18">
        <f t="shared" si="32"/>
        <v>0.34560906515580736</v>
      </c>
      <c r="O215" s="49" t="str">
        <f t="shared" si="33"/>
        <v>Strong BJP</v>
      </c>
      <c r="P215" s="19">
        <v>108</v>
      </c>
      <c r="Q215" s="19">
        <v>105</v>
      </c>
      <c r="R215" s="19">
        <v>96</v>
      </c>
      <c r="S215" s="19">
        <v>352</v>
      </c>
      <c r="T215" s="19">
        <v>6</v>
      </c>
      <c r="U215" s="19">
        <v>4</v>
      </c>
      <c r="V215" s="17">
        <v>2</v>
      </c>
      <c r="W215" s="19">
        <v>3</v>
      </c>
      <c r="X215" s="19">
        <v>3</v>
      </c>
      <c r="Y215" s="19">
        <v>4</v>
      </c>
      <c r="Z215" s="19">
        <v>4</v>
      </c>
      <c r="AA215" s="19">
        <v>5</v>
      </c>
      <c r="AB215" s="19">
        <v>6</v>
      </c>
      <c r="AC215" s="19">
        <f t="shared" si="34"/>
        <v>22</v>
      </c>
      <c r="AD215" s="19">
        <v>698</v>
      </c>
      <c r="AE215" s="19">
        <v>0</v>
      </c>
      <c r="AF215" s="19">
        <v>8</v>
      </c>
      <c r="AG215" s="19">
        <v>706</v>
      </c>
      <c r="AH215" s="19">
        <v>0</v>
      </c>
    </row>
    <row r="216" spans="1:34" ht="14.4" hidden="1" x14ac:dyDescent="0.3">
      <c r="A216" s="17">
        <v>209</v>
      </c>
      <c r="B216" s="17" t="s">
        <v>273</v>
      </c>
      <c r="C216" s="17" t="str">
        <f>VLOOKUP(B216,[3]Sheet1!$B$2:$D$274,3,0)</f>
        <v>HARIHAR</v>
      </c>
      <c r="D216" s="17" t="str">
        <f>VLOOKUP(C216,[4]all_localities_matched!$B$13:$J$191,9,0)</f>
        <v>HARIHAR</v>
      </c>
      <c r="E216" s="18">
        <f>S216/AG216</f>
        <v>0.20547945205479451</v>
      </c>
      <c r="F216" s="18">
        <f>P216/AG216</f>
        <v>0.69863013698630139</v>
      </c>
      <c r="G216" s="18">
        <f>Q216/AG216</f>
        <v>4.1095890410958902E-2</v>
      </c>
      <c r="H216" s="18">
        <f t="shared" si="27"/>
        <v>3.0821917808219176E-2</v>
      </c>
      <c r="I216" s="18">
        <f t="shared" si="28"/>
        <v>3.7671232876712327E-2</v>
      </c>
      <c r="J216" s="18">
        <f t="shared" si="29"/>
        <v>0.69863013698630139</v>
      </c>
      <c r="K216" s="18" t="str">
        <f t="shared" si="35"/>
        <v>INC</v>
      </c>
      <c r="L216" s="18">
        <f t="shared" si="30"/>
        <v>0.20547945205479451</v>
      </c>
      <c r="M216" s="18" t="str">
        <f t="shared" si="31"/>
        <v>BJP</v>
      </c>
      <c r="N216" s="18">
        <f t="shared" si="32"/>
        <v>0.49315068493150688</v>
      </c>
      <c r="O216" s="49" t="str">
        <f t="shared" si="33"/>
        <v>Strong INC</v>
      </c>
      <c r="P216" s="19">
        <v>408</v>
      </c>
      <c r="Q216" s="19">
        <v>24</v>
      </c>
      <c r="R216" s="19">
        <v>18</v>
      </c>
      <c r="S216" s="19">
        <v>120</v>
      </c>
      <c r="T216" s="19">
        <v>0</v>
      </c>
      <c r="U216" s="19">
        <v>0</v>
      </c>
      <c r="V216" s="17">
        <v>0</v>
      </c>
      <c r="W216" s="19">
        <v>0</v>
      </c>
      <c r="X216" s="19">
        <v>2</v>
      </c>
      <c r="Y216" s="19">
        <v>0</v>
      </c>
      <c r="Z216" s="19">
        <v>3</v>
      </c>
      <c r="AA216" s="19">
        <v>2</v>
      </c>
      <c r="AB216" s="19">
        <v>4</v>
      </c>
      <c r="AC216" s="19">
        <f t="shared" si="34"/>
        <v>11</v>
      </c>
      <c r="AD216" s="19">
        <v>581</v>
      </c>
      <c r="AE216" s="19">
        <v>0</v>
      </c>
      <c r="AF216" s="19">
        <v>3</v>
      </c>
      <c r="AG216" s="19">
        <v>584</v>
      </c>
      <c r="AH216" s="19">
        <v>0</v>
      </c>
    </row>
    <row r="217" spans="1:34" ht="14.4" hidden="1" x14ac:dyDescent="0.3">
      <c r="A217" s="17">
        <v>210</v>
      </c>
      <c r="B217" s="17" t="s">
        <v>274</v>
      </c>
      <c r="C217" s="17" t="str">
        <f>VLOOKUP(B217,[3]Sheet1!$B$2:$D$274,3,0)</f>
        <v>KHAKHADA</v>
      </c>
      <c r="D217" s="17" t="str">
        <f>VLOOKUP(C217,[4]all_localities_matched!$B$13:$J$191,9,0)</f>
        <v>KHAKHADA</v>
      </c>
      <c r="E217" s="18">
        <f>S217/AG217</f>
        <v>0.27758007117437722</v>
      </c>
      <c r="F217" s="18">
        <f>P217/AG217</f>
        <v>0.25622775800711745</v>
      </c>
      <c r="G217" s="18">
        <f>Q217/AG217</f>
        <v>0.36476868327402134</v>
      </c>
      <c r="H217" s="18">
        <f t="shared" si="27"/>
        <v>1.0676156583629894E-2</v>
      </c>
      <c r="I217" s="18">
        <f t="shared" si="28"/>
        <v>0.11921708185053381</v>
      </c>
      <c r="J217" s="18">
        <f t="shared" si="29"/>
        <v>0.36476868327402134</v>
      </c>
      <c r="K217" s="18" t="str">
        <f t="shared" si="35"/>
        <v>JDU</v>
      </c>
      <c r="L217" s="18">
        <f t="shared" si="30"/>
        <v>0.27758007117437722</v>
      </c>
      <c r="M217" s="18" t="str">
        <f t="shared" si="31"/>
        <v>BJP</v>
      </c>
      <c r="N217" s="18">
        <f t="shared" si="32"/>
        <v>8.7188612099644125E-2</v>
      </c>
      <c r="O217" s="49" t="str">
        <f t="shared" si="33"/>
        <v>Swing JDU</v>
      </c>
      <c r="P217" s="19">
        <v>144</v>
      </c>
      <c r="Q217" s="19">
        <v>205</v>
      </c>
      <c r="R217" s="19">
        <v>6</v>
      </c>
      <c r="S217" s="19">
        <v>156</v>
      </c>
      <c r="T217" s="19">
        <v>8</v>
      </c>
      <c r="U217" s="19">
        <v>4</v>
      </c>
      <c r="V217" s="17">
        <v>4</v>
      </c>
      <c r="W217" s="19">
        <v>1</v>
      </c>
      <c r="X217" s="19">
        <v>3</v>
      </c>
      <c r="Y217" s="19">
        <v>2</v>
      </c>
      <c r="Z217" s="19">
        <v>3</v>
      </c>
      <c r="AA217" s="19">
        <v>1</v>
      </c>
      <c r="AB217" s="19">
        <v>16</v>
      </c>
      <c r="AC217" s="19">
        <f t="shared" si="34"/>
        <v>25</v>
      </c>
      <c r="AD217" s="19">
        <v>553</v>
      </c>
      <c r="AE217" s="19">
        <v>0</v>
      </c>
      <c r="AF217" s="19">
        <v>9</v>
      </c>
      <c r="AG217" s="19">
        <v>562</v>
      </c>
      <c r="AH217" s="19">
        <v>0</v>
      </c>
    </row>
    <row r="218" spans="1:34" ht="14.4" hidden="1" x14ac:dyDescent="0.3">
      <c r="A218" s="17">
        <v>211</v>
      </c>
      <c r="B218" s="17" t="s">
        <v>275</v>
      </c>
      <c r="C218" s="17" t="str">
        <f>VLOOKUP(B218,[3]Sheet1!$B$2:$D$274,3,0)</f>
        <v>NEPAVA</v>
      </c>
      <c r="D218" s="17" t="str">
        <f>VLOOKUP(C218,[4]all_localities_matched!$B$13:$J$191,9,0)</f>
        <v>NEPAVA</v>
      </c>
      <c r="E218" s="18">
        <f>S218/AG218</f>
        <v>0.15007215007215008</v>
      </c>
      <c r="F218" s="18">
        <f>P218/AG218</f>
        <v>0.54689754689754688</v>
      </c>
      <c r="G218" s="18">
        <f>Q218/AG218</f>
        <v>0.17460317460317459</v>
      </c>
      <c r="H218" s="18">
        <f t="shared" si="27"/>
        <v>2.3088023088023088E-2</v>
      </c>
      <c r="I218" s="18">
        <f t="shared" si="28"/>
        <v>0.113997113997114</v>
      </c>
      <c r="J218" s="18">
        <f t="shared" si="29"/>
        <v>0.54689754689754688</v>
      </c>
      <c r="K218" s="18" t="str">
        <f t="shared" si="35"/>
        <v>INC</v>
      </c>
      <c r="L218" s="18">
        <f t="shared" si="30"/>
        <v>0.17460317460317459</v>
      </c>
      <c r="M218" s="18" t="str">
        <f t="shared" si="31"/>
        <v>JDU</v>
      </c>
      <c r="N218" s="18">
        <f t="shared" si="32"/>
        <v>0.37229437229437229</v>
      </c>
      <c r="O218" s="49" t="str">
        <f t="shared" si="33"/>
        <v>Strong INC</v>
      </c>
      <c r="P218" s="19">
        <v>379</v>
      </c>
      <c r="Q218" s="19">
        <v>121</v>
      </c>
      <c r="R218" s="19">
        <v>16</v>
      </c>
      <c r="S218" s="19">
        <v>104</v>
      </c>
      <c r="T218" s="19">
        <v>7</v>
      </c>
      <c r="U218" s="19">
        <v>4</v>
      </c>
      <c r="V218" s="17">
        <v>5</v>
      </c>
      <c r="W218" s="19">
        <v>3</v>
      </c>
      <c r="X218" s="19">
        <v>2</v>
      </c>
      <c r="Y218" s="19">
        <v>7</v>
      </c>
      <c r="Z218" s="19">
        <v>4</v>
      </c>
      <c r="AA218" s="19">
        <v>10</v>
      </c>
      <c r="AB218" s="19">
        <v>7</v>
      </c>
      <c r="AC218" s="19">
        <f t="shared" si="34"/>
        <v>30</v>
      </c>
      <c r="AD218" s="19">
        <v>669</v>
      </c>
      <c r="AE218" s="19">
        <v>0</v>
      </c>
      <c r="AF218" s="19">
        <v>24</v>
      </c>
      <c r="AG218" s="19">
        <v>693</v>
      </c>
      <c r="AH218" s="19">
        <v>0</v>
      </c>
    </row>
    <row r="219" spans="1:34" ht="14.4" hidden="1" x14ac:dyDescent="0.3">
      <c r="A219" s="17">
        <v>212</v>
      </c>
      <c r="B219" s="17" t="s">
        <v>276</v>
      </c>
      <c r="C219" s="17" t="str">
        <f>VLOOKUP(B219,[3]Sheet1!$B$2:$D$274,3,0)</f>
        <v>KARMA</v>
      </c>
      <c r="D219" s="17" t="str">
        <f>VLOOKUP(C219,[4]all_localities_matched!$B$13:$J$191,9,0)</f>
        <v>KARAMA</v>
      </c>
      <c r="E219" s="18">
        <f>S219/AG219</f>
        <v>0.26923076923076922</v>
      </c>
      <c r="F219" s="18">
        <f>P219/AG219</f>
        <v>0.67307692307692313</v>
      </c>
      <c r="G219" s="18">
        <f>Q219/AG219</f>
        <v>1.3736263736263736E-2</v>
      </c>
      <c r="H219" s="18">
        <f t="shared" si="27"/>
        <v>5.4945054945054949E-3</v>
      </c>
      <c r="I219" s="18">
        <f t="shared" si="28"/>
        <v>4.1208791208791208E-2</v>
      </c>
      <c r="J219" s="18">
        <f t="shared" si="29"/>
        <v>0.67307692307692313</v>
      </c>
      <c r="K219" s="18" t="str">
        <f t="shared" si="35"/>
        <v>INC</v>
      </c>
      <c r="L219" s="18">
        <f t="shared" si="30"/>
        <v>0.26923076923076922</v>
      </c>
      <c r="M219" s="18" t="str">
        <f t="shared" si="31"/>
        <v>BJP</v>
      </c>
      <c r="N219" s="18">
        <f t="shared" si="32"/>
        <v>0.40384615384615391</v>
      </c>
      <c r="O219" s="49" t="str">
        <f t="shared" si="33"/>
        <v>Strong INC</v>
      </c>
      <c r="P219" s="19">
        <v>245</v>
      </c>
      <c r="Q219" s="19">
        <v>5</v>
      </c>
      <c r="R219" s="19">
        <v>2</v>
      </c>
      <c r="S219" s="19">
        <v>98</v>
      </c>
      <c r="T219" s="19">
        <v>2</v>
      </c>
      <c r="U219" s="19">
        <v>1</v>
      </c>
      <c r="V219" s="17">
        <v>1</v>
      </c>
      <c r="W219" s="19">
        <v>1</v>
      </c>
      <c r="X219" s="19">
        <v>1</v>
      </c>
      <c r="Y219" s="19">
        <v>0</v>
      </c>
      <c r="Z219" s="19">
        <v>1</v>
      </c>
      <c r="AA219" s="19">
        <v>0</v>
      </c>
      <c r="AB219" s="19">
        <v>3</v>
      </c>
      <c r="AC219" s="19">
        <f t="shared" si="34"/>
        <v>5</v>
      </c>
      <c r="AD219" s="19">
        <v>360</v>
      </c>
      <c r="AE219" s="19">
        <v>0</v>
      </c>
      <c r="AF219" s="19">
        <v>4</v>
      </c>
      <c r="AG219" s="19">
        <v>364</v>
      </c>
      <c r="AH219" s="19">
        <v>0</v>
      </c>
    </row>
    <row r="220" spans="1:34" ht="14.4" hidden="1" x14ac:dyDescent="0.3">
      <c r="A220" s="17">
        <v>213</v>
      </c>
      <c r="B220" s="17" t="s">
        <v>277</v>
      </c>
      <c r="C220" s="17" t="str">
        <f>VLOOKUP(B220,[3]Sheet1!$B$2:$D$274,3,0)</f>
        <v>BASADIHA</v>
      </c>
      <c r="D220" s="17" t="str">
        <f>VLOOKUP(C220,[4]all_localities_matched!$B$13:$J$191,9,0)</f>
        <v>BASADIHA</v>
      </c>
      <c r="E220" s="18">
        <f>S220/AG220</f>
        <v>0.50716332378223494</v>
      </c>
      <c r="F220" s="18">
        <f>P220/AG220</f>
        <v>0.44699140401146131</v>
      </c>
      <c r="G220" s="18">
        <f>Q220/AG220</f>
        <v>1.1461318051575931E-2</v>
      </c>
      <c r="H220" s="18">
        <f t="shared" si="27"/>
        <v>2.8653295128939827E-3</v>
      </c>
      <c r="I220" s="18">
        <f t="shared" si="28"/>
        <v>3.4383954154727794E-2</v>
      </c>
      <c r="J220" s="18">
        <f t="shared" si="29"/>
        <v>0.50716332378223494</v>
      </c>
      <c r="K220" s="18" t="str">
        <f t="shared" si="35"/>
        <v>BJP</v>
      </c>
      <c r="L220" s="18">
        <f t="shared" si="30"/>
        <v>0.44699140401146131</v>
      </c>
      <c r="M220" s="18" t="str">
        <f t="shared" si="31"/>
        <v>INC</v>
      </c>
      <c r="N220" s="18">
        <f t="shared" si="32"/>
        <v>6.017191977077363E-2</v>
      </c>
      <c r="O220" s="49" t="str">
        <f t="shared" si="33"/>
        <v>Swing BJP</v>
      </c>
      <c r="P220" s="19">
        <v>156</v>
      </c>
      <c r="Q220" s="19">
        <v>4</v>
      </c>
      <c r="R220" s="19">
        <v>1</v>
      </c>
      <c r="S220" s="19">
        <v>177</v>
      </c>
      <c r="T220" s="19">
        <v>1</v>
      </c>
      <c r="U220" s="19">
        <v>1</v>
      </c>
      <c r="V220" s="17">
        <v>2</v>
      </c>
      <c r="W220" s="19">
        <v>2</v>
      </c>
      <c r="X220" s="19">
        <v>0</v>
      </c>
      <c r="Y220" s="19">
        <v>1</v>
      </c>
      <c r="Z220" s="19">
        <v>1</v>
      </c>
      <c r="AA220" s="19">
        <v>0</v>
      </c>
      <c r="AB220" s="19">
        <v>1</v>
      </c>
      <c r="AC220" s="19">
        <f t="shared" si="34"/>
        <v>3</v>
      </c>
      <c r="AD220" s="19">
        <v>347</v>
      </c>
      <c r="AE220" s="19">
        <v>0</v>
      </c>
      <c r="AF220" s="19">
        <v>2</v>
      </c>
      <c r="AG220" s="19">
        <v>349</v>
      </c>
      <c r="AH220" s="19">
        <v>0</v>
      </c>
    </row>
    <row r="221" spans="1:34" ht="14.4" hidden="1" x14ac:dyDescent="0.3">
      <c r="A221" s="17">
        <v>214</v>
      </c>
      <c r="B221" s="17" t="s">
        <v>278</v>
      </c>
      <c r="C221" s="17" t="str">
        <f>VLOOKUP(B221,[3]Sheet1!$B$2:$D$274,3,0)</f>
        <v>DADHAPA</v>
      </c>
      <c r="D221" s="17" t="str">
        <f>VLOOKUP(C221,[4]all_localities_matched!$B$13:$J$191,9,0)</f>
        <v>DADHAPA</v>
      </c>
      <c r="E221" s="18">
        <f>S221/AG221</f>
        <v>0.49169435215946844</v>
      </c>
      <c r="F221" s="18">
        <f>P221/AG221</f>
        <v>0.40697674418604651</v>
      </c>
      <c r="G221" s="18">
        <f>Q221/AG221</f>
        <v>3.3222591362126248E-2</v>
      </c>
      <c r="H221" s="18">
        <f t="shared" si="27"/>
        <v>2.4916943521594685E-2</v>
      </c>
      <c r="I221" s="18">
        <f t="shared" si="28"/>
        <v>5.9800664451827246E-2</v>
      </c>
      <c r="J221" s="18">
        <f t="shared" si="29"/>
        <v>0.49169435215946844</v>
      </c>
      <c r="K221" s="18" t="str">
        <f t="shared" si="35"/>
        <v>BJP</v>
      </c>
      <c r="L221" s="18">
        <f t="shared" si="30"/>
        <v>0.40697674418604651</v>
      </c>
      <c r="M221" s="18" t="str">
        <f t="shared" si="31"/>
        <v>INC</v>
      </c>
      <c r="N221" s="18">
        <f t="shared" si="32"/>
        <v>8.4717607973421927E-2</v>
      </c>
      <c r="O221" s="49" t="str">
        <f t="shared" si="33"/>
        <v>Swing BJP</v>
      </c>
      <c r="P221" s="19">
        <v>245</v>
      </c>
      <c r="Q221" s="19">
        <v>20</v>
      </c>
      <c r="R221" s="19">
        <v>15</v>
      </c>
      <c r="S221" s="19">
        <v>296</v>
      </c>
      <c r="T221" s="19">
        <v>7</v>
      </c>
      <c r="U221" s="19">
        <v>1</v>
      </c>
      <c r="V221" s="17">
        <v>0</v>
      </c>
      <c r="W221" s="19">
        <v>4</v>
      </c>
      <c r="X221" s="19">
        <v>3</v>
      </c>
      <c r="Y221" s="19">
        <v>2</v>
      </c>
      <c r="Z221" s="19">
        <v>4</v>
      </c>
      <c r="AA221" s="19">
        <v>2</v>
      </c>
      <c r="AB221" s="19">
        <v>1</v>
      </c>
      <c r="AC221" s="19">
        <f t="shared" si="34"/>
        <v>12</v>
      </c>
      <c r="AD221" s="19">
        <v>600</v>
      </c>
      <c r="AE221" s="19">
        <v>0</v>
      </c>
      <c r="AF221" s="19">
        <v>2</v>
      </c>
      <c r="AG221" s="19">
        <v>602</v>
      </c>
      <c r="AH221" s="19">
        <v>0</v>
      </c>
    </row>
    <row r="222" spans="1:34" ht="14.4" hidden="1" x14ac:dyDescent="0.3">
      <c r="A222" s="17">
        <v>215</v>
      </c>
      <c r="B222" s="17" t="s">
        <v>279</v>
      </c>
      <c r="C222" s="17" t="str">
        <f>VLOOKUP(B222,[3]Sheet1!$B$2:$D$274,3,0)</f>
        <v>PARASAN</v>
      </c>
      <c r="D222" s="17" t="str">
        <f>VLOOKUP(C222,[4]all_localities_matched!$B$13:$J$191,9,0)</f>
        <v>PADRAWAN</v>
      </c>
      <c r="E222" s="18">
        <f>S222/AG222</f>
        <v>2.0100502512562814E-2</v>
      </c>
      <c r="F222" s="18">
        <f>P222/AG222</f>
        <v>0.90452261306532666</v>
      </c>
      <c r="G222" s="18">
        <f>Q222/AG222</f>
        <v>3.015075376884422E-2</v>
      </c>
      <c r="H222" s="18">
        <f t="shared" si="27"/>
        <v>0</v>
      </c>
      <c r="I222" s="18">
        <f t="shared" si="28"/>
        <v>5.5276381909547742E-2</v>
      </c>
      <c r="J222" s="18">
        <f t="shared" si="29"/>
        <v>0.90452261306532666</v>
      </c>
      <c r="K222" s="18" t="str">
        <f t="shared" si="35"/>
        <v>INC</v>
      </c>
      <c r="L222" s="18">
        <f t="shared" si="30"/>
        <v>5.5276381909547742E-2</v>
      </c>
      <c r="M222" s="18" t="str">
        <f t="shared" si="31"/>
        <v>Others</v>
      </c>
      <c r="N222" s="18">
        <f t="shared" si="32"/>
        <v>0.84924623115577891</v>
      </c>
      <c r="O222" s="49" t="str">
        <f t="shared" si="33"/>
        <v>Strong INC</v>
      </c>
      <c r="P222" s="19">
        <v>180</v>
      </c>
      <c r="Q222" s="19">
        <v>6</v>
      </c>
      <c r="R222" s="19">
        <v>0</v>
      </c>
      <c r="S222" s="19">
        <v>4</v>
      </c>
      <c r="T222" s="19">
        <v>2</v>
      </c>
      <c r="U222" s="19">
        <v>4</v>
      </c>
      <c r="V222" s="17">
        <v>0</v>
      </c>
      <c r="W222" s="19">
        <v>1</v>
      </c>
      <c r="X222" s="19">
        <v>0</v>
      </c>
      <c r="Y222" s="19">
        <v>0</v>
      </c>
      <c r="Z222" s="19">
        <v>0</v>
      </c>
      <c r="AA222" s="19">
        <v>2</v>
      </c>
      <c r="AB222" s="19">
        <v>0</v>
      </c>
      <c r="AC222" s="19">
        <f t="shared" si="34"/>
        <v>2</v>
      </c>
      <c r="AD222" s="19">
        <v>199</v>
      </c>
      <c r="AE222" s="19">
        <v>0</v>
      </c>
      <c r="AF222" s="19">
        <v>0</v>
      </c>
      <c r="AG222" s="19">
        <v>199</v>
      </c>
      <c r="AH222" s="19">
        <v>0</v>
      </c>
    </row>
    <row r="223" spans="1:34" ht="14.4" hidden="1" x14ac:dyDescent="0.3">
      <c r="A223" s="17">
        <v>216</v>
      </c>
      <c r="B223" s="17" t="s">
        <v>280</v>
      </c>
      <c r="C223" s="17" t="str">
        <f>VLOOKUP(B223,[3]Sheet1!$B$2:$D$274,3,0)</f>
        <v>GURAGAIYA</v>
      </c>
      <c r="D223" s="17" t="str">
        <f>VLOOKUP(C223,[4]all_localities_matched!$B$13:$J$191,9,0)</f>
        <v>GURAGAIYA</v>
      </c>
      <c r="E223" s="18">
        <f>S223/AG223</f>
        <v>0.20987654320987653</v>
      </c>
      <c r="F223" s="18">
        <f>P223/AG223</f>
        <v>0.6820987654320988</v>
      </c>
      <c r="G223" s="18">
        <f>Q223/AG223</f>
        <v>1.5432098765432098E-2</v>
      </c>
      <c r="H223" s="18">
        <f t="shared" si="27"/>
        <v>9.2592592592592587E-3</v>
      </c>
      <c r="I223" s="18">
        <f t="shared" si="28"/>
        <v>8.6419753086419748E-2</v>
      </c>
      <c r="J223" s="18">
        <f t="shared" si="29"/>
        <v>0.6820987654320988</v>
      </c>
      <c r="K223" s="18" t="str">
        <f t="shared" si="35"/>
        <v>INC</v>
      </c>
      <c r="L223" s="18">
        <f t="shared" si="30"/>
        <v>0.20987654320987653</v>
      </c>
      <c r="M223" s="18" t="str">
        <f t="shared" si="31"/>
        <v>BJP</v>
      </c>
      <c r="N223" s="18">
        <f t="shared" si="32"/>
        <v>0.47222222222222227</v>
      </c>
      <c r="O223" s="49" t="str">
        <f t="shared" si="33"/>
        <v>Strong INC</v>
      </c>
      <c r="P223" s="19">
        <v>221</v>
      </c>
      <c r="Q223" s="19">
        <v>5</v>
      </c>
      <c r="R223" s="19">
        <v>3</v>
      </c>
      <c r="S223" s="19">
        <v>68</v>
      </c>
      <c r="T223" s="19">
        <v>3</v>
      </c>
      <c r="U223" s="19">
        <v>0</v>
      </c>
      <c r="V223" s="17">
        <v>0</v>
      </c>
      <c r="W223" s="19">
        <v>1</v>
      </c>
      <c r="X223" s="19">
        <v>0</v>
      </c>
      <c r="Y223" s="19">
        <v>2</v>
      </c>
      <c r="Z223" s="19">
        <v>3</v>
      </c>
      <c r="AA223" s="19">
        <v>2</v>
      </c>
      <c r="AB223" s="19">
        <v>5</v>
      </c>
      <c r="AC223" s="19">
        <f t="shared" si="34"/>
        <v>12</v>
      </c>
      <c r="AD223" s="19">
        <v>313</v>
      </c>
      <c r="AE223" s="19">
        <v>0</v>
      </c>
      <c r="AF223" s="19">
        <v>11</v>
      </c>
      <c r="AG223" s="19">
        <v>324</v>
      </c>
      <c r="AH223" s="19">
        <v>0</v>
      </c>
    </row>
    <row r="224" spans="1:34" ht="14.4" hidden="1" x14ac:dyDescent="0.3">
      <c r="A224" s="17">
        <v>217</v>
      </c>
      <c r="B224" s="17" t="s">
        <v>281</v>
      </c>
      <c r="C224" s="17" t="str">
        <f>VLOOKUP(B224,[3]Sheet1!$B$2:$D$274,3,0)</f>
        <v>KHARADIHA</v>
      </c>
      <c r="D224" s="17" t="str">
        <f>VLOOKUP(C224,[4]all_localities_matched!$B$13:$J$191,9,0)</f>
        <v>KHARDIHA</v>
      </c>
      <c r="E224" s="18">
        <f>S224/AG224</f>
        <v>0.39250814332247558</v>
      </c>
      <c r="F224" s="18">
        <f>P224/AG224</f>
        <v>0.44136807817589574</v>
      </c>
      <c r="G224" s="18">
        <f>Q224/AG224</f>
        <v>9.4462540716612378E-2</v>
      </c>
      <c r="H224" s="18">
        <f t="shared" si="27"/>
        <v>1.4657980456026058E-2</v>
      </c>
      <c r="I224" s="18">
        <f t="shared" si="28"/>
        <v>7.3289902280130298E-2</v>
      </c>
      <c r="J224" s="18">
        <f t="shared" si="29"/>
        <v>0.44136807817589574</v>
      </c>
      <c r="K224" s="18" t="str">
        <f t="shared" si="35"/>
        <v>INC</v>
      </c>
      <c r="L224" s="18">
        <f t="shared" si="30"/>
        <v>0.39250814332247558</v>
      </c>
      <c r="M224" s="18" t="str">
        <f t="shared" si="31"/>
        <v>BJP</v>
      </c>
      <c r="N224" s="18">
        <f t="shared" si="32"/>
        <v>4.8859934853420162E-2</v>
      </c>
      <c r="O224" s="49" t="str">
        <f t="shared" si="33"/>
        <v>Swing INC</v>
      </c>
      <c r="P224" s="19">
        <v>271</v>
      </c>
      <c r="Q224" s="19">
        <v>58</v>
      </c>
      <c r="R224" s="19">
        <v>9</v>
      </c>
      <c r="S224" s="19">
        <v>241</v>
      </c>
      <c r="T224" s="19">
        <v>6</v>
      </c>
      <c r="U224" s="19">
        <v>0</v>
      </c>
      <c r="V224" s="17">
        <v>3</v>
      </c>
      <c r="W224" s="19">
        <v>2</v>
      </c>
      <c r="X224" s="19">
        <v>1</v>
      </c>
      <c r="Y224" s="19">
        <v>4</v>
      </c>
      <c r="Z224" s="19">
        <v>3</v>
      </c>
      <c r="AA224" s="19">
        <v>5</v>
      </c>
      <c r="AB224" s="19">
        <v>4</v>
      </c>
      <c r="AC224" s="19">
        <f t="shared" si="34"/>
        <v>17</v>
      </c>
      <c r="AD224" s="19">
        <v>607</v>
      </c>
      <c r="AE224" s="19">
        <v>0</v>
      </c>
      <c r="AF224" s="19">
        <v>7</v>
      </c>
      <c r="AG224" s="19">
        <v>614</v>
      </c>
      <c r="AH224" s="19">
        <v>0</v>
      </c>
    </row>
    <row r="225" spans="1:34" ht="14.4" hidden="1" x14ac:dyDescent="0.3">
      <c r="A225" s="17">
        <v>218</v>
      </c>
      <c r="B225" s="17" t="s">
        <v>173</v>
      </c>
      <c r="C225" s="17" t="str">
        <f>VLOOKUP(B225,[3]Sheet1!$B$2:$D$274,3,0)</f>
        <v>BAHUARA</v>
      </c>
      <c r="D225" s="17" t="str">
        <f>VLOOKUP(C225,[4]all_localities_matched!$B$13:$J$191,9,0)</f>
        <v>BAHUAARA</v>
      </c>
      <c r="E225" s="18">
        <f>S225/AG225</f>
        <v>0.50874125874125875</v>
      </c>
      <c r="F225" s="18">
        <f>P225/AG225</f>
        <v>0.34615384615384615</v>
      </c>
      <c r="G225" s="18">
        <f>Q225/AG225</f>
        <v>7.8671328671328672E-2</v>
      </c>
      <c r="H225" s="18">
        <f t="shared" si="27"/>
        <v>1.048951048951049E-2</v>
      </c>
      <c r="I225" s="18">
        <f t="shared" si="28"/>
        <v>7.8671328671328672E-2</v>
      </c>
      <c r="J225" s="18">
        <f t="shared" si="29"/>
        <v>0.50874125874125875</v>
      </c>
      <c r="K225" s="18" t="str">
        <f t="shared" si="35"/>
        <v>BJP</v>
      </c>
      <c r="L225" s="18">
        <f t="shared" si="30"/>
        <v>0.34615384615384615</v>
      </c>
      <c r="M225" s="18" t="str">
        <f t="shared" si="31"/>
        <v>INC</v>
      </c>
      <c r="N225" s="18">
        <f t="shared" si="32"/>
        <v>0.16258741258741261</v>
      </c>
      <c r="O225" s="49" t="str">
        <f t="shared" si="33"/>
        <v>Strong BJP</v>
      </c>
      <c r="P225" s="19">
        <v>198</v>
      </c>
      <c r="Q225" s="19">
        <v>45</v>
      </c>
      <c r="R225" s="19">
        <v>6</v>
      </c>
      <c r="S225" s="19">
        <v>291</v>
      </c>
      <c r="T225" s="19">
        <v>6</v>
      </c>
      <c r="U225" s="19">
        <v>4</v>
      </c>
      <c r="V225" s="17">
        <v>3</v>
      </c>
      <c r="W225" s="19">
        <v>2</v>
      </c>
      <c r="X225" s="19">
        <v>2</v>
      </c>
      <c r="Y225" s="19">
        <v>3</v>
      </c>
      <c r="Z225" s="19">
        <v>3</v>
      </c>
      <c r="AA225" s="19">
        <v>1</v>
      </c>
      <c r="AB225" s="19">
        <v>6</v>
      </c>
      <c r="AC225" s="19">
        <f t="shared" si="34"/>
        <v>15</v>
      </c>
      <c r="AD225" s="19">
        <v>570</v>
      </c>
      <c r="AE225" s="19">
        <v>0</v>
      </c>
      <c r="AF225" s="19">
        <v>2</v>
      </c>
      <c r="AG225" s="19">
        <v>572</v>
      </c>
      <c r="AH225" s="19">
        <v>0</v>
      </c>
    </row>
    <row r="226" spans="1:34" ht="14.4" hidden="1" x14ac:dyDescent="0.3">
      <c r="A226" s="17">
        <v>219</v>
      </c>
      <c r="B226" s="17" t="s">
        <v>282</v>
      </c>
      <c r="C226" s="17" t="str">
        <f>VLOOKUP(B226,[3]Sheet1!$B$2:$D$274,3,0)</f>
        <v>NARACHI</v>
      </c>
      <c r="D226" s="17" t="str">
        <f>VLOOKUP(C226,[4]all_localities_matched!$B$13:$J$191,9,0)</f>
        <v>NARACHI</v>
      </c>
      <c r="E226" s="18">
        <f>S226/AG226</f>
        <v>0.22842639593908629</v>
      </c>
      <c r="F226" s="18">
        <f>P226/AG226</f>
        <v>0.58375634517766495</v>
      </c>
      <c r="G226" s="18">
        <f>Q226/AG226</f>
        <v>7.1065989847715741E-2</v>
      </c>
      <c r="H226" s="18">
        <f t="shared" si="27"/>
        <v>1.015228426395939E-2</v>
      </c>
      <c r="I226" s="18">
        <f t="shared" si="28"/>
        <v>0.12944162436548223</v>
      </c>
      <c r="J226" s="18">
        <f t="shared" si="29"/>
        <v>0.58375634517766495</v>
      </c>
      <c r="K226" s="18" t="str">
        <f t="shared" si="35"/>
        <v>INC</v>
      </c>
      <c r="L226" s="18">
        <f t="shared" si="30"/>
        <v>0.22842639593908629</v>
      </c>
      <c r="M226" s="18" t="str">
        <f t="shared" si="31"/>
        <v>BJP</v>
      </c>
      <c r="N226" s="18">
        <f t="shared" si="32"/>
        <v>0.35532994923857864</v>
      </c>
      <c r="O226" s="49" t="str">
        <f t="shared" si="33"/>
        <v>Strong INC</v>
      </c>
      <c r="P226" s="19">
        <v>230</v>
      </c>
      <c r="Q226" s="19">
        <v>28</v>
      </c>
      <c r="R226" s="19">
        <v>4</v>
      </c>
      <c r="S226" s="19">
        <v>90</v>
      </c>
      <c r="T226" s="19">
        <v>4</v>
      </c>
      <c r="U226" s="19">
        <v>1</v>
      </c>
      <c r="V226" s="17">
        <v>5</v>
      </c>
      <c r="W226" s="19">
        <v>1</v>
      </c>
      <c r="X226" s="19">
        <v>3</v>
      </c>
      <c r="Y226" s="19">
        <v>1</v>
      </c>
      <c r="Z226" s="19">
        <v>8</v>
      </c>
      <c r="AA226" s="19">
        <v>4</v>
      </c>
      <c r="AB226" s="19">
        <v>4</v>
      </c>
      <c r="AC226" s="19">
        <f t="shared" si="34"/>
        <v>20</v>
      </c>
      <c r="AD226" s="19">
        <v>383</v>
      </c>
      <c r="AE226" s="19">
        <v>0</v>
      </c>
      <c r="AF226" s="19">
        <v>11</v>
      </c>
      <c r="AG226" s="19">
        <v>394</v>
      </c>
      <c r="AH226" s="19">
        <v>0</v>
      </c>
    </row>
    <row r="227" spans="1:34" ht="14.4" hidden="1" x14ac:dyDescent="0.3">
      <c r="A227" s="17">
        <v>220</v>
      </c>
      <c r="B227" s="17" t="s">
        <v>283</v>
      </c>
      <c r="C227" s="17" t="str">
        <f>VLOOKUP(B227,[3]Sheet1!$B$2:$D$274,3,0)</f>
        <v>CHAINAPUR</v>
      </c>
      <c r="D227" s="17" t="str">
        <f>VLOOKUP(C227,[4]all_localities_matched!$B$13:$J$191,9,0)</f>
        <v>CHAINPUR</v>
      </c>
      <c r="E227" s="18">
        <f>S227/AG227</f>
        <v>0.36842105263157893</v>
      </c>
      <c r="F227" s="18">
        <f>P227/AG227</f>
        <v>0.46411483253588515</v>
      </c>
      <c r="G227" s="18">
        <f>Q227/AG227</f>
        <v>9.8086124401913874E-2</v>
      </c>
      <c r="H227" s="18">
        <f t="shared" si="27"/>
        <v>2.1531100478468901E-2</v>
      </c>
      <c r="I227" s="18">
        <f t="shared" si="28"/>
        <v>7.1770334928229665E-2</v>
      </c>
      <c r="J227" s="18">
        <f t="shared" si="29"/>
        <v>0.46411483253588515</v>
      </c>
      <c r="K227" s="18" t="str">
        <f t="shared" si="35"/>
        <v>INC</v>
      </c>
      <c r="L227" s="18">
        <f t="shared" si="30"/>
        <v>0.36842105263157893</v>
      </c>
      <c r="M227" s="18" t="str">
        <f t="shared" si="31"/>
        <v>BJP</v>
      </c>
      <c r="N227" s="18">
        <f t="shared" si="32"/>
        <v>9.569377990430622E-2</v>
      </c>
      <c r="O227" s="49" t="str">
        <f t="shared" si="33"/>
        <v>Swing INC</v>
      </c>
      <c r="P227" s="19">
        <v>194</v>
      </c>
      <c r="Q227" s="19">
        <v>41</v>
      </c>
      <c r="R227" s="19">
        <v>9</v>
      </c>
      <c r="S227" s="19">
        <v>154</v>
      </c>
      <c r="T227" s="19">
        <v>0</v>
      </c>
      <c r="U227" s="19">
        <v>3</v>
      </c>
      <c r="V227" s="17">
        <v>1</v>
      </c>
      <c r="W227" s="19">
        <v>2</v>
      </c>
      <c r="X227" s="19">
        <v>1</v>
      </c>
      <c r="Y227" s="19">
        <v>2</v>
      </c>
      <c r="Z227" s="19">
        <v>6</v>
      </c>
      <c r="AA227" s="19">
        <v>1</v>
      </c>
      <c r="AB227" s="19">
        <v>2</v>
      </c>
      <c r="AC227" s="19">
        <f t="shared" si="34"/>
        <v>12</v>
      </c>
      <c r="AD227" s="19">
        <v>416</v>
      </c>
      <c r="AE227" s="19">
        <v>0</v>
      </c>
      <c r="AF227" s="19">
        <v>2</v>
      </c>
      <c r="AG227" s="19">
        <v>418</v>
      </c>
      <c r="AH227" s="19">
        <v>0</v>
      </c>
    </row>
    <row r="228" spans="1:34" ht="14.4" hidden="1" x14ac:dyDescent="0.3">
      <c r="A228" s="17">
        <v>221</v>
      </c>
      <c r="B228" s="17" t="s">
        <v>284</v>
      </c>
      <c r="C228" s="17" t="str">
        <f>VLOOKUP(B228,[3]Sheet1!$B$2:$D$274,3,0)</f>
        <v>DEVADHARI</v>
      </c>
      <c r="D228" s="17" t="str">
        <f>VLOOKUP(C228,[4]all_localities_matched!$B$13:$J$191,9,0)</f>
        <v>DEVADHARI</v>
      </c>
      <c r="E228" s="18">
        <f>S228/AG228</f>
        <v>0.22073578595317725</v>
      </c>
      <c r="F228" s="18">
        <f>P228/AG228</f>
        <v>0.66555183946488294</v>
      </c>
      <c r="G228" s="18">
        <f>Q228/AG228</f>
        <v>2.3411371237458192E-2</v>
      </c>
      <c r="H228" s="18">
        <f t="shared" si="27"/>
        <v>1.0033444816053512E-2</v>
      </c>
      <c r="I228" s="18">
        <f t="shared" si="28"/>
        <v>6.0200668896321072E-2</v>
      </c>
      <c r="J228" s="18">
        <f t="shared" si="29"/>
        <v>0.66555183946488294</v>
      </c>
      <c r="K228" s="18" t="str">
        <f t="shared" si="35"/>
        <v>INC</v>
      </c>
      <c r="L228" s="18">
        <f t="shared" si="30"/>
        <v>0.22073578595317725</v>
      </c>
      <c r="M228" s="18" t="str">
        <f t="shared" si="31"/>
        <v>BJP</v>
      </c>
      <c r="N228" s="18">
        <f t="shared" si="32"/>
        <v>0.44481605351170572</v>
      </c>
      <c r="O228" s="49" t="str">
        <f t="shared" si="33"/>
        <v>Strong INC</v>
      </c>
      <c r="P228" s="19">
        <v>199</v>
      </c>
      <c r="Q228" s="19">
        <v>7</v>
      </c>
      <c r="R228" s="19">
        <v>3</v>
      </c>
      <c r="S228" s="19">
        <v>66</v>
      </c>
      <c r="T228" s="19">
        <v>1</v>
      </c>
      <c r="U228" s="19">
        <v>1</v>
      </c>
      <c r="V228" s="17">
        <v>0</v>
      </c>
      <c r="W228" s="19">
        <v>0</v>
      </c>
      <c r="X228" s="19">
        <v>0</v>
      </c>
      <c r="Y228" s="19">
        <v>2</v>
      </c>
      <c r="Z228" s="19">
        <v>1</v>
      </c>
      <c r="AA228" s="19">
        <v>1</v>
      </c>
      <c r="AB228" s="19">
        <v>4</v>
      </c>
      <c r="AC228" s="19">
        <f t="shared" si="34"/>
        <v>8</v>
      </c>
      <c r="AD228" s="19">
        <v>285</v>
      </c>
      <c r="AE228" s="19">
        <v>0</v>
      </c>
      <c r="AF228" s="19">
        <v>14</v>
      </c>
      <c r="AG228" s="19">
        <v>299</v>
      </c>
      <c r="AH228" s="19">
        <v>0</v>
      </c>
    </row>
    <row r="229" spans="1:34" ht="14.4" hidden="1" x14ac:dyDescent="0.3">
      <c r="A229" s="17">
        <v>222</v>
      </c>
      <c r="B229" s="17" t="s">
        <v>285</v>
      </c>
      <c r="C229" s="17" t="str">
        <f>VLOOKUP(B229,[3]Sheet1!$B$2:$D$274,3,0)</f>
        <v>UPARADAHA</v>
      </c>
      <c r="D229" s="17" t="str">
        <f>VLOOKUP(C229,[4]all_localities_matched!$B$13:$J$191,9,0)</f>
        <v>UPARADAHA</v>
      </c>
      <c r="E229" s="18">
        <f>S229/AG229</f>
        <v>0.37396694214876031</v>
      </c>
      <c r="F229" s="18">
        <f>P229/AG229</f>
        <v>0.44834710743801653</v>
      </c>
      <c r="G229" s="18">
        <f>Q229/AG229</f>
        <v>3.9256198347107439E-2</v>
      </c>
      <c r="H229" s="18">
        <f t="shared" si="27"/>
        <v>1.6528925619834711E-2</v>
      </c>
      <c r="I229" s="18">
        <f t="shared" si="28"/>
        <v>0.11776859504132231</v>
      </c>
      <c r="J229" s="18">
        <f t="shared" si="29"/>
        <v>0.44834710743801653</v>
      </c>
      <c r="K229" s="18" t="str">
        <f t="shared" si="35"/>
        <v>INC</v>
      </c>
      <c r="L229" s="18">
        <f t="shared" si="30"/>
        <v>0.37396694214876031</v>
      </c>
      <c r="M229" s="18" t="str">
        <f t="shared" si="31"/>
        <v>BJP</v>
      </c>
      <c r="N229" s="18">
        <f t="shared" si="32"/>
        <v>7.4380165289256228E-2</v>
      </c>
      <c r="O229" s="49" t="str">
        <f t="shared" si="33"/>
        <v>Swing INC</v>
      </c>
      <c r="P229" s="19">
        <v>217</v>
      </c>
      <c r="Q229" s="19">
        <v>19</v>
      </c>
      <c r="R229" s="19">
        <v>8</v>
      </c>
      <c r="S229" s="19">
        <v>181</v>
      </c>
      <c r="T229" s="19">
        <v>3</v>
      </c>
      <c r="U229" s="19">
        <v>5</v>
      </c>
      <c r="V229" s="17">
        <v>0</v>
      </c>
      <c r="W229" s="19">
        <v>3</v>
      </c>
      <c r="X229" s="19">
        <v>2</v>
      </c>
      <c r="Y229" s="19">
        <v>3</v>
      </c>
      <c r="Z229" s="19">
        <v>8</v>
      </c>
      <c r="AA229" s="19">
        <v>6</v>
      </c>
      <c r="AB229" s="19">
        <v>4</v>
      </c>
      <c r="AC229" s="19">
        <f t="shared" si="34"/>
        <v>23</v>
      </c>
      <c r="AD229" s="19">
        <v>459</v>
      </c>
      <c r="AE229" s="19">
        <v>0</v>
      </c>
      <c r="AF229" s="19">
        <v>25</v>
      </c>
      <c r="AG229" s="19">
        <v>484</v>
      </c>
      <c r="AH229" s="19">
        <v>0</v>
      </c>
    </row>
    <row r="230" spans="1:34" ht="14.4" hidden="1" x14ac:dyDescent="0.3">
      <c r="A230" s="17">
        <v>223</v>
      </c>
      <c r="B230" s="17" t="s">
        <v>286</v>
      </c>
      <c r="C230" s="17" t="str">
        <f>VLOOKUP(B230,[3]Sheet1!$B$2:$D$274,3,0)</f>
        <v>BELASARA</v>
      </c>
      <c r="D230" s="17" t="str">
        <f>VLOOKUP(C230,[4]all_localities_matched!$B$13:$J$191,9,0)</f>
        <v>BELASARA</v>
      </c>
      <c r="E230" s="18">
        <f>S230/AG230</f>
        <v>0.52144082332761577</v>
      </c>
      <c r="F230" s="18">
        <f>P230/AG230</f>
        <v>0.20240137221269297</v>
      </c>
      <c r="G230" s="18">
        <f>Q230/AG230</f>
        <v>0.18010291595197256</v>
      </c>
      <c r="H230" s="18">
        <f t="shared" si="27"/>
        <v>8.5763293310463125E-3</v>
      </c>
      <c r="I230" s="18">
        <f t="shared" si="28"/>
        <v>0.11149228130360206</v>
      </c>
      <c r="J230" s="18">
        <f t="shared" si="29"/>
        <v>0.52144082332761577</v>
      </c>
      <c r="K230" s="18" t="str">
        <f t="shared" si="35"/>
        <v>BJP</v>
      </c>
      <c r="L230" s="18">
        <f t="shared" si="30"/>
        <v>0.20240137221269297</v>
      </c>
      <c r="M230" s="18" t="str">
        <f t="shared" si="31"/>
        <v>INC</v>
      </c>
      <c r="N230" s="18">
        <f t="shared" si="32"/>
        <v>0.31903945111492282</v>
      </c>
      <c r="O230" s="49" t="str">
        <f t="shared" si="33"/>
        <v>Strong BJP</v>
      </c>
      <c r="P230" s="19">
        <v>118</v>
      </c>
      <c r="Q230" s="19">
        <v>105</v>
      </c>
      <c r="R230" s="19">
        <v>5</v>
      </c>
      <c r="S230" s="19">
        <v>304</v>
      </c>
      <c r="T230" s="19">
        <v>5</v>
      </c>
      <c r="U230" s="19">
        <v>3</v>
      </c>
      <c r="V230" s="17">
        <v>4</v>
      </c>
      <c r="W230" s="19">
        <v>3</v>
      </c>
      <c r="X230" s="19">
        <v>1</v>
      </c>
      <c r="Y230" s="19">
        <v>0</v>
      </c>
      <c r="Z230" s="19">
        <v>10</v>
      </c>
      <c r="AA230" s="19">
        <v>7</v>
      </c>
      <c r="AB230" s="19">
        <v>7</v>
      </c>
      <c r="AC230" s="19">
        <f t="shared" si="34"/>
        <v>25</v>
      </c>
      <c r="AD230" s="19">
        <v>572</v>
      </c>
      <c r="AE230" s="19">
        <v>0</v>
      </c>
      <c r="AF230" s="19">
        <v>11</v>
      </c>
      <c r="AG230" s="19">
        <v>583</v>
      </c>
      <c r="AH230" s="19">
        <v>0</v>
      </c>
    </row>
    <row r="231" spans="1:34" ht="14.4" hidden="1" x14ac:dyDescent="0.3">
      <c r="A231" s="17">
        <v>224</v>
      </c>
      <c r="B231" s="17" t="s">
        <v>287</v>
      </c>
      <c r="C231" s="17" t="str">
        <f>VLOOKUP(B231,[3]Sheet1!$B$2:$D$274,3,0)</f>
        <v>BELASARA</v>
      </c>
      <c r="D231" s="17" t="str">
        <f>VLOOKUP(C231,[4]all_localities_matched!$B$13:$J$191,9,0)</f>
        <v>BELASARA</v>
      </c>
      <c r="E231" s="18">
        <f>S231/AG231</f>
        <v>0.39626556016597508</v>
      </c>
      <c r="F231" s="18">
        <f>P231/AG231</f>
        <v>0.33817427385892118</v>
      </c>
      <c r="G231" s="18">
        <f>Q231/AG231</f>
        <v>0.19294605809128632</v>
      </c>
      <c r="H231" s="18">
        <f t="shared" si="27"/>
        <v>2.6970954356846474E-2</v>
      </c>
      <c r="I231" s="18">
        <f t="shared" si="28"/>
        <v>6.2240663900414939E-2</v>
      </c>
      <c r="J231" s="18">
        <f t="shared" si="29"/>
        <v>0.39626556016597508</v>
      </c>
      <c r="K231" s="18" t="str">
        <f t="shared" si="35"/>
        <v>BJP</v>
      </c>
      <c r="L231" s="18">
        <f t="shared" si="30"/>
        <v>0.33817427385892118</v>
      </c>
      <c r="M231" s="18" t="str">
        <f t="shared" si="31"/>
        <v>INC</v>
      </c>
      <c r="N231" s="18">
        <f t="shared" si="32"/>
        <v>5.8091286307053902E-2</v>
      </c>
      <c r="O231" s="49" t="str">
        <f t="shared" si="33"/>
        <v>Swing BJP</v>
      </c>
      <c r="P231" s="19">
        <v>163</v>
      </c>
      <c r="Q231" s="19">
        <v>93</v>
      </c>
      <c r="R231" s="19">
        <v>13</v>
      </c>
      <c r="S231" s="19">
        <v>191</v>
      </c>
      <c r="T231" s="19">
        <v>5</v>
      </c>
      <c r="U231" s="19">
        <v>1</v>
      </c>
      <c r="V231" s="17">
        <v>6</v>
      </c>
      <c r="W231" s="19">
        <v>2</v>
      </c>
      <c r="X231" s="19">
        <v>1</v>
      </c>
      <c r="Y231" s="19">
        <v>1</v>
      </c>
      <c r="Z231" s="19">
        <v>2</v>
      </c>
      <c r="AA231" s="19">
        <v>2</v>
      </c>
      <c r="AB231" s="19">
        <v>2</v>
      </c>
      <c r="AC231" s="19">
        <f t="shared" si="34"/>
        <v>8</v>
      </c>
      <c r="AD231" s="19">
        <v>482</v>
      </c>
      <c r="AE231" s="19">
        <v>0</v>
      </c>
      <c r="AF231" s="19">
        <v>0</v>
      </c>
      <c r="AG231" s="19">
        <v>482</v>
      </c>
      <c r="AH231" s="19">
        <v>0</v>
      </c>
    </row>
    <row r="232" spans="1:34" ht="14.4" hidden="1" x14ac:dyDescent="0.3">
      <c r="A232" s="17">
        <v>225</v>
      </c>
      <c r="B232" s="17" t="s">
        <v>288</v>
      </c>
      <c r="C232" s="17" t="str">
        <f>VLOOKUP(B232,[3]Sheet1!$B$2:$D$274,3,0)</f>
        <v>IPUR</v>
      </c>
      <c r="D232" s="17" t="str">
        <f>VLOOKUP(C232,[4]all_localities_matched!$B$13:$J$191,9,0)</f>
        <v>IPUR</v>
      </c>
      <c r="E232" s="18">
        <f>S232/AG232</f>
        <v>0.46366279069767441</v>
      </c>
      <c r="F232" s="18">
        <f>P232/AG232</f>
        <v>0.26889534883720928</v>
      </c>
      <c r="G232" s="18">
        <f>Q232/AG232</f>
        <v>0.15988372093023256</v>
      </c>
      <c r="H232" s="18">
        <f t="shared" si="27"/>
        <v>1.1627906976744186E-2</v>
      </c>
      <c r="I232" s="18">
        <f t="shared" si="28"/>
        <v>0.12354651162790697</v>
      </c>
      <c r="J232" s="18">
        <f t="shared" si="29"/>
        <v>0.46366279069767441</v>
      </c>
      <c r="K232" s="18" t="str">
        <f t="shared" si="35"/>
        <v>BJP</v>
      </c>
      <c r="L232" s="18">
        <f t="shared" si="30"/>
        <v>0.26889534883720928</v>
      </c>
      <c r="M232" s="18" t="str">
        <f t="shared" si="31"/>
        <v>INC</v>
      </c>
      <c r="N232" s="18">
        <f t="shared" si="32"/>
        <v>0.19476744186046513</v>
      </c>
      <c r="O232" s="49" t="str">
        <f t="shared" si="33"/>
        <v>Strong BJP</v>
      </c>
      <c r="P232" s="19">
        <v>185</v>
      </c>
      <c r="Q232" s="19">
        <v>110</v>
      </c>
      <c r="R232" s="19">
        <v>8</v>
      </c>
      <c r="S232" s="19">
        <v>319</v>
      </c>
      <c r="T232" s="19">
        <v>9</v>
      </c>
      <c r="U232" s="19">
        <v>5</v>
      </c>
      <c r="V232" s="17">
        <v>3</v>
      </c>
      <c r="W232" s="19">
        <v>2</v>
      </c>
      <c r="X232" s="19">
        <v>3</v>
      </c>
      <c r="Y232" s="19">
        <v>10</v>
      </c>
      <c r="Z232" s="19">
        <v>5</v>
      </c>
      <c r="AA232" s="19">
        <v>6</v>
      </c>
      <c r="AB232" s="19">
        <v>9</v>
      </c>
      <c r="AC232" s="19">
        <f t="shared" si="34"/>
        <v>33</v>
      </c>
      <c r="AD232" s="19">
        <v>674</v>
      </c>
      <c r="AE232" s="19">
        <v>0</v>
      </c>
      <c r="AF232" s="19">
        <v>14</v>
      </c>
      <c r="AG232" s="19">
        <v>688</v>
      </c>
      <c r="AH232" s="19">
        <v>0</v>
      </c>
    </row>
    <row r="233" spans="1:34" ht="14.4" hidden="1" x14ac:dyDescent="0.3">
      <c r="A233" s="17">
        <v>226</v>
      </c>
      <c r="B233" s="17" t="s">
        <v>289</v>
      </c>
      <c r="C233" s="17" t="str">
        <f>VLOOKUP(B233,[3]Sheet1!$B$2:$D$274,3,0)</f>
        <v>DHAMAUL</v>
      </c>
      <c r="D233" s="17" t="str">
        <f>VLOOKUP(C233,[4]all_localities_matched!$B$13:$J$191,9,0)</f>
        <v>DAMAUL</v>
      </c>
      <c r="E233" s="18">
        <f>S233/AG233</f>
        <v>0.22342342342342342</v>
      </c>
      <c r="F233" s="18">
        <f>P233/AG233</f>
        <v>0.67747747747747744</v>
      </c>
      <c r="G233" s="18">
        <f>Q233/AG233</f>
        <v>2.7027027027027029E-2</v>
      </c>
      <c r="H233" s="18">
        <f t="shared" si="27"/>
        <v>1.8018018018018018E-2</v>
      </c>
      <c r="I233" s="18">
        <f t="shared" si="28"/>
        <v>5.4054054054054057E-2</v>
      </c>
      <c r="J233" s="18">
        <f t="shared" si="29"/>
        <v>0.67747747747747744</v>
      </c>
      <c r="K233" s="18" t="str">
        <f t="shared" si="35"/>
        <v>INC</v>
      </c>
      <c r="L233" s="18">
        <f t="shared" si="30"/>
        <v>0.22342342342342342</v>
      </c>
      <c r="M233" s="18" t="str">
        <f t="shared" si="31"/>
        <v>BJP</v>
      </c>
      <c r="N233" s="18">
        <f t="shared" si="32"/>
        <v>0.45405405405405402</v>
      </c>
      <c r="O233" s="49" t="str">
        <f t="shared" si="33"/>
        <v>Strong INC</v>
      </c>
      <c r="P233" s="19">
        <v>376</v>
      </c>
      <c r="Q233" s="19">
        <v>15</v>
      </c>
      <c r="R233" s="19">
        <v>10</v>
      </c>
      <c r="S233" s="19">
        <v>124</v>
      </c>
      <c r="T233" s="19">
        <v>5</v>
      </c>
      <c r="U233" s="19">
        <v>1</v>
      </c>
      <c r="V233" s="17">
        <v>6</v>
      </c>
      <c r="W233" s="19">
        <v>0</v>
      </c>
      <c r="X233" s="19">
        <v>1</v>
      </c>
      <c r="Y233" s="19">
        <v>1</v>
      </c>
      <c r="Z233" s="19">
        <v>3</v>
      </c>
      <c r="AA233" s="19">
        <v>3</v>
      </c>
      <c r="AB233" s="19">
        <v>1</v>
      </c>
      <c r="AC233" s="19">
        <f t="shared" si="34"/>
        <v>9</v>
      </c>
      <c r="AD233" s="19">
        <v>546</v>
      </c>
      <c r="AE233" s="19">
        <v>0</v>
      </c>
      <c r="AF233" s="19">
        <v>9</v>
      </c>
      <c r="AG233" s="19">
        <v>555</v>
      </c>
      <c r="AH233" s="19">
        <v>0</v>
      </c>
    </row>
    <row r="234" spans="1:34" ht="14.4" hidden="1" x14ac:dyDescent="0.3">
      <c r="A234" s="17">
        <v>227</v>
      </c>
      <c r="B234" s="17" t="s">
        <v>290</v>
      </c>
      <c r="C234" s="17" t="str">
        <f>VLOOKUP(B234,[3]Sheet1!$B$2:$D$274,3,0)</f>
        <v>BALAPOKHAR</v>
      </c>
      <c r="D234" s="17" t="str">
        <f>VLOOKUP(C234,[4]all_localities_matched!$B$13:$J$191,9,0)</f>
        <v>BALAPOKHAR</v>
      </c>
      <c r="E234" s="18">
        <f>S234/AG234</f>
        <v>0.31791044776119404</v>
      </c>
      <c r="F234" s="18">
        <f>P234/AG234</f>
        <v>0.45223880597014926</v>
      </c>
      <c r="G234" s="18">
        <f>Q234/AG234</f>
        <v>0.11641791044776119</v>
      </c>
      <c r="H234" s="18">
        <f t="shared" si="27"/>
        <v>4.4776119402985072E-2</v>
      </c>
      <c r="I234" s="18">
        <f t="shared" si="28"/>
        <v>7.4626865671641784E-2</v>
      </c>
      <c r="J234" s="18">
        <f t="shared" si="29"/>
        <v>0.45223880597014926</v>
      </c>
      <c r="K234" s="18" t="str">
        <f t="shared" si="35"/>
        <v>INC</v>
      </c>
      <c r="L234" s="18">
        <f t="shared" si="30"/>
        <v>0.31791044776119404</v>
      </c>
      <c r="M234" s="18" t="str">
        <f t="shared" si="31"/>
        <v>BJP</v>
      </c>
      <c r="N234" s="18">
        <f t="shared" si="32"/>
        <v>0.13432835820895522</v>
      </c>
      <c r="O234" s="49" t="str">
        <f t="shared" si="33"/>
        <v>Swing INC</v>
      </c>
      <c r="P234" s="19">
        <v>303</v>
      </c>
      <c r="Q234" s="19">
        <v>78</v>
      </c>
      <c r="R234" s="19">
        <v>30</v>
      </c>
      <c r="S234" s="19">
        <v>213</v>
      </c>
      <c r="T234" s="19">
        <v>9</v>
      </c>
      <c r="U234" s="19">
        <v>0</v>
      </c>
      <c r="V234" s="17">
        <v>2</v>
      </c>
      <c r="W234" s="19">
        <v>1</v>
      </c>
      <c r="X234" s="19">
        <v>1</v>
      </c>
      <c r="Y234" s="19">
        <v>1</v>
      </c>
      <c r="Z234" s="19">
        <v>6</v>
      </c>
      <c r="AA234" s="19">
        <v>6</v>
      </c>
      <c r="AB234" s="19">
        <v>5</v>
      </c>
      <c r="AC234" s="19">
        <f t="shared" si="34"/>
        <v>19</v>
      </c>
      <c r="AD234" s="19">
        <v>655</v>
      </c>
      <c r="AE234" s="19">
        <v>0</v>
      </c>
      <c r="AF234" s="19">
        <v>15</v>
      </c>
      <c r="AG234" s="19">
        <v>670</v>
      </c>
      <c r="AH234" s="19">
        <v>0</v>
      </c>
    </row>
    <row r="235" spans="1:34" ht="14.4" hidden="1" x14ac:dyDescent="0.3">
      <c r="A235" s="17">
        <v>228</v>
      </c>
      <c r="B235" s="17" t="s">
        <v>291</v>
      </c>
      <c r="C235" s="17" t="str">
        <f>VLOOKUP(B235,[3]Sheet1!$B$2:$D$274,3,0)</f>
        <v>BELA</v>
      </c>
      <c r="D235" s="17" t="str">
        <f>VLOOKUP(C235,[4]all_localities_matched!$B$13:$J$191,9,0)</f>
        <v>BELA</v>
      </c>
      <c r="E235" s="18">
        <f>S235/AG235</f>
        <v>0.54296875</v>
      </c>
      <c r="F235" s="18">
        <f>P235/AG235</f>
        <v>0.13671875</v>
      </c>
      <c r="G235" s="18">
        <f>Q235/AG235</f>
        <v>0.14453125</v>
      </c>
      <c r="H235" s="18">
        <f t="shared" si="27"/>
        <v>0.11328125</v>
      </c>
      <c r="I235" s="18">
        <f t="shared" si="28"/>
        <v>7.421875E-2</v>
      </c>
      <c r="J235" s="18">
        <f t="shared" si="29"/>
        <v>0.54296875</v>
      </c>
      <c r="K235" s="18" t="str">
        <f t="shared" si="35"/>
        <v>BJP</v>
      </c>
      <c r="L235" s="18">
        <f t="shared" si="30"/>
        <v>0.14453125</v>
      </c>
      <c r="M235" s="18" t="str">
        <f t="shared" si="31"/>
        <v>JDU</v>
      </c>
      <c r="N235" s="18">
        <f t="shared" si="32"/>
        <v>0.3984375</v>
      </c>
      <c r="O235" s="49" t="str">
        <f t="shared" si="33"/>
        <v>Strong BJP</v>
      </c>
      <c r="P235" s="19">
        <v>35</v>
      </c>
      <c r="Q235" s="19">
        <v>37</v>
      </c>
      <c r="R235" s="19">
        <v>29</v>
      </c>
      <c r="S235" s="19">
        <v>139</v>
      </c>
      <c r="T235" s="19">
        <v>5</v>
      </c>
      <c r="U235" s="19">
        <v>2</v>
      </c>
      <c r="V235" s="17">
        <v>0</v>
      </c>
      <c r="W235" s="19">
        <v>2</v>
      </c>
      <c r="X235" s="19">
        <v>2</v>
      </c>
      <c r="Y235" s="19">
        <v>1</v>
      </c>
      <c r="Z235" s="19">
        <v>0</v>
      </c>
      <c r="AA235" s="19">
        <v>2</v>
      </c>
      <c r="AB235" s="19">
        <v>0</v>
      </c>
      <c r="AC235" s="19">
        <f t="shared" si="34"/>
        <v>5</v>
      </c>
      <c r="AD235" s="19">
        <v>254</v>
      </c>
      <c r="AE235" s="19">
        <v>0</v>
      </c>
      <c r="AF235" s="19">
        <v>2</v>
      </c>
      <c r="AG235" s="19">
        <v>256</v>
      </c>
      <c r="AH235" s="19">
        <v>0</v>
      </c>
    </row>
    <row r="236" spans="1:34" ht="14.4" hidden="1" x14ac:dyDescent="0.3">
      <c r="A236" s="17">
        <v>229</v>
      </c>
      <c r="B236" s="17" t="s">
        <v>292</v>
      </c>
      <c r="C236" s="17" t="str">
        <f>VLOOKUP(B236,[3]Sheet1!$B$2:$D$274,3,0)</f>
        <v>DEV</v>
      </c>
      <c r="D236" s="17" t="str">
        <f>VLOOKUP(C236,[4]all_localities_matched!$B$13:$J$191,9,0)</f>
        <v>DEV</v>
      </c>
      <c r="E236" s="18">
        <f>S236/AG236</f>
        <v>0.37012987012987014</v>
      </c>
      <c r="F236" s="18">
        <f>P236/AG236</f>
        <v>0.33766233766233766</v>
      </c>
      <c r="G236" s="18">
        <f>Q236/AG236</f>
        <v>0.26406926406926406</v>
      </c>
      <c r="H236" s="18">
        <f t="shared" si="27"/>
        <v>4.329004329004329E-3</v>
      </c>
      <c r="I236" s="18">
        <f t="shared" si="28"/>
        <v>2.3809523809523808E-2</v>
      </c>
      <c r="J236" s="18">
        <f t="shared" si="29"/>
        <v>0.37012987012987014</v>
      </c>
      <c r="K236" s="18" t="str">
        <f t="shared" si="35"/>
        <v>BJP</v>
      </c>
      <c r="L236" s="18">
        <f t="shared" si="30"/>
        <v>0.33766233766233766</v>
      </c>
      <c r="M236" s="18" t="str">
        <f t="shared" si="31"/>
        <v>INC</v>
      </c>
      <c r="N236" s="18">
        <f t="shared" si="32"/>
        <v>3.2467532467532478E-2</v>
      </c>
      <c r="O236" s="49" t="str">
        <f t="shared" si="33"/>
        <v>Swing BJP</v>
      </c>
      <c r="P236" s="19">
        <v>156</v>
      </c>
      <c r="Q236" s="19">
        <v>122</v>
      </c>
      <c r="R236" s="19">
        <v>2</v>
      </c>
      <c r="S236" s="19">
        <v>171</v>
      </c>
      <c r="T236" s="19">
        <v>2</v>
      </c>
      <c r="U236" s="19">
        <v>0</v>
      </c>
      <c r="V236" s="17">
        <v>2</v>
      </c>
      <c r="W236" s="19">
        <v>1</v>
      </c>
      <c r="X236" s="19">
        <v>0</v>
      </c>
      <c r="Y236" s="19">
        <v>0</v>
      </c>
      <c r="Z236" s="19">
        <v>1</v>
      </c>
      <c r="AA236" s="19">
        <v>0</v>
      </c>
      <c r="AB236" s="19">
        <v>2</v>
      </c>
      <c r="AC236" s="19">
        <f t="shared" si="34"/>
        <v>3</v>
      </c>
      <c r="AD236" s="19">
        <v>459</v>
      </c>
      <c r="AE236" s="19">
        <v>0</v>
      </c>
      <c r="AF236" s="19">
        <v>3</v>
      </c>
      <c r="AG236" s="19">
        <v>462</v>
      </c>
      <c r="AH236" s="19">
        <v>0</v>
      </c>
    </row>
    <row r="237" spans="1:34" ht="14.4" hidden="1" x14ac:dyDescent="0.3">
      <c r="A237" s="17">
        <v>230</v>
      </c>
      <c r="B237" s="17" t="s">
        <v>293</v>
      </c>
      <c r="C237" s="17" t="str">
        <f>VLOOKUP(B237,[3]Sheet1!$B$2:$D$274,3,0)</f>
        <v>DEV</v>
      </c>
      <c r="D237" s="17" t="str">
        <f>VLOOKUP(C237,[4]all_localities_matched!$B$13:$J$191,9,0)</f>
        <v>DEV</v>
      </c>
      <c r="E237" s="18">
        <f>S237/AG237</f>
        <v>0.65410958904109584</v>
      </c>
      <c r="F237" s="18">
        <f>P237/AG237</f>
        <v>0.17294520547945205</v>
      </c>
      <c r="G237" s="18">
        <f>Q237/AG237</f>
        <v>9.5890410958904104E-2</v>
      </c>
      <c r="H237" s="18">
        <f t="shared" si="27"/>
        <v>2.7397260273972601E-2</v>
      </c>
      <c r="I237" s="18">
        <f t="shared" si="28"/>
        <v>6.5068493150684928E-2</v>
      </c>
      <c r="J237" s="18">
        <f t="shared" si="29"/>
        <v>0.65410958904109584</v>
      </c>
      <c r="K237" s="18" t="str">
        <f t="shared" si="35"/>
        <v>BJP</v>
      </c>
      <c r="L237" s="18">
        <f t="shared" si="30"/>
        <v>0.17294520547945205</v>
      </c>
      <c r="M237" s="18" t="str">
        <f t="shared" si="31"/>
        <v>INC</v>
      </c>
      <c r="N237" s="18">
        <f t="shared" si="32"/>
        <v>0.48116438356164382</v>
      </c>
      <c r="O237" s="49" t="str">
        <f t="shared" si="33"/>
        <v>Strong BJP</v>
      </c>
      <c r="P237" s="19">
        <v>101</v>
      </c>
      <c r="Q237" s="19">
        <v>56</v>
      </c>
      <c r="R237" s="19">
        <v>16</v>
      </c>
      <c r="S237" s="19">
        <v>382</v>
      </c>
      <c r="T237" s="19">
        <v>3</v>
      </c>
      <c r="U237" s="19">
        <v>3</v>
      </c>
      <c r="V237" s="17">
        <v>2</v>
      </c>
      <c r="W237" s="19">
        <v>0</v>
      </c>
      <c r="X237" s="19">
        <v>0</v>
      </c>
      <c r="Y237" s="19">
        <v>3</v>
      </c>
      <c r="Z237" s="19">
        <v>6</v>
      </c>
      <c r="AA237" s="19">
        <v>2</v>
      </c>
      <c r="AB237" s="19">
        <v>4</v>
      </c>
      <c r="AC237" s="19">
        <f t="shared" si="34"/>
        <v>15</v>
      </c>
      <c r="AD237" s="19">
        <v>578</v>
      </c>
      <c r="AE237" s="19">
        <v>0</v>
      </c>
      <c r="AF237" s="19">
        <v>6</v>
      </c>
      <c r="AG237" s="19">
        <v>584</v>
      </c>
      <c r="AH237" s="19">
        <v>0</v>
      </c>
    </row>
    <row r="238" spans="1:34" ht="14.4" hidden="1" x14ac:dyDescent="0.3">
      <c r="A238" s="17">
        <v>231</v>
      </c>
      <c r="B238" s="17" t="s">
        <v>294</v>
      </c>
      <c r="C238" s="17" t="str">
        <f>VLOOKUP(B238,[3]Sheet1!$B$2:$D$274,3,0)</f>
        <v>DEV</v>
      </c>
      <c r="D238" s="17" t="str">
        <f>VLOOKUP(C238,[4]all_localities_matched!$B$13:$J$191,9,0)</f>
        <v>DEV</v>
      </c>
      <c r="E238" s="18">
        <f>S238/AG238</f>
        <v>0.4973045822102426</v>
      </c>
      <c r="F238" s="18">
        <f>P238/AG238</f>
        <v>0.33827493261455527</v>
      </c>
      <c r="G238" s="18">
        <f>Q238/AG238</f>
        <v>0.10242587601078167</v>
      </c>
      <c r="H238" s="18">
        <f t="shared" si="27"/>
        <v>1.2129380053908356E-2</v>
      </c>
      <c r="I238" s="18">
        <f t="shared" si="28"/>
        <v>4.8517520215633422E-2</v>
      </c>
      <c r="J238" s="18">
        <f t="shared" si="29"/>
        <v>0.4973045822102426</v>
      </c>
      <c r="K238" s="18" t="str">
        <f t="shared" si="35"/>
        <v>BJP</v>
      </c>
      <c r="L238" s="18">
        <f t="shared" si="30"/>
        <v>0.33827493261455527</v>
      </c>
      <c r="M238" s="18" t="str">
        <f t="shared" si="31"/>
        <v>INC</v>
      </c>
      <c r="N238" s="18">
        <f t="shared" si="32"/>
        <v>0.15902964959568733</v>
      </c>
      <c r="O238" s="49" t="str">
        <f t="shared" si="33"/>
        <v>Strong BJP</v>
      </c>
      <c r="P238" s="19">
        <v>251</v>
      </c>
      <c r="Q238" s="19">
        <v>76</v>
      </c>
      <c r="R238" s="19">
        <v>9</v>
      </c>
      <c r="S238" s="19">
        <v>369</v>
      </c>
      <c r="T238" s="19">
        <v>5</v>
      </c>
      <c r="U238" s="19">
        <v>2</v>
      </c>
      <c r="V238" s="17">
        <v>10</v>
      </c>
      <c r="W238" s="19">
        <v>1</v>
      </c>
      <c r="X238" s="19">
        <v>1</v>
      </c>
      <c r="Y238" s="19">
        <v>3</v>
      </c>
      <c r="Z238" s="19">
        <v>0</v>
      </c>
      <c r="AA238" s="19">
        <v>2</v>
      </c>
      <c r="AB238" s="19">
        <v>3</v>
      </c>
      <c r="AC238" s="19">
        <f t="shared" si="34"/>
        <v>9</v>
      </c>
      <c r="AD238" s="19">
        <v>732</v>
      </c>
      <c r="AE238" s="19">
        <v>0</v>
      </c>
      <c r="AF238" s="19">
        <v>10</v>
      </c>
      <c r="AG238" s="19">
        <v>742</v>
      </c>
      <c r="AH238" s="19">
        <v>0</v>
      </c>
    </row>
    <row r="239" spans="1:34" ht="14.4" hidden="1" x14ac:dyDescent="0.3">
      <c r="A239" s="17">
        <v>232</v>
      </c>
      <c r="B239" s="17" t="s">
        <v>295</v>
      </c>
      <c r="C239" s="17" t="str">
        <f>VLOOKUP(B239,[3]Sheet1!$B$2:$D$274,3,0)</f>
        <v>DEV</v>
      </c>
      <c r="D239" s="17" t="str">
        <f>VLOOKUP(C239,[4]all_localities_matched!$B$13:$J$191,9,0)</f>
        <v>DEV</v>
      </c>
      <c r="E239" s="18">
        <f>S239/AG239</f>
        <v>0.58111380145278446</v>
      </c>
      <c r="F239" s="18">
        <f>P239/AG239</f>
        <v>0.16707021791767554</v>
      </c>
      <c r="G239" s="18">
        <f>Q239/AG239</f>
        <v>0.17433414043583534</v>
      </c>
      <c r="H239" s="18">
        <f t="shared" si="27"/>
        <v>7.2639225181598066E-3</v>
      </c>
      <c r="I239" s="18">
        <f t="shared" si="28"/>
        <v>8.8377723970944316E-2</v>
      </c>
      <c r="J239" s="18">
        <f t="shared" si="29"/>
        <v>0.58111380145278446</v>
      </c>
      <c r="K239" s="18" t="str">
        <f t="shared" si="35"/>
        <v>BJP</v>
      </c>
      <c r="L239" s="18">
        <f t="shared" si="30"/>
        <v>0.17433414043583534</v>
      </c>
      <c r="M239" s="18" t="str">
        <f t="shared" si="31"/>
        <v>JDU</v>
      </c>
      <c r="N239" s="18">
        <f t="shared" si="32"/>
        <v>0.40677966101694912</v>
      </c>
      <c r="O239" s="49" t="str">
        <f t="shared" si="33"/>
        <v>Strong BJP</v>
      </c>
      <c r="P239" s="19">
        <v>138</v>
      </c>
      <c r="Q239" s="19">
        <v>144</v>
      </c>
      <c r="R239" s="19">
        <v>6</v>
      </c>
      <c r="S239" s="19">
        <v>480</v>
      </c>
      <c r="T239" s="19">
        <v>7</v>
      </c>
      <c r="U239" s="19">
        <v>5</v>
      </c>
      <c r="V239" s="17">
        <v>5</v>
      </c>
      <c r="W239" s="19">
        <v>2</v>
      </c>
      <c r="X239" s="19">
        <v>1</v>
      </c>
      <c r="Y239" s="19">
        <v>1</v>
      </c>
      <c r="Z239" s="19">
        <v>14</v>
      </c>
      <c r="AA239" s="19">
        <v>4</v>
      </c>
      <c r="AB239" s="19">
        <v>7</v>
      </c>
      <c r="AC239" s="19">
        <f t="shared" si="34"/>
        <v>27</v>
      </c>
      <c r="AD239" s="19">
        <v>814</v>
      </c>
      <c r="AE239" s="19">
        <v>0</v>
      </c>
      <c r="AF239" s="19">
        <v>12</v>
      </c>
      <c r="AG239" s="19">
        <v>826</v>
      </c>
      <c r="AH239" s="19">
        <v>0</v>
      </c>
    </row>
    <row r="240" spans="1:34" ht="14.4" hidden="1" x14ac:dyDescent="0.3">
      <c r="A240" s="17">
        <v>233</v>
      </c>
      <c r="B240" s="17" t="s">
        <v>296</v>
      </c>
      <c r="C240" s="17" t="str">
        <f>VLOOKUP(B240,[3]Sheet1!$B$2:$D$274,3,0)</f>
        <v>DEV</v>
      </c>
      <c r="D240" s="17" t="str">
        <f>VLOOKUP(C240,[4]all_localities_matched!$B$13:$J$191,9,0)</f>
        <v>DEV</v>
      </c>
      <c r="E240" s="18">
        <f>S240/AG240</f>
        <v>0.22830440587449932</v>
      </c>
      <c r="F240" s="18">
        <f>P240/AG240</f>
        <v>0.62216288384512686</v>
      </c>
      <c r="G240" s="18">
        <f>Q240/AG240</f>
        <v>7.7436582109479304E-2</v>
      </c>
      <c r="H240" s="18">
        <f t="shared" si="27"/>
        <v>1.335113484646195E-2</v>
      </c>
      <c r="I240" s="18">
        <f t="shared" si="28"/>
        <v>7.209612817089453E-2</v>
      </c>
      <c r="J240" s="18">
        <f t="shared" si="29"/>
        <v>0.62216288384512686</v>
      </c>
      <c r="K240" s="18" t="str">
        <f t="shared" si="35"/>
        <v>INC</v>
      </c>
      <c r="L240" s="18">
        <f t="shared" si="30"/>
        <v>0.22830440587449932</v>
      </c>
      <c r="M240" s="18" t="str">
        <f t="shared" si="31"/>
        <v>BJP</v>
      </c>
      <c r="N240" s="18">
        <f t="shared" si="32"/>
        <v>0.39385847797062756</v>
      </c>
      <c r="O240" s="49" t="str">
        <f t="shared" si="33"/>
        <v>Strong INC</v>
      </c>
      <c r="P240" s="19">
        <v>466</v>
      </c>
      <c r="Q240" s="19">
        <v>58</v>
      </c>
      <c r="R240" s="19">
        <v>10</v>
      </c>
      <c r="S240" s="19">
        <v>171</v>
      </c>
      <c r="T240" s="19">
        <v>5</v>
      </c>
      <c r="U240" s="19">
        <v>4</v>
      </c>
      <c r="V240" s="17">
        <v>6</v>
      </c>
      <c r="W240" s="19">
        <v>5</v>
      </c>
      <c r="X240" s="19">
        <v>4</v>
      </c>
      <c r="Y240" s="19">
        <v>4</v>
      </c>
      <c r="Z240" s="19">
        <v>2</v>
      </c>
      <c r="AA240" s="19">
        <v>6</v>
      </c>
      <c r="AB240" s="19">
        <v>1</v>
      </c>
      <c r="AC240" s="19">
        <f t="shared" si="34"/>
        <v>17</v>
      </c>
      <c r="AD240" s="19">
        <v>742</v>
      </c>
      <c r="AE240" s="19">
        <v>0</v>
      </c>
      <c r="AF240" s="19">
        <v>7</v>
      </c>
      <c r="AG240" s="19">
        <v>749</v>
      </c>
      <c r="AH240" s="19">
        <v>0</v>
      </c>
    </row>
    <row r="241" spans="1:34" ht="14.4" hidden="1" x14ac:dyDescent="0.3">
      <c r="A241" s="17">
        <v>234</v>
      </c>
      <c r="B241" s="17" t="s">
        <v>297</v>
      </c>
      <c r="C241" s="17" t="str">
        <f>VLOOKUP(B241,[3]Sheet1!$B$2:$D$274,3,0)</f>
        <v>DEV</v>
      </c>
      <c r="D241" s="17" t="str">
        <f>VLOOKUP(C241,[4]all_localities_matched!$B$13:$J$191,9,0)</f>
        <v>DEV</v>
      </c>
      <c r="E241" s="18">
        <f>S241/AG241</f>
        <v>0.64698162729658792</v>
      </c>
      <c r="F241" s="18">
        <f>P241/AG241</f>
        <v>0.1062992125984252</v>
      </c>
      <c r="G241" s="18">
        <f>Q241/AG241</f>
        <v>0.17060367454068243</v>
      </c>
      <c r="H241" s="18">
        <f t="shared" si="27"/>
        <v>2.0997375328083989E-2</v>
      </c>
      <c r="I241" s="18">
        <f t="shared" si="28"/>
        <v>5.905511811023622E-2</v>
      </c>
      <c r="J241" s="18">
        <f t="shared" si="29"/>
        <v>0.64698162729658792</v>
      </c>
      <c r="K241" s="18" t="str">
        <f t="shared" si="35"/>
        <v>BJP</v>
      </c>
      <c r="L241" s="18">
        <f t="shared" si="30"/>
        <v>0.17060367454068243</v>
      </c>
      <c r="M241" s="18" t="str">
        <f t="shared" si="31"/>
        <v>JDU</v>
      </c>
      <c r="N241" s="18">
        <f t="shared" si="32"/>
        <v>0.4763779527559055</v>
      </c>
      <c r="O241" s="49" t="str">
        <f t="shared" si="33"/>
        <v>Strong BJP</v>
      </c>
      <c r="P241" s="19">
        <v>81</v>
      </c>
      <c r="Q241" s="19">
        <v>130</v>
      </c>
      <c r="R241" s="19">
        <v>16</v>
      </c>
      <c r="S241" s="19">
        <v>493</v>
      </c>
      <c r="T241" s="19">
        <v>7</v>
      </c>
      <c r="U241" s="19">
        <v>3</v>
      </c>
      <c r="V241" s="17">
        <v>3</v>
      </c>
      <c r="W241" s="19">
        <v>0</v>
      </c>
      <c r="X241" s="19">
        <v>2</v>
      </c>
      <c r="Y241" s="19">
        <v>1</v>
      </c>
      <c r="Z241" s="19">
        <v>5</v>
      </c>
      <c r="AA241" s="19">
        <v>2</v>
      </c>
      <c r="AB241" s="19">
        <v>6</v>
      </c>
      <c r="AC241" s="19">
        <f t="shared" si="34"/>
        <v>16</v>
      </c>
      <c r="AD241" s="19">
        <v>749</v>
      </c>
      <c r="AE241" s="19">
        <v>0</v>
      </c>
      <c r="AF241" s="19">
        <v>13</v>
      </c>
      <c r="AG241" s="19">
        <v>762</v>
      </c>
      <c r="AH241" s="19">
        <v>0</v>
      </c>
    </row>
    <row r="242" spans="1:34" ht="14.4" hidden="1" x14ac:dyDescent="0.3">
      <c r="A242" s="17">
        <v>235</v>
      </c>
      <c r="B242" s="17" t="s">
        <v>298</v>
      </c>
      <c r="C242" s="17" t="str">
        <f>VLOOKUP(B242,[3]Sheet1!$B$2:$D$274,3,0)</f>
        <v>KATAIYA</v>
      </c>
      <c r="D242" s="17" t="str">
        <f>VLOOKUP(C242,[4]all_localities_matched!$B$13:$J$191,9,0)</f>
        <v>BAGAIYA</v>
      </c>
      <c r="E242" s="18">
        <f>S242/AG242</f>
        <v>0.3032015065913371</v>
      </c>
      <c r="F242" s="18">
        <f>P242/AG242</f>
        <v>0.18267419962335216</v>
      </c>
      <c r="G242" s="18">
        <f>Q242/AG242</f>
        <v>0.36911487758945388</v>
      </c>
      <c r="H242" s="18">
        <f t="shared" si="27"/>
        <v>2.6365348399246705E-2</v>
      </c>
      <c r="I242" s="18">
        <f t="shared" si="28"/>
        <v>0.15819209039548024</v>
      </c>
      <c r="J242" s="18">
        <f t="shared" si="29"/>
        <v>0.36911487758945388</v>
      </c>
      <c r="K242" s="18" t="str">
        <f t="shared" si="35"/>
        <v>JDU</v>
      </c>
      <c r="L242" s="18">
        <f t="shared" si="30"/>
        <v>0.3032015065913371</v>
      </c>
      <c r="M242" s="18" t="str">
        <f t="shared" si="31"/>
        <v>BJP</v>
      </c>
      <c r="N242" s="18">
        <f t="shared" si="32"/>
        <v>6.5913370998116783E-2</v>
      </c>
      <c r="O242" s="49" t="str">
        <f t="shared" si="33"/>
        <v>Swing JDU</v>
      </c>
      <c r="P242" s="19">
        <v>97</v>
      </c>
      <c r="Q242" s="19">
        <v>196</v>
      </c>
      <c r="R242" s="19">
        <v>14</v>
      </c>
      <c r="S242" s="19">
        <v>161</v>
      </c>
      <c r="T242" s="19">
        <v>7</v>
      </c>
      <c r="U242" s="19">
        <v>4</v>
      </c>
      <c r="V242" s="17">
        <v>7</v>
      </c>
      <c r="W242" s="19">
        <v>4</v>
      </c>
      <c r="X242" s="19">
        <v>4</v>
      </c>
      <c r="Y242" s="19">
        <v>2</v>
      </c>
      <c r="Z242" s="19">
        <v>9</v>
      </c>
      <c r="AA242" s="19">
        <v>6</v>
      </c>
      <c r="AB242" s="19">
        <v>10</v>
      </c>
      <c r="AC242" s="19">
        <f t="shared" si="34"/>
        <v>31</v>
      </c>
      <c r="AD242" s="19">
        <v>521</v>
      </c>
      <c r="AE242" s="19">
        <v>0</v>
      </c>
      <c r="AF242" s="19">
        <v>10</v>
      </c>
      <c r="AG242" s="19">
        <v>531</v>
      </c>
      <c r="AH242" s="19">
        <v>0</v>
      </c>
    </row>
    <row r="243" spans="1:34" ht="14.4" hidden="1" x14ac:dyDescent="0.3">
      <c r="A243" s="17">
        <v>236</v>
      </c>
      <c r="B243" s="17" t="s">
        <v>299</v>
      </c>
      <c r="C243" s="17" t="str">
        <f>VLOOKUP(B243,[3]Sheet1!$B$2:$D$274,3,0)</f>
        <v>KATAIYA</v>
      </c>
      <c r="D243" s="17" t="str">
        <f>VLOOKUP(C243,[4]all_localities_matched!$B$13:$J$191,9,0)</f>
        <v>BAGAIYA</v>
      </c>
      <c r="E243" s="18">
        <f>S243/AG243</f>
        <v>0.36129032258064514</v>
      </c>
      <c r="F243" s="18">
        <f>P243/AG243</f>
        <v>0.56559139784946233</v>
      </c>
      <c r="G243" s="18">
        <f>Q243/AG243</f>
        <v>3.0107526881720432E-2</v>
      </c>
      <c r="H243" s="18">
        <f t="shared" si="27"/>
        <v>1.2903225806451613E-2</v>
      </c>
      <c r="I243" s="18">
        <f t="shared" si="28"/>
        <v>3.4408602150537634E-2</v>
      </c>
      <c r="J243" s="18">
        <f t="shared" si="29"/>
        <v>0.56559139784946233</v>
      </c>
      <c r="K243" s="18" t="str">
        <f t="shared" si="35"/>
        <v>INC</v>
      </c>
      <c r="L243" s="18">
        <f t="shared" si="30"/>
        <v>0.36129032258064514</v>
      </c>
      <c r="M243" s="18" t="str">
        <f t="shared" si="31"/>
        <v>BJP</v>
      </c>
      <c r="N243" s="18">
        <f t="shared" si="32"/>
        <v>0.20430107526881719</v>
      </c>
      <c r="O243" s="49" t="str">
        <f t="shared" si="33"/>
        <v>Strong INC</v>
      </c>
      <c r="P243" s="19">
        <v>263</v>
      </c>
      <c r="Q243" s="19">
        <v>14</v>
      </c>
      <c r="R243" s="19">
        <v>6</v>
      </c>
      <c r="S243" s="19">
        <v>168</v>
      </c>
      <c r="T243" s="19">
        <v>4</v>
      </c>
      <c r="U243" s="19">
        <v>1</v>
      </c>
      <c r="V243" s="17">
        <v>0</v>
      </c>
      <c r="W243" s="19">
        <v>1</v>
      </c>
      <c r="X243" s="19">
        <v>0</v>
      </c>
      <c r="Y243" s="19">
        <v>2</v>
      </c>
      <c r="Z243" s="19">
        <v>0</v>
      </c>
      <c r="AA243" s="19">
        <v>2</v>
      </c>
      <c r="AB243" s="19">
        <v>1</v>
      </c>
      <c r="AC243" s="19">
        <f t="shared" si="34"/>
        <v>5</v>
      </c>
      <c r="AD243" s="19">
        <v>462</v>
      </c>
      <c r="AE243" s="19">
        <v>0</v>
      </c>
      <c r="AF243" s="19">
        <v>3</v>
      </c>
      <c r="AG243" s="19">
        <v>465</v>
      </c>
      <c r="AH243" s="19">
        <v>0</v>
      </c>
    </row>
    <row r="244" spans="1:34" ht="14.4" hidden="1" x14ac:dyDescent="0.3">
      <c r="A244" s="17">
        <v>237</v>
      </c>
      <c r="B244" s="17" t="s">
        <v>300</v>
      </c>
      <c r="C244" s="17" t="str">
        <f>VLOOKUP(B244,[3]Sheet1!$B$2:$D$274,3,0)</f>
        <v>KOSIYARI</v>
      </c>
      <c r="D244" s="17" t="str">
        <f>VLOOKUP(C244,[4]all_localities_matched!$B$13:$J$191,9,0)</f>
        <v>KOSIYARI</v>
      </c>
      <c r="E244" s="18">
        <f>S244/AG244</f>
        <v>0.44563758389261743</v>
      </c>
      <c r="F244" s="18">
        <f>P244/AG244</f>
        <v>0.28859060402684567</v>
      </c>
      <c r="G244" s="18">
        <f>Q244/AG244</f>
        <v>0.12080536912751678</v>
      </c>
      <c r="H244" s="18">
        <f t="shared" si="27"/>
        <v>3.4899328859060399E-2</v>
      </c>
      <c r="I244" s="18">
        <f t="shared" si="28"/>
        <v>0.13288590604026845</v>
      </c>
      <c r="J244" s="18">
        <f t="shared" si="29"/>
        <v>0.44563758389261743</v>
      </c>
      <c r="K244" s="18" t="str">
        <f t="shared" si="35"/>
        <v>BJP</v>
      </c>
      <c r="L244" s="18">
        <f t="shared" si="30"/>
        <v>0.28859060402684567</v>
      </c>
      <c r="M244" s="18" t="str">
        <f t="shared" si="31"/>
        <v>INC</v>
      </c>
      <c r="N244" s="18">
        <f t="shared" si="32"/>
        <v>0.15704697986577176</v>
      </c>
      <c r="O244" s="49" t="str">
        <f t="shared" si="33"/>
        <v>Strong BJP</v>
      </c>
      <c r="P244" s="19">
        <v>215</v>
      </c>
      <c r="Q244" s="19">
        <v>90</v>
      </c>
      <c r="R244" s="19">
        <v>26</v>
      </c>
      <c r="S244" s="19">
        <v>332</v>
      </c>
      <c r="T244" s="19">
        <v>14</v>
      </c>
      <c r="U244" s="19">
        <v>6</v>
      </c>
      <c r="V244" s="17">
        <v>7</v>
      </c>
      <c r="W244" s="19">
        <v>6</v>
      </c>
      <c r="X244" s="19">
        <v>3</v>
      </c>
      <c r="Y244" s="19">
        <v>5</v>
      </c>
      <c r="Z244" s="19">
        <v>9</v>
      </c>
      <c r="AA244" s="19">
        <v>11</v>
      </c>
      <c r="AB244" s="19">
        <v>5</v>
      </c>
      <c r="AC244" s="19">
        <f t="shared" si="34"/>
        <v>33</v>
      </c>
      <c r="AD244" s="19">
        <v>729</v>
      </c>
      <c r="AE244" s="19">
        <v>0</v>
      </c>
      <c r="AF244" s="19">
        <v>16</v>
      </c>
      <c r="AG244" s="19">
        <v>745</v>
      </c>
      <c r="AH244" s="19">
        <v>0</v>
      </c>
    </row>
    <row r="245" spans="1:34" ht="14.4" hidden="1" x14ac:dyDescent="0.3">
      <c r="A245" s="17">
        <v>238</v>
      </c>
      <c r="B245" s="17" t="s">
        <v>301</v>
      </c>
      <c r="C245" s="17" t="str">
        <f>VLOOKUP(B245,[3]Sheet1!$B$2:$D$274,3,0)</f>
        <v>ISARAUR</v>
      </c>
      <c r="D245" s="17" t="str">
        <f>VLOOKUP(C245,[4]all_localities_matched!$B$13:$J$191,9,0)</f>
        <v>ISRAUR</v>
      </c>
      <c r="E245" s="18">
        <f>S245/AG245</f>
        <v>0.2304147465437788</v>
      </c>
      <c r="F245" s="18">
        <f>P245/AG245</f>
        <v>0.33179723502304148</v>
      </c>
      <c r="G245" s="18">
        <f>Q245/AG245</f>
        <v>0.33640552995391704</v>
      </c>
      <c r="H245" s="18">
        <f t="shared" si="27"/>
        <v>2.7649769585253458E-2</v>
      </c>
      <c r="I245" s="18">
        <f t="shared" si="28"/>
        <v>8.9861751152073732E-2</v>
      </c>
      <c r="J245" s="18">
        <f t="shared" si="29"/>
        <v>0.33640552995391704</v>
      </c>
      <c r="K245" s="18" t="str">
        <f t="shared" si="35"/>
        <v>JDU</v>
      </c>
      <c r="L245" s="18">
        <f t="shared" si="30"/>
        <v>0.33179723502304148</v>
      </c>
      <c r="M245" s="18" t="str">
        <f t="shared" si="31"/>
        <v>INC</v>
      </c>
      <c r="N245" s="18">
        <f t="shared" si="32"/>
        <v>4.6082949308755561E-3</v>
      </c>
      <c r="O245" s="49" t="str">
        <f t="shared" si="33"/>
        <v>Swing JDU</v>
      </c>
      <c r="P245" s="19">
        <v>144</v>
      </c>
      <c r="Q245" s="19">
        <v>146</v>
      </c>
      <c r="R245" s="19">
        <v>12</v>
      </c>
      <c r="S245" s="19">
        <v>100</v>
      </c>
      <c r="T245" s="19">
        <v>6</v>
      </c>
      <c r="U245" s="19">
        <v>2</v>
      </c>
      <c r="V245" s="17">
        <v>3</v>
      </c>
      <c r="W245" s="19">
        <v>2</v>
      </c>
      <c r="X245" s="19">
        <v>2</v>
      </c>
      <c r="Y245" s="19">
        <v>0</v>
      </c>
      <c r="Z245" s="19">
        <v>7</v>
      </c>
      <c r="AA245" s="19">
        <v>2</v>
      </c>
      <c r="AB245" s="19">
        <v>2</v>
      </c>
      <c r="AC245" s="19">
        <f t="shared" si="34"/>
        <v>13</v>
      </c>
      <c r="AD245" s="19">
        <v>428</v>
      </c>
      <c r="AE245" s="19">
        <v>0</v>
      </c>
      <c r="AF245" s="19">
        <v>6</v>
      </c>
      <c r="AG245" s="19">
        <v>434</v>
      </c>
      <c r="AH245" s="19">
        <v>0</v>
      </c>
    </row>
    <row r="246" spans="1:34" ht="14.4" hidden="1" x14ac:dyDescent="0.3">
      <c r="A246" s="17">
        <v>239</v>
      </c>
      <c r="B246" s="17" t="s">
        <v>302</v>
      </c>
      <c r="C246" s="17" t="str">
        <f>VLOOKUP(B246,[3]Sheet1!$B$2:$D$274,3,0)</f>
        <v>BAJAR</v>
      </c>
      <c r="D246" s="17" t="str">
        <f>VLOOKUP(C246,[4]all_localities_matched!$B$13:$J$191,9,0)</f>
        <v>BAJAR</v>
      </c>
      <c r="E246" s="18">
        <f>S246/AG246</f>
        <v>0.53784860557768921</v>
      </c>
      <c r="F246" s="18">
        <f>P246/AG246</f>
        <v>0.26294820717131473</v>
      </c>
      <c r="G246" s="18">
        <f>Q246/AG246</f>
        <v>8.3665338645418322E-2</v>
      </c>
      <c r="H246" s="18">
        <f t="shared" si="27"/>
        <v>5.9760956175298804E-3</v>
      </c>
      <c r="I246" s="18">
        <f t="shared" si="28"/>
        <v>0.13147410358565736</v>
      </c>
      <c r="J246" s="18">
        <f t="shared" si="29"/>
        <v>0.53784860557768921</v>
      </c>
      <c r="K246" s="18" t="str">
        <f t="shared" si="35"/>
        <v>BJP</v>
      </c>
      <c r="L246" s="18">
        <f t="shared" si="30"/>
        <v>0.26294820717131473</v>
      </c>
      <c r="M246" s="18" t="str">
        <f t="shared" si="31"/>
        <v>INC</v>
      </c>
      <c r="N246" s="18">
        <f t="shared" si="32"/>
        <v>0.27490039840637448</v>
      </c>
      <c r="O246" s="49" t="str">
        <f t="shared" si="33"/>
        <v>Strong BJP</v>
      </c>
      <c r="P246" s="19">
        <v>132</v>
      </c>
      <c r="Q246" s="19">
        <v>42</v>
      </c>
      <c r="R246" s="19">
        <v>3</v>
      </c>
      <c r="S246" s="19">
        <v>270</v>
      </c>
      <c r="T246" s="19">
        <v>8</v>
      </c>
      <c r="U246" s="19">
        <v>3</v>
      </c>
      <c r="V246" s="17">
        <v>4</v>
      </c>
      <c r="W246" s="19">
        <v>1</v>
      </c>
      <c r="X246" s="19">
        <v>4</v>
      </c>
      <c r="Y246" s="19">
        <v>2</v>
      </c>
      <c r="Z246" s="19">
        <v>6</v>
      </c>
      <c r="AA246" s="19">
        <v>6</v>
      </c>
      <c r="AB246" s="19">
        <v>7</v>
      </c>
      <c r="AC246" s="19">
        <f t="shared" si="34"/>
        <v>25</v>
      </c>
      <c r="AD246" s="19">
        <v>488</v>
      </c>
      <c r="AE246" s="19">
        <v>0</v>
      </c>
      <c r="AF246" s="19">
        <v>14</v>
      </c>
      <c r="AG246" s="19">
        <v>502</v>
      </c>
      <c r="AH246" s="19">
        <v>0</v>
      </c>
    </row>
    <row r="247" spans="1:34" ht="14.4" hidden="1" x14ac:dyDescent="0.3">
      <c r="A247" s="17">
        <v>240</v>
      </c>
      <c r="B247" s="17" t="s">
        <v>303</v>
      </c>
      <c r="C247" s="17" t="str">
        <f>VLOOKUP(B247,[3]Sheet1!$B$2:$D$274,3,0)</f>
        <v>VISHUNAPUR</v>
      </c>
      <c r="D247" s="17" t="str">
        <f>VLOOKUP(C247,[4]all_localities_matched!$B$13:$J$191,9,0)</f>
        <v>VISHUNAPUR</v>
      </c>
      <c r="E247" s="18">
        <f>S247/AG247</f>
        <v>0.34090909090909088</v>
      </c>
      <c r="F247" s="18">
        <f>P247/AG247</f>
        <v>0.52685950413223137</v>
      </c>
      <c r="G247" s="18">
        <f>Q247/AG247</f>
        <v>4.3388429752066117E-2</v>
      </c>
      <c r="H247" s="18">
        <f t="shared" si="27"/>
        <v>4.3388429752066117E-2</v>
      </c>
      <c r="I247" s="18">
        <f t="shared" si="28"/>
        <v>4.9586776859504134E-2</v>
      </c>
      <c r="J247" s="18">
        <f t="shared" si="29"/>
        <v>0.52685950413223137</v>
      </c>
      <c r="K247" s="18" t="str">
        <f t="shared" si="35"/>
        <v>INC</v>
      </c>
      <c r="L247" s="18">
        <f t="shared" si="30"/>
        <v>0.34090909090909088</v>
      </c>
      <c r="M247" s="18" t="str">
        <f t="shared" si="31"/>
        <v>BJP</v>
      </c>
      <c r="N247" s="18">
        <f t="shared" si="32"/>
        <v>0.18595041322314049</v>
      </c>
      <c r="O247" s="49" t="str">
        <f t="shared" si="33"/>
        <v>Strong INC</v>
      </c>
      <c r="P247" s="19">
        <v>255</v>
      </c>
      <c r="Q247" s="19">
        <v>21</v>
      </c>
      <c r="R247" s="19">
        <v>21</v>
      </c>
      <c r="S247" s="19">
        <v>165</v>
      </c>
      <c r="T247" s="19">
        <v>6</v>
      </c>
      <c r="U247" s="19">
        <v>1</v>
      </c>
      <c r="V247" s="17">
        <v>1</v>
      </c>
      <c r="W247" s="19">
        <v>0</v>
      </c>
      <c r="X247" s="19">
        <v>1</v>
      </c>
      <c r="Y247" s="19">
        <v>2</v>
      </c>
      <c r="Z247" s="19">
        <v>1</v>
      </c>
      <c r="AA247" s="19">
        <v>1</v>
      </c>
      <c r="AB247" s="19">
        <v>3</v>
      </c>
      <c r="AC247" s="19">
        <f t="shared" si="34"/>
        <v>8</v>
      </c>
      <c r="AD247" s="19">
        <v>478</v>
      </c>
      <c r="AE247" s="19">
        <v>0</v>
      </c>
      <c r="AF247" s="19">
        <v>6</v>
      </c>
      <c r="AG247" s="19">
        <v>484</v>
      </c>
      <c r="AH247" s="19">
        <v>0</v>
      </c>
    </row>
    <row r="248" spans="1:34" ht="14.4" hidden="1" x14ac:dyDescent="0.3">
      <c r="A248" s="17">
        <v>241</v>
      </c>
      <c r="B248" s="17" t="s">
        <v>304</v>
      </c>
      <c r="C248" s="17" t="str">
        <f>VLOOKUP(B248,[3]Sheet1!$B$2:$D$274,3,0)</f>
        <v>VISHUNAPUR</v>
      </c>
      <c r="D248" s="17" t="str">
        <f>VLOOKUP(C248,[4]all_localities_matched!$B$13:$J$191,9,0)</f>
        <v>VISHUNAPUR</v>
      </c>
      <c r="E248" s="18">
        <f>S248/AG248</f>
        <v>0.52359550561797752</v>
      </c>
      <c r="F248" s="18">
        <f>P248/AG248</f>
        <v>0.31685393258426964</v>
      </c>
      <c r="G248" s="18">
        <f>Q248/AG248</f>
        <v>7.6404494382022473E-2</v>
      </c>
      <c r="H248" s="18">
        <f t="shared" si="27"/>
        <v>8.988764044943821E-3</v>
      </c>
      <c r="I248" s="18">
        <f t="shared" si="28"/>
        <v>8.5393258426966295E-2</v>
      </c>
      <c r="J248" s="18">
        <f t="shared" si="29"/>
        <v>0.52359550561797752</v>
      </c>
      <c r="K248" s="18" t="str">
        <f t="shared" si="35"/>
        <v>BJP</v>
      </c>
      <c r="L248" s="18">
        <f t="shared" si="30"/>
        <v>0.31685393258426964</v>
      </c>
      <c r="M248" s="18" t="str">
        <f t="shared" si="31"/>
        <v>INC</v>
      </c>
      <c r="N248" s="18">
        <f t="shared" si="32"/>
        <v>0.20674157303370788</v>
      </c>
      <c r="O248" s="49" t="str">
        <f t="shared" si="33"/>
        <v>Strong BJP</v>
      </c>
      <c r="P248" s="19">
        <v>141</v>
      </c>
      <c r="Q248" s="19">
        <v>34</v>
      </c>
      <c r="R248" s="19">
        <v>4</v>
      </c>
      <c r="S248" s="19">
        <v>233</v>
      </c>
      <c r="T248" s="19">
        <v>6</v>
      </c>
      <c r="U248" s="19">
        <v>1</v>
      </c>
      <c r="V248" s="17">
        <v>3</v>
      </c>
      <c r="W248" s="19">
        <v>2</v>
      </c>
      <c r="X248" s="19">
        <v>0</v>
      </c>
      <c r="Y248" s="19">
        <v>3</v>
      </c>
      <c r="Z248" s="19">
        <v>5</v>
      </c>
      <c r="AA248" s="19">
        <v>1</v>
      </c>
      <c r="AB248" s="19">
        <v>4</v>
      </c>
      <c r="AC248" s="19">
        <f t="shared" si="34"/>
        <v>13</v>
      </c>
      <c r="AD248" s="19">
        <v>437</v>
      </c>
      <c r="AE248" s="19">
        <v>0</v>
      </c>
      <c r="AF248" s="19">
        <v>8</v>
      </c>
      <c r="AG248" s="19">
        <v>445</v>
      </c>
      <c r="AH248" s="19">
        <v>0</v>
      </c>
    </row>
    <row r="249" spans="1:34" ht="14.4" hidden="1" x14ac:dyDescent="0.3">
      <c r="A249" s="17">
        <v>242</v>
      </c>
      <c r="B249" s="17" t="s">
        <v>305</v>
      </c>
      <c r="C249" s="17" t="str">
        <f>VLOOKUP(B249,[3]Sheet1!$B$2:$D$274,3,0)</f>
        <v>KESHAUR</v>
      </c>
      <c r="D249" s="17" t="str">
        <f>VLOOKUP(C249,[4]all_localities_matched!$B$13:$J$191,9,0)</f>
        <v>KESAUR</v>
      </c>
      <c r="E249" s="18">
        <f>S249/AG249</f>
        <v>0.29063097514340347</v>
      </c>
      <c r="F249" s="18">
        <f>P249/AG249</f>
        <v>0.51625239005736134</v>
      </c>
      <c r="G249" s="18">
        <f>Q249/AG249</f>
        <v>6.6921606118546847E-2</v>
      </c>
      <c r="H249" s="18">
        <f t="shared" si="27"/>
        <v>9.5602294455066923E-3</v>
      </c>
      <c r="I249" s="18">
        <f t="shared" si="28"/>
        <v>0.1147227533460803</v>
      </c>
      <c r="J249" s="18">
        <f t="shared" si="29"/>
        <v>0.51625239005736134</v>
      </c>
      <c r="K249" s="18" t="str">
        <f t="shared" si="35"/>
        <v>INC</v>
      </c>
      <c r="L249" s="18">
        <f t="shared" si="30"/>
        <v>0.29063097514340347</v>
      </c>
      <c r="M249" s="18" t="str">
        <f t="shared" si="31"/>
        <v>BJP</v>
      </c>
      <c r="N249" s="18">
        <f t="shared" si="32"/>
        <v>0.22562141491395787</v>
      </c>
      <c r="O249" s="49" t="str">
        <f t="shared" si="33"/>
        <v>Strong INC</v>
      </c>
      <c r="P249" s="19">
        <v>270</v>
      </c>
      <c r="Q249" s="19">
        <v>35</v>
      </c>
      <c r="R249" s="19">
        <v>5</v>
      </c>
      <c r="S249" s="19">
        <v>152</v>
      </c>
      <c r="T249" s="19">
        <v>9</v>
      </c>
      <c r="U249" s="19">
        <v>1</v>
      </c>
      <c r="V249" s="17">
        <v>3</v>
      </c>
      <c r="W249" s="19">
        <v>1</v>
      </c>
      <c r="X249" s="19">
        <v>9</v>
      </c>
      <c r="Y249" s="19">
        <v>2</v>
      </c>
      <c r="Z249" s="19">
        <v>1</v>
      </c>
      <c r="AA249" s="19">
        <v>3</v>
      </c>
      <c r="AB249" s="19">
        <v>8</v>
      </c>
      <c r="AC249" s="19">
        <f t="shared" si="34"/>
        <v>23</v>
      </c>
      <c r="AD249" s="19">
        <v>499</v>
      </c>
      <c r="AE249" s="19">
        <v>0</v>
      </c>
      <c r="AF249" s="19">
        <v>24</v>
      </c>
      <c r="AG249" s="19">
        <v>523</v>
      </c>
      <c r="AH249" s="19">
        <v>0</v>
      </c>
    </row>
    <row r="250" spans="1:34" ht="14.4" hidden="1" x14ac:dyDescent="0.3">
      <c r="A250" s="17">
        <v>243</v>
      </c>
      <c r="B250" s="17" t="s">
        <v>306</v>
      </c>
      <c r="C250" s="17" t="str">
        <f>VLOOKUP(B250,[3]Sheet1!$B$2:$D$274,3,0)</f>
        <v>SUHI</v>
      </c>
      <c r="D250" s="17" t="str">
        <f>VLOOKUP(C250,[4]all_localities_matched!$B$13:$J$191,9,0)</f>
        <v>SUHI</v>
      </c>
      <c r="E250" s="18">
        <f>S250/AG250</f>
        <v>0.43252595155709345</v>
      </c>
      <c r="F250" s="18">
        <f>P250/AG250</f>
        <v>0.28719723183391005</v>
      </c>
      <c r="G250" s="18">
        <f>Q250/AG250</f>
        <v>0.16262975778546712</v>
      </c>
      <c r="H250" s="18">
        <f t="shared" si="27"/>
        <v>6.0553633217993078E-2</v>
      </c>
      <c r="I250" s="18">
        <f t="shared" si="28"/>
        <v>6.5743944636678195E-2</v>
      </c>
      <c r="J250" s="18">
        <f t="shared" si="29"/>
        <v>0.43252595155709345</v>
      </c>
      <c r="K250" s="18" t="str">
        <f t="shared" si="35"/>
        <v>BJP</v>
      </c>
      <c r="L250" s="18">
        <f t="shared" si="30"/>
        <v>0.28719723183391005</v>
      </c>
      <c r="M250" s="18" t="str">
        <f t="shared" si="31"/>
        <v>INC</v>
      </c>
      <c r="N250" s="18">
        <f t="shared" si="32"/>
        <v>0.1453287197231834</v>
      </c>
      <c r="O250" s="49" t="str">
        <f t="shared" si="33"/>
        <v>Swing BJP</v>
      </c>
      <c r="P250" s="19">
        <v>166</v>
      </c>
      <c r="Q250" s="19">
        <v>94</v>
      </c>
      <c r="R250" s="19">
        <v>35</v>
      </c>
      <c r="S250" s="19">
        <v>250</v>
      </c>
      <c r="T250" s="19">
        <v>7</v>
      </c>
      <c r="U250" s="19">
        <v>3</v>
      </c>
      <c r="V250" s="17">
        <v>11</v>
      </c>
      <c r="W250" s="19">
        <v>1</v>
      </c>
      <c r="X250" s="19">
        <v>1</v>
      </c>
      <c r="Y250" s="19">
        <v>0</v>
      </c>
      <c r="Z250" s="19">
        <v>2</v>
      </c>
      <c r="AA250" s="19">
        <v>4</v>
      </c>
      <c r="AB250" s="19">
        <v>1</v>
      </c>
      <c r="AC250" s="19">
        <f t="shared" si="34"/>
        <v>8</v>
      </c>
      <c r="AD250" s="19">
        <v>575</v>
      </c>
      <c r="AE250" s="19">
        <v>0</v>
      </c>
      <c r="AF250" s="19">
        <v>3</v>
      </c>
      <c r="AG250" s="19">
        <v>578</v>
      </c>
      <c r="AH250" s="19">
        <v>0</v>
      </c>
    </row>
    <row r="251" spans="1:34" ht="14.4" hidden="1" x14ac:dyDescent="0.3">
      <c r="A251" s="17">
        <v>244</v>
      </c>
      <c r="B251" s="17" t="s">
        <v>307</v>
      </c>
      <c r="C251" s="17" t="str">
        <f>VLOOKUP(B251,[3]Sheet1!$B$2:$D$274,3,0)</f>
        <v>SARAGANVA</v>
      </c>
      <c r="D251" s="17" t="str">
        <f>VLOOKUP(C251,[4]all_localities_matched!$B$13:$J$191,9,0)</f>
        <v>SARGAWAN</v>
      </c>
      <c r="E251" s="18">
        <f>S251/AG251</f>
        <v>0.39294710327455917</v>
      </c>
      <c r="F251" s="18">
        <f>P251/AG251</f>
        <v>0.25944584382871538</v>
      </c>
      <c r="G251" s="18">
        <f>Q251/AG251</f>
        <v>0.1712846347607053</v>
      </c>
      <c r="H251" s="18">
        <f t="shared" si="27"/>
        <v>2.5188916876574308E-2</v>
      </c>
      <c r="I251" s="18">
        <f t="shared" si="28"/>
        <v>0.22670025188916876</v>
      </c>
      <c r="J251" s="18">
        <f t="shared" si="29"/>
        <v>0.39294710327455917</v>
      </c>
      <c r="K251" s="18" t="str">
        <f t="shared" si="35"/>
        <v>BJP</v>
      </c>
      <c r="L251" s="18">
        <f t="shared" si="30"/>
        <v>0.25944584382871538</v>
      </c>
      <c r="M251" s="18" t="str">
        <f t="shared" si="31"/>
        <v>INC</v>
      </c>
      <c r="N251" s="18">
        <f t="shared" si="32"/>
        <v>0.13350125944584379</v>
      </c>
      <c r="O251" s="49" t="str">
        <f t="shared" si="33"/>
        <v>Swing BJP</v>
      </c>
      <c r="P251" s="19">
        <v>103</v>
      </c>
      <c r="Q251" s="19">
        <v>68</v>
      </c>
      <c r="R251" s="19">
        <v>10</v>
      </c>
      <c r="S251" s="19">
        <v>156</v>
      </c>
      <c r="T251" s="19">
        <v>10</v>
      </c>
      <c r="U251" s="19">
        <v>1</v>
      </c>
      <c r="V251" s="17">
        <v>3</v>
      </c>
      <c r="W251" s="19">
        <v>2</v>
      </c>
      <c r="X251" s="19">
        <v>4</v>
      </c>
      <c r="Y251" s="19">
        <v>5</v>
      </c>
      <c r="Z251" s="19">
        <v>10</v>
      </c>
      <c r="AA251" s="19">
        <v>9</v>
      </c>
      <c r="AB251" s="19">
        <v>9</v>
      </c>
      <c r="AC251" s="19">
        <f t="shared" si="34"/>
        <v>37</v>
      </c>
      <c r="AD251" s="19">
        <v>390</v>
      </c>
      <c r="AE251" s="19">
        <v>0</v>
      </c>
      <c r="AF251" s="19">
        <v>7</v>
      </c>
      <c r="AG251" s="19">
        <v>397</v>
      </c>
      <c r="AH251" s="19">
        <v>0</v>
      </c>
    </row>
    <row r="252" spans="1:34" ht="14.4" hidden="1" x14ac:dyDescent="0.3">
      <c r="A252" s="17">
        <v>245</v>
      </c>
      <c r="B252" s="17" t="s">
        <v>308</v>
      </c>
      <c r="C252" s="17" t="str">
        <f>VLOOKUP(B252,[3]Sheet1!$B$2:$D$274,3,0)</f>
        <v>MALAHARA</v>
      </c>
      <c r="D252" s="17" t="str">
        <f>VLOOKUP(C252,[4]all_localities_matched!$B$13:$J$191,9,0)</f>
        <v>MALAHARA</v>
      </c>
      <c r="E252" s="18">
        <f>S252/AG252</f>
        <v>0.5719557195571956</v>
      </c>
      <c r="F252" s="18">
        <f>P252/AG252</f>
        <v>0.35055350553505538</v>
      </c>
      <c r="G252" s="18">
        <f>Q252/AG252</f>
        <v>1.107011070110701E-2</v>
      </c>
      <c r="H252" s="18">
        <f t="shared" si="27"/>
        <v>7.3800738007380072E-3</v>
      </c>
      <c r="I252" s="18">
        <f t="shared" si="28"/>
        <v>6.6420664206642069E-2</v>
      </c>
      <c r="J252" s="18">
        <f t="shared" si="29"/>
        <v>0.5719557195571956</v>
      </c>
      <c r="K252" s="18" t="str">
        <f t="shared" si="35"/>
        <v>BJP</v>
      </c>
      <c r="L252" s="18">
        <f t="shared" si="30"/>
        <v>0.35055350553505538</v>
      </c>
      <c r="M252" s="18" t="str">
        <f t="shared" si="31"/>
        <v>INC</v>
      </c>
      <c r="N252" s="18">
        <f t="shared" si="32"/>
        <v>0.22140221402214022</v>
      </c>
      <c r="O252" s="49" t="str">
        <f t="shared" si="33"/>
        <v>Strong BJP</v>
      </c>
      <c r="P252" s="19">
        <v>95</v>
      </c>
      <c r="Q252" s="19">
        <v>3</v>
      </c>
      <c r="R252" s="19">
        <v>2</v>
      </c>
      <c r="S252" s="19">
        <v>155</v>
      </c>
      <c r="T252" s="19">
        <v>4</v>
      </c>
      <c r="U252" s="19">
        <v>0</v>
      </c>
      <c r="V252" s="17">
        <v>3</v>
      </c>
      <c r="W252" s="19">
        <v>1</v>
      </c>
      <c r="X252" s="19">
        <v>0</v>
      </c>
      <c r="Y252" s="19">
        <v>1</v>
      </c>
      <c r="Z252" s="19">
        <v>2</v>
      </c>
      <c r="AA252" s="19">
        <v>1</v>
      </c>
      <c r="AB252" s="19">
        <v>1</v>
      </c>
      <c r="AC252" s="19">
        <f t="shared" si="34"/>
        <v>5</v>
      </c>
      <c r="AD252" s="19">
        <v>268</v>
      </c>
      <c r="AE252" s="19">
        <v>0</v>
      </c>
      <c r="AF252" s="19">
        <v>3</v>
      </c>
      <c r="AG252" s="19">
        <v>271</v>
      </c>
      <c r="AH252" s="19">
        <v>0</v>
      </c>
    </row>
    <row r="253" spans="1:34" ht="14.4" hidden="1" x14ac:dyDescent="0.3">
      <c r="A253" s="17">
        <v>246</v>
      </c>
      <c r="B253" s="17" t="s">
        <v>309</v>
      </c>
      <c r="C253" s="17" t="str">
        <f>VLOOKUP(B253,[3]Sheet1!$B$2:$D$274,3,0)</f>
        <v>KANATARI</v>
      </c>
      <c r="D253" s="17" t="str">
        <f>VLOOKUP(C253,[4]all_localities_matched!$B$13:$J$191,9,0)</f>
        <v>KANATARI</v>
      </c>
      <c r="E253" s="18">
        <f>S253/AG253</f>
        <v>0.39832869080779942</v>
      </c>
      <c r="F253" s="18">
        <f>P253/AG253</f>
        <v>0.22005571030640669</v>
      </c>
      <c r="G253" s="18">
        <f>Q253/AG253</f>
        <v>0.25069637883008355</v>
      </c>
      <c r="H253" s="18">
        <f t="shared" si="27"/>
        <v>1.3927576601671309E-2</v>
      </c>
      <c r="I253" s="18">
        <f t="shared" si="28"/>
        <v>0.11699164345403899</v>
      </c>
      <c r="J253" s="18">
        <f t="shared" si="29"/>
        <v>0.39832869080779942</v>
      </c>
      <c r="K253" s="18" t="str">
        <f t="shared" si="35"/>
        <v>BJP</v>
      </c>
      <c r="L253" s="18">
        <f t="shared" si="30"/>
        <v>0.25069637883008355</v>
      </c>
      <c r="M253" s="18" t="str">
        <f t="shared" si="31"/>
        <v>JDU</v>
      </c>
      <c r="N253" s="18">
        <f t="shared" si="32"/>
        <v>0.14763231197771587</v>
      </c>
      <c r="O253" s="49" t="str">
        <f t="shared" si="33"/>
        <v>Swing BJP</v>
      </c>
      <c r="P253" s="19">
        <v>79</v>
      </c>
      <c r="Q253" s="19">
        <v>90</v>
      </c>
      <c r="R253" s="19">
        <v>5</v>
      </c>
      <c r="S253" s="19">
        <v>143</v>
      </c>
      <c r="T253" s="19">
        <v>6</v>
      </c>
      <c r="U253" s="19">
        <v>1</v>
      </c>
      <c r="V253" s="17">
        <v>3</v>
      </c>
      <c r="W253" s="19">
        <v>2</v>
      </c>
      <c r="X253" s="19">
        <v>3</v>
      </c>
      <c r="Y253" s="19">
        <v>4</v>
      </c>
      <c r="Z253" s="19">
        <v>0</v>
      </c>
      <c r="AA253" s="19">
        <v>5</v>
      </c>
      <c r="AB253" s="19">
        <v>3</v>
      </c>
      <c r="AC253" s="19">
        <f t="shared" si="34"/>
        <v>15</v>
      </c>
      <c r="AD253" s="19">
        <v>344</v>
      </c>
      <c r="AE253" s="19">
        <v>0</v>
      </c>
      <c r="AF253" s="19">
        <v>15</v>
      </c>
      <c r="AG253" s="19">
        <v>359</v>
      </c>
      <c r="AH253" s="19">
        <v>0</v>
      </c>
    </row>
    <row r="254" spans="1:34" ht="14.4" hidden="1" x14ac:dyDescent="0.3">
      <c r="A254" s="17">
        <v>247</v>
      </c>
      <c r="B254" s="17" t="s">
        <v>310</v>
      </c>
      <c r="C254" s="17" t="str">
        <f>VLOOKUP(B254,[3]Sheet1!$B$2:$D$274,3,0)</f>
        <v>DHANAV</v>
      </c>
      <c r="D254" s="17" t="str">
        <f>VLOOKUP(C254,[4]all_localities_matched!$B$13:$J$191,9,0)</f>
        <v>DHANANV</v>
      </c>
      <c r="E254" s="18">
        <f>S254/AG254</f>
        <v>0.43935309973045822</v>
      </c>
      <c r="F254" s="18">
        <f>P254/AG254</f>
        <v>0.39353099730458219</v>
      </c>
      <c r="G254" s="18">
        <f>Q254/AG254</f>
        <v>8.8948787061994605E-2</v>
      </c>
      <c r="H254" s="18">
        <f t="shared" si="27"/>
        <v>1.3477088948787063E-2</v>
      </c>
      <c r="I254" s="18">
        <f t="shared" si="28"/>
        <v>8.8948787061994605E-2</v>
      </c>
      <c r="J254" s="18">
        <f t="shared" si="29"/>
        <v>0.43935309973045822</v>
      </c>
      <c r="K254" s="18" t="str">
        <f t="shared" si="35"/>
        <v>BJP</v>
      </c>
      <c r="L254" s="18">
        <f t="shared" si="30"/>
        <v>0.39353099730458219</v>
      </c>
      <c r="M254" s="18" t="str">
        <f t="shared" si="31"/>
        <v>INC</v>
      </c>
      <c r="N254" s="18">
        <f t="shared" si="32"/>
        <v>4.5822102425876032E-2</v>
      </c>
      <c r="O254" s="49" t="str">
        <f t="shared" si="33"/>
        <v>Swing BJP</v>
      </c>
      <c r="P254" s="19">
        <v>146</v>
      </c>
      <c r="Q254" s="19">
        <v>33</v>
      </c>
      <c r="R254" s="19">
        <v>5</v>
      </c>
      <c r="S254" s="19">
        <v>163</v>
      </c>
      <c r="T254" s="19">
        <v>4</v>
      </c>
      <c r="U254" s="19">
        <v>2</v>
      </c>
      <c r="V254" s="17">
        <v>2</v>
      </c>
      <c r="W254" s="19">
        <v>1</v>
      </c>
      <c r="X254" s="19">
        <v>0</v>
      </c>
      <c r="Y254" s="19">
        <v>1</v>
      </c>
      <c r="Z254" s="19">
        <v>5</v>
      </c>
      <c r="AA254" s="19">
        <v>0</v>
      </c>
      <c r="AB254" s="19">
        <v>6</v>
      </c>
      <c r="AC254" s="19">
        <f t="shared" si="34"/>
        <v>12</v>
      </c>
      <c r="AD254" s="19">
        <v>368</v>
      </c>
      <c r="AE254" s="19">
        <v>0</v>
      </c>
      <c r="AF254" s="19">
        <v>3</v>
      </c>
      <c r="AG254" s="19">
        <v>371</v>
      </c>
      <c r="AH254" s="19">
        <v>0</v>
      </c>
    </row>
    <row r="255" spans="1:34" ht="14.4" hidden="1" x14ac:dyDescent="0.3">
      <c r="A255" s="17">
        <v>248</v>
      </c>
      <c r="B255" s="17" t="s">
        <v>311</v>
      </c>
      <c r="C255" s="17" t="str">
        <f>VLOOKUP(B255,[3]Sheet1!$B$2:$D$274,3,0)</f>
        <v>CHANDAPUR</v>
      </c>
      <c r="D255" s="17" t="str">
        <f>VLOOKUP(C255,[4]all_localities_matched!$B$13:$J$191,9,0)</f>
        <v>CHANDPUR</v>
      </c>
      <c r="E255" s="18">
        <f>S255/AG255</f>
        <v>0.49389416553595655</v>
      </c>
      <c r="F255" s="18">
        <f>P255/AG255</f>
        <v>0.28222523744911804</v>
      </c>
      <c r="G255" s="18">
        <f>Q255/AG255</f>
        <v>8.6838534599728623E-2</v>
      </c>
      <c r="H255" s="18">
        <f t="shared" si="27"/>
        <v>2.7137042062415198E-2</v>
      </c>
      <c r="I255" s="18">
        <f t="shared" si="28"/>
        <v>0.13704206241519673</v>
      </c>
      <c r="J255" s="18">
        <f t="shared" si="29"/>
        <v>0.49389416553595655</v>
      </c>
      <c r="K255" s="18" t="str">
        <f t="shared" si="35"/>
        <v>BJP</v>
      </c>
      <c r="L255" s="18">
        <f t="shared" si="30"/>
        <v>0.28222523744911804</v>
      </c>
      <c r="M255" s="18" t="str">
        <f t="shared" si="31"/>
        <v>INC</v>
      </c>
      <c r="N255" s="18">
        <f t="shared" si="32"/>
        <v>0.21166892808683851</v>
      </c>
      <c r="O255" s="49" t="str">
        <f t="shared" si="33"/>
        <v>Strong BJP</v>
      </c>
      <c r="P255" s="19">
        <v>208</v>
      </c>
      <c r="Q255" s="19">
        <v>64</v>
      </c>
      <c r="R255" s="19">
        <v>20</v>
      </c>
      <c r="S255" s="19">
        <v>364</v>
      </c>
      <c r="T255" s="19">
        <v>13</v>
      </c>
      <c r="U255" s="19">
        <v>4</v>
      </c>
      <c r="V255" s="17">
        <v>9</v>
      </c>
      <c r="W255" s="19">
        <v>5</v>
      </c>
      <c r="X255" s="19">
        <v>6</v>
      </c>
      <c r="Y255" s="19">
        <v>4</v>
      </c>
      <c r="Z255" s="19">
        <v>14</v>
      </c>
      <c r="AA255" s="19">
        <v>4</v>
      </c>
      <c r="AB255" s="19">
        <v>7</v>
      </c>
      <c r="AC255" s="19">
        <f t="shared" si="34"/>
        <v>35</v>
      </c>
      <c r="AD255" s="19">
        <v>722</v>
      </c>
      <c r="AE255" s="19">
        <v>0</v>
      </c>
      <c r="AF255" s="19">
        <v>15</v>
      </c>
      <c r="AG255" s="19">
        <v>737</v>
      </c>
      <c r="AH255" s="19">
        <v>0</v>
      </c>
    </row>
    <row r="256" spans="1:34" ht="14.4" hidden="1" x14ac:dyDescent="0.3">
      <c r="A256" s="17">
        <v>249</v>
      </c>
      <c r="B256" s="17" t="s">
        <v>312</v>
      </c>
      <c r="C256" s="17" t="str">
        <f>VLOOKUP(B256,[3]Sheet1!$B$2:$D$274,3,0)</f>
        <v>ERAKI</v>
      </c>
      <c r="D256" s="17" t="str">
        <f>VLOOKUP(C256,[4]all_localities_matched!$B$13:$J$191,9,0)</f>
        <v>ERAKI</v>
      </c>
      <c r="E256" s="18">
        <f>S256/AG256</f>
        <v>0.49196141479099681</v>
      </c>
      <c r="F256" s="18">
        <f>P256/AG256</f>
        <v>0.1045016077170418</v>
      </c>
      <c r="G256" s="18">
        <f>Q256/AG256</f>
        <v>0.27170418006430869</v>
      </c>
      <c r="H256" s="18">
        <f t="shared" si="27"/>
        <v>2.5723472668810289E-2</v>
      </c>
      <c r="I256" s="18">
        <f t="shared" si="28"/>
        <v>0.10932475884244373</v>
      </c>
      <c r="J256" s="18">
        <f t="shared" si="29"/>
        <v>0.49196141479099681</v>
      </c>
      <c r="K256" s="18" t="str">
        <f t="shared" si="35"/>
        <v>BJP</v>
      </c>
      <c r="L256" s="18">
        <f t="shared" si="30"/>
        <v>0.27170418006430869</v>
      </c>
      <c r="M256" s="18" t="str">
        <f t="shared" si="31"/>
        <v>JDU</v>
      </c>
      <c r="N256" s="18">
        <f t="shared" si="32"/>
        <v>0.22025723472668812</v>
      </c>
      <c r="O256" s="49" t="str">
        <f t="shared" si="33"/>
        <v>Strong BJP</v>
      </c>
      <c r="P256" s="19">
        <v>65</v>
      </c>
      <c r="Q256" s="19">
        <v>169</v>
      </c>
      <c r="R256" s="19">
        <v>16</v>
      </c>
      <c r="S256" s="19">
        <v>306</v>
      </c>
      <c r="T256" s="19">
        <v>5</v>
      </c>
      <c r="U256" s="19">
        <v>4</v>
      </c>
      <c r="V256" s="17">
        <v>11</v>
      </c>
      <c r="W256" s="19">
        <v>6</v>
      </c>
      <c r="X256" s="19">
        <v>1</v>
      </c>
      <c r="Y256" s="19">
        <v>5</v>
      </c>
      <c r="Z256" s="19">
        <v>5</v>
      </c>
      <c r="AA256" s="19">
        <v>7</v>
      </c>
      <c r="AB256" s="19">
        <v>3</v>
      </c>
      <c r="AC256" s="19">
        <f t="shared" si="34"/>
        <v>21</v>
      </c>
      <c r="AD256" s="19">
        <v>603</v>
      </c>
      <c r="AE256" s="19">
        <v>0</v>
      </c>
      <c r="AF256" s="19">
        <v>19</v>
      </c>
      <c r="AG256" s="19">
        <v>622</v>
      </c>
      <c r="AH256" s="19">
        <v>0</v>
      </c>
    </row>
    <row r="257" spans="1:34" ht="14.4" hidden="1" x14ac:dyDescent="0.3">
      <c r="A257" s="17">
        <v>250</v>
      </c>
      <c r="B257" s="17" t="s">
        <v>313</v>
      </c>
      <c r="C257" s="17" t="str">
        <f>VLOOKUP(B257,[3]Sheet1!$B$2:$D$274,3,0)</f>
        <v>AJANIYA</v>
      </c>
      <c r="D257" s="17" t="str">
        <f>VLOOKUP(C257,[4]all_localities_matched!$B$13:$J$191,9,0)</f>
        <v>AJANIYA</v>
      </c>
      <c r="E257" s="18">
        <f>S257/AG257</f>
        <v>0.5629139072847682</v>
      </c>
      <c r="F257" s="18">
        <f>P257/AG257</f>
        <v>0.27152317880794702</v>
      </c>
      <c r="G257" s="18">
        <f>Q257/AG257</f>
        <v>9.9337748344370865E-3</v>
      </c>
      <c r="H257" s="18">
        <f t="shared" si="27"/>
        <v>1.6556291390728478E-2</v>
      </c>
      <c r="I257" s="18">
        <f t="shared" si="28"/>
        <v>0.20198675496688742</v>
      </c>
      <c r="J257" s="18">
        <f t="shared" si="29"/>
        <v>0.5629139072847682</v>
      </c>
      <c r="K257" s="18" t="str">
        <f t="shared" si="35"/>
        <v>BJP</v>
      </c>
      <c r="L257" s="18">
        <f t="shared" si="30"/>
        <v>0.27152317880794702</v>
      </c>
      <c r="M257" s="18" t="str">
        <f t="shared" si="31"/>
        <v>INC</v>
      </c>
      <c r="N257" s="18">
        <f t="shared" si="32"/>
        <v>0.29139072847682118</v>
      </c>
      <c r="O257" s="49" t="str">
        <f t="shared" si="33"/>
        <v>Strong BJP</v>
      </c>
      <c r="P257" s="19">
        <v>82</v>
      </c>
      <c r="Q257" s="19">
        <v>3</v>
      </c>
      <c r="R257" s="19">
        <v>5</v>
      </c>
      <c r="S257" s="19">
        <v>170</v>
      </c>
      <c r="T257" s="19">
        <v>7</v>
      </c>
      <c r="U257" s="19">
        <v>2</v>
      </c>
      <c r="V257" s="17">
        <v>6</v>
      </c>
      <c r="W257" s="19">
        <v>0</v>
      </c>
      <c r="X257" s="19">
        <v>1</v>
      </c>
      <c r="Y257" s="19">
        <v>6</v>
      </c>
      <c r="Z257" s="19">
        <v>9</v>
      </c>
      <c r="AA257" s="19">
        <v>3</v>
      </c>
      <c r="AB257" s="19">
        <v>4</v>
      </c>
      <c r="AC257" s="19">
        <f t="shared" si="34"/>
        <v>23</v>
      </c>
      <c r="AD257" s="19">
        <v>298</v>
      </c>
      <c r="AE257" s="19">
        <v>0</v>
      </c>
      <c r="AF257" s="19">
        <v>4</v>
      </c>
      <c r="AG257" s="19">
        <v>302</v>
      </c>
      <c r="AH257" s="19">
        <v>0</v>
      </c>
    </row>
    <row r="258" spans="1:34" ht="14.4" hidden="1" x14ac:dyDescent="0.3">
      <c r="A258" s="17">
        <v>251</v>
      </c>
      <c r="B258" s="17" t="s">
        <v>314</v>
      </c>
      <c r="C258" s="17" t="str">
        <f>VLOOKUP(B258,[3]Sheet1!$B$2:$D$274,3,0)</f>
        <v>KHADIHA</v>
      </c>
      <c r="D258" s="17" t="str">
        <f>VLOOKUP(C258,[4]all_localities_matched!$B$13:$J$191,9,0)</f>
        <v>KHARDIHA</v>
      </c>
      <c r="E258" s="18">
        <f>S258/AG258</f>
        <v>0.37133550488599348</v>
      </c>
      <c r="F258" s="18">
        <f>P258/AG258</f>
        <v>0.51465798045602607</v>
      </c>
      <c r="G258" s="18">
        <f>Q258/AG258</f>
        <v>4.5602605863192182E-2</v>
      </c>
      <c r="H258" s="18">
        <f t="shared" si="27"/>
        <v>2.6058631921824105E-2</v>
      </c>
      <c r="I258" s="18">
        <f t="shared" si="28"/>
        <v>6.5146579804560262E-2</v>
      </c>
      <c r="J258" s="18">
        <f t="shared" si="29"/>
        <v>0.51465798045602607</v>
      </c>
      <c r="K258" s="18" t="str">
        <f t="shared" si="35"/>
        <v>INC</v>
      </c>
      <c r="L258" s="18">
        <f t="shared" si="30"/>
        <v>0.37133550488599348</v>
      </c>
      <c r="M258" s="18" t="str">
        <f t="shared" si="31"/>
        <v>BJP</v>
      </c>
      <c r="N258" s="18">
        <f t="shared" si="32"/>
        <v>0.14332247557003258</v>
      </c>
      <c r="O258" s="49" t="str">
        <f t="shared" si="33"/>
        <v>Swing INC</v>
      </c>
      <c r="P258" s="19">
        <v>158</v>
      </c>
      <c r="Q258" s="19">
        <v>14</v>
      </c>
      <c r="R258" s="19">
        <v>8</v>
      </c>
      <c r="S258" s="19">
        <v>114</v>
      </c>
      <c r="T258" s="19">
        <v>0</v>
      </c>
      <c r="U258" s="19">
        <v>0</v>
      </c>
      <c r="V258" s="17">
        <v>3</v>
      </c>
      <c r="W258" s="19">
        <v>1</v>
      </c>
      <c r="X258" s="19">
        <v>0</v>
      </c>
      <c r="Y258" s="19">
        <v>0</v>
      </c>
      <c r="Z258" s="19">
        <v>2</v>
      </c>
      <c r="AA258" s="19">
        <v>2</v>
      </c>
      <c r="AB258" s="19">
        <v>4</v>
      </c>
      <c r="AC258" s="19">
        <f t="shared" si="34"/>
        <v>8</v>
      </c>
      <c r="AD258" s="19">
        <v>306</v>
      </c>
      <c r="AE258" s="19">
        <v>0</v>
      </c>
      <c r="AF258" s="19">
        <v>1</v>
      </c>
      <c r="AG258" s="19">
        <v>307</v>
      </c>
      <c r="AH258" s="19">
        <v>0</v>
      </c>
    </row>
    <row r="259" spans="1:34" ht="14.4" hidden="1" x14ac:dyDescent="0.3">
      <c r="A259" s="17">
        <v>252</v>
      </c>
      <c r="B259" s="17" t="s">
        <v>315</v>
      </c>
      <c r="C259" s="17" t="str">
        <f>VLOOKUP(B259,[3]Sheet1!$B$2:$D$274,3,0)</f>
        <v>BEDHANI</v>
      </c>
      <c r="D259" s="17" t="str">
        <f>VLOOKUP(C259,[4]all_localities_matched!$B$13:$J$191,9,0)</f>
        <v>BEDHANI</v>
      </c>
      <c r="E259" s="18">
        <f>S259/AG259</f>
        <v>0.15686274509803921</v>
      </c>
      <c r="F259" s="18">
        <f>P259/AG259</f>
        <v>0.24509803921568626</v>
      </c>
      <c r="G259" s="18">
        <f>Q259/AG259</f>
        <v>0.30392156862745096</v>
      </c>
      <c r="H259" s="18">
        <f t="shared" si="27"/>
        <v>2.4509803921568627E-2</v>
      </c>
      <c r="I259" s="18">
        <f t="shared" si="28"/>
        <v>0.30882352941176472</v>
      </c>
      <c r="J259" s="18">
        <f t="shared" si="29"/>
        <v>0.30882352941176472</v>
      </c>
      <c r="K259" s="18" t="str">
        <f t="shared" si="35"/>
        <v>Others</v>
      </c>
      <c r="L259" s="18">
        <f t="shared" si="30"/>
        <v>0.30392156862745096</v>
      </c>
      <c r="M259" s="18" t="str">
        <f t="shared" si="31"/>
        <v>JDU</v>
      </c>
      <c r="N259" s="18">
        <f t="shared" si="32"/>
        <v>4.9019607843137636E-3</v>
      </c>
      <c r="O259" s="49" t="str">
        <f t="shared" si="33"/>
        <v>Swing Others</v>
      </c>
      <c r="P259" s="19">
        <v>50</v>
      </c>
      <c r="Q259" s="19">
        <v>62</v>
      </c>
      <c r="R259" s="19">
        <v>5</v>
      </c>
      <c r="S259" s="19">
        <v>32</v>
      </c>
      <c r="T259" s="19">
        <v>1</v>
      </c>
      <c r="U259" s="19">
        <v>0</v>
      </c>
      <c r="V259" s="17">
        <v>5</v>
      </c>
      <c r="W259" s="19">
        <v>5</v>
      </c>
      <c r="X259" s="19">
        <v>4</v>
      </c>
      <c r="Y259" s="19">
        <v>4</v>
      </c>
      <c r="Z259" s="19">
        <v>4</v>
      </c>
      <c r="AA259" s="19">
        <v>8</v>
      </c>
      <c r="AB259" s="19">
        <v>6</v>
      </c>
      <c r="AC259" s="19">
        <f t="shared" si="34"/>
        <v>26</v>
      </c>
      <c r="AD259" s="19">
        <v>186</v>
      </c>
      <c r="AE259" s="19">
        <v>0</v>
      </c>
      <c r="AF259" s="19">
        <v>18</v>
      </c>
      <c r="AG259" s="19">
        <v>204</v>
      </c>
      <c r="AH259" s="19">
        <v>0</v>
      </c>
    </row>
    <row r="260" spans="1:34" ht="14.4" hidden="1" x14ac:dyDescent="0.3">
      <c r="A260" s="17">
        <v>253</v>
      </c>
      <c r="B260" s="17" t="s">
        <v>316</v>
      </c>
      <c r="C260" s="17" t="str">
        <f>VLOOKUP(B260,[3]Sheet1!$B$2:$D$274,3,0)</f>
        <v>BEDHANI</v>
      </c>
      <c r="D260" s="17" t="str">
        <f>VLOOKUP(C260,[4]all_localities_matched!$B$13:$J$191,9,0)</f>
        <v>BEDHANI</v>
      </c>
      <c r="E260" s="18">
        <f>S260/AG260</f>
        <v>0.52165354330708658</v>
      </c>
      <c r="F260" s="18">
        <f>P260/AG260</f>
        <v>0.1889763779527559</v>
      </c>
      <c r="G260" s="18">
        <f>Q260/AG260</f>
        <v>0.17125984251968504</v>
      </c>
      <c r="H260" s="18">
        <f t="shared" si="27"/>
        <v>9.8425196850393699E-3</v>
      </c>
      <c r="I260" s="18">
        <f t="shared" si="28"/>
        <v>0.13385826771653545</v>
      </c>
      <c r="J260" s="18">
        <f t="shared" si="29"/>
        <v>0.52165354330708658</v>
      </c>
      <c r="K260" s="18" t="str">
        <f t="shared" si="35"/>
        <v>BJP</v>
      </c>
      <c r="L260" s="18">
        <f t="shared" si="30"/>
        <v>0.1889763779527559</v>
      </c>
      <c r="M260" s="18" t="str">
        <f t="shared" si="31"/>
        <v>INC</v>
      </c>
      <c r="N260" s="18">
        <f t="shared" si="32"/>
        <v>0.33267716535433067</v>
      </c>
      <c r="O260" s="49" t="str">
        <f t="shared" si="33"/>
        <v>Strong BJP</v>
      </c>
      <c r="P260" s="19">
        <v>96</v>
      </c>
      <c r="Q260" s="19">
        <v>87</v>
      </c>
      <c r="R260" s="19">
        <v>5</v>
      </c>
      <c r="S260" s="19">
        <v>265</v>
      </c>
      <c r="T260" s="19">
        <v>6</v>
      </c>
      <c r="U260" s="19">
        <v>3</v>
      </c>
      <c r="V260" s="17">
        <v>2</v>
      </c>
      <c r="W260" s="19">
        <v>1</v>
      </c>
      <c r="X260" s="19">
        <v>5</v>
      </c>
      <c r="Y260" s="19">
        <v>2</v>
      </c>
      <c r="Z260" s="19">
        <v>11</v>
      </c>
      <c r="AA260" s="19">
        <v>6</v>
      </c>
      <c r="AB260" s="19">
        <v>4</v>
      </c>
      <c r="AC260" s="19">
        <f t="shared" si="34"/>
        <v>28</v>
      </c>
      <c r="AD260" s="19">
        <v>493</v>
      </c>
      <c r="AE260" s="19">
        <v>0</v>
      </c>
      <c r="AF260" s="19">
        <v>15</v>
      </c>
      <c r="AG260" s="19">
        <v>508</v>
      </c>
      <c r="AH260" s="19">
        <v>0</v>
      </c>
    </row>
    <row r="261" spans="1:34" ht="14.4" hidden="1" x14ac:dyDescent="0.3">
      <c r="A261" s="17">
        <v>254</v>
      </c>
      <c r="B261" s="17" t="s">
        <v>317</v>
      </c>
      <c r="C261" s="17" t="str">
        <f>VLOOKUP(B261,[3]Sheet1!$B$2:$D$274,3,0)</f>
        <v>YADUPUR</v>
      </c>
      <c r="D261" s="17" t="str">
        <f>VLOOKUP(C261,[4]all_localities_matched!$B$13:$J$191,9,0)</f>
        <v>YADUPUR</v>
      </c>
      <c r="E261" s="18">
        <f>S261/AG261</f>
        <v>0.73417721518987344</v>
      </c>
      <c r="F261" s="18">
        <f>P261/AG261</f>
        <v>0.18354430379746836</v>
      </c>
      <c r="G261" s="18">
        <f>Q261/AG261</f>
        <v>6.9620253164556958E-2</v>
      </c>
      <c r="H261" s="18">
        <f t="shared" ref="H261:H277" si="36">R261/AG261</f>
        <v>0</v>
      </c>
      <c r="I261" s="18">
        <f t="shared" ref="I261:I277" si="37">SUM(T261:AC261)/AG261</f>
        <v>1.2658227848101266E-2</v>
      </c>
      <c r="J261" s="18">
        <f t="shared" ref="J261:J277" si="38">MAX(E261:I261)</f>
        <v>0.73417721518987344</v>
      </c>
      <c r="K261" s="18" t="str">
        <f t="shared" si="35"/>
        <v>BJP</v>
      </c>
      <c r="L261" s="18">
        <f t="shared" ref="L261:L277" si="39">LARGE(E261:I261,2)</f>
        <v>0.18354430379746836</v>
      </c>
      <c r="M261" s="18" t="str">
        <f t="shared" ref="M261:M277" si="40">INDEX($E$3:$I$3,MATCH(L261,E261:I261,0))</f>
        <v>INC</v>
      </c>
      <c r="N261" s="18">
        <f t="shared" ref="N261:N277" si="41">J261-L261</f>
        <v>0.55063291139240511</v>
      </c>
      <c r="O261" s="49" t="str">
        <f t="shared" ref="O261:O277" si="42">IF(N261&gt;0.15,CONCATENATE("Strong ",K261),CONCATENATE("Swing ",K261))</f>
        <v>Strong BJP</v>
      </c>
      <c r="P261" s="19">
        <v>29</v>
      </c>
      <c r="Q261" s="19">
        <v>11</v>
      </c>
      <c r="R261" s="19">
        <v>0</v>
      </c>
      <c r="S261" s="19">
        <v>116</v>
      </c>
      <c r="T261" s="19">
        <v>2</v>
      </c>
      <c r="U261" s="19">
        <v>0</v>
      </c>
      <c r="V261" s="17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f t="shared" ref="AC261:AC277" si="43">SUM(X261:AB261)</f>
        <v>0</v>
      </c>
      <c r="AD261" s="19">
        <v>158</v>
      </c>
      <c r="AE261" s="19">
        <v>0</v>
      </c>
      <c r="AF261" s="19">
        <v>0</v>
      </c>
      <c r="AG261" s="19">
        <v>158</v>
      </c>
      <c r="AH261" s="19">
        <v>0</v>
      </c>
    </row>
    <row r="262" spans="1:34" ht="14.4" hidden="1" x14ac:dyDescent="0.3">
      <c r="A262" s="17">
        <v>255</v>
      </c>
      <c r="B262" s="17" t="s">
        <v>318</v>
      </c>
      <c r="C262" s="17" t="str">
        <f>VLOOKUP(B262,[3]Sheet1!$B$2:$D$274,3,0)</f>
        <v>FULAVARIYA</v>
      </c>
      <c r="D262" s="17" t="str">
        <f>VLOOKUP(C262,[4]all_localities_matched!$B$13:$J$191,9,0)</f>
        <v>FULAVARIYA</v>
      </c>
      <c r="E262" s="18" t="e">
        <f>S262/AG262</f>
        <v>#DIV/0!</v>
      </c>
      <c r="F262" s="18" t="e">
        <f>P262/AG262</f>
        <v>#DIV/0!</v>
      </c>
      <c r="G262" s="18" t="e">
        <f>Q262/AG262</f>
        <v>#DIV/0!</v>
      </c>
      <c r="H262" s="18" t="e">
        <f t="shared" si="36"/>
        <v>#DIV/0!</v>
      </c>
      <c r="I262" s="18" t="e">
        <f t="shared" si="37"/>
        <v>#DIV/0!</v>
      </c>
      <c r="J262" s="18" t="e">
        <f t="shared" si="38"/>
        <v>#DIV/0!</v>
      </c>
      <c r="K262" s="18" t="e">
        <f t="shared" ref="K262:K277" si="44">INDEX($E$3:$I$3,MATCH(J262,E262:I262,0))</f>
        <v>#DIV/0!</v>
      </c>
      <c r="L262" s="18" t="e">
        <f t="shared" si="39"/>
        <v>#DIV/0!</v>
      </c>
      <c r="M262" s="18" t="e">
        <f t="shared" si="40"/>
        <v>#DIV/0!</v>
      </c>
      <c r="N262" s="18" t="e">
        <f t="shared" si="41"/>
        <v>#DIV/0!</v>
      </c>
      <c r="O262" s="49" t="e">
        <f t="shared" si="42"/>
        <v>#DIV/0!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7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f t="shared" si="43"/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</row>
    <row r="263" spans="1:34" ht="14.4" hidden="1" x14ac:dyDescent="0.3">
      <c r="A263" s="17">
        <v>256</v>
      </c>
      <c r="B263" s="17" t="s">
        <v>319</v>
      </c>
      <c r="C263" s="17" t="str">
        <f>VLOOKUP(B263,[3]Sheet1!$B$2:$D$274,3,0)</f>
        <v>KHEMACHAND</v>
      </c>
      <c r="D263" s="17" t="str">
        <f>VLOOKUP(C263,[4]all_localities_matched!$B$13:$J$191,9,0)</f>
        <v>KHEMCHAND</v>
      </c>
      <c r="E263" s="18">
        <f>S263/AG263</f>
        <v>0.4896810506566604</v>
      </c>
      <c r="F263" s="18">
        <f>P263/AG263</f>
        <v>0.33395872420262662</v>
      </c>
      <c r="G263" s="18">
        <f>Q263/AG263</f>
        <v>8.0675422138836772E-2</v>
      </c>
      <c r="H263" s="18">
        <f t="shared" si="36"/>
        <v>3.3771106941838651E-2</v>
      </c>
      <c r="I263" s="18">
        <f t="shared" si="37"/>
        <v>7.3170731707317069E-2</v>
      </c>
      <c r="J263" s="18">
        <f t="shared" si="38"/>
        <v>0.4896810506566604</v>
      </c>
      <c r="K263" s="18" t="str">
        <f t="shared" si="44"/>
        <v>BJP</v>
      </c>
      <c r="L263" s="18">
        <f t="shared" si="39"/>
        <v>0.33395872420262662</v>
      </c>
      <c r="M263" s="18" t="str">
        <f t="shared" si="40"/>
        <v>INC</v>
      </c>
      <c r="N263" s="18">
        <f t="shared" si="41"/>
        <v>0.15572232645403378</v>
      </c>
      <c r="O263" s="49" t="str">
        <f t="shared" si="42"/>
        <v>Strong BJP</v>
      </c>
      <c r="P263" s="19">
        <v>178</v>
      </c>
      <c r="Q263" s="19">
        <v>43</v>
      </c>
      <c r="R263" s="19">
        <v>18</v>
      </c>
      <c r="S263" s="19">
        <v>261</v>
      </c>
      <c r="T263" s="19">
        <v>9</v>
      </c>
      <c r="U263" s="19">
        <v>0</v>
      </c>
      <c r="V263" s="17">
        <v>4</v>
      </c>
      <c r="W263" s="19">
        <v>4</v>
      </c>
      <c r="X263" s="19">
        <v>3</v>
      </c>
      <c r="Y263" s="19">
        <v>2</v>
      </c>
      <c r="Z263" s="19">
        <v>2</v>
      </c>
      <c r="AA263" s="19">
        <v>1</v>
      </c>
      <c r="AB263" s="19">
        <v>3</v>
      </c>
      <c r="AC263" s="19">
        <f t="shared" si="43"/>
        <v>11</v>
      </c>
      <c r="AD263" s="19">
        <v>528</v>
      </c>
      <c r="AE263" s="19">
        <v>0</v>
      </c>
      <c r="AF263" s="19">
        <v>5</v>
      </c>
      <c r="AG263" s="19">
        <v>533</v>
      </c>
      <c r="AH263" s="19">
        <v>0</v>
      </c>
    </row>
    <row r="264" spans="1:34" ht="14.4" hidden="1" x14ac:dyDescent="0.3">
      <c r="A264" s="17">
        <v>257</v>
      </c>
      <c r="B264" s="17" t="s">
        <v>320</v>
      </c>
      <c r="C264" s="17" t="str">
        <f>VLOOKUP(B264,[3]Sheet1!$B$2:$D$274,3,0)</f>
        <v>KHEMACHAND</v>
      </c>
      <c r="D264" s="17" t="str">
        <f>VLOOKUP(C264,[4]all_localities_matched!$B$13:$J$191,9,0)</f>
        <v>KHEMCHAND</v>
      </c>
      <c r="E264" s="18">
        <f>S264/AG264</f>
        <v>0.24797843665768193</v>
      </c>
      <c r="F264" s="18">
        <f>P264/AG264</f>
        <v>0.39083557951482478</v>
      </c>
      <c r="G264" s="18">
        <f>Q264/AG264</f>
        <v>9.4339622641509441E-2</v>
      </c>
      <c r="H264" s="18">
        <f t="shared" si="36"/>
        <v>0.17789757412398921</v>
      </c>
      <c r="I264" s="18">
        <f t="shared" si="37"/>
        <v>9.1644204851752023E-2</v>
      </c>
      <c r="J264" s="18">
        <f t="shared" si="38"/>
        <v>0.39083557951482478</v>
      </c>
      <c r="K264" s="18" t="str">
        <f t="shared" si="44"/>
        <v>INC</v>
      </c>
      <c r="L264" s="18">
        <f t="shared" si="39"/>
        <v>0.24797843665768193</v>
      </c>
      <c r="M264" s="18" t="str">
        <f t="shared" si="40"/>
        <v>BJP</v>
      </c>
      <c r="N264" s="18">
        <f t="shared" si="41"/>
        <v>0.14285714285714285</v>
      </c>
      <c r="O264" s="49" t="str">
        <f t="shared" si="42"/>
        <v>Swing INC</v>
      </c>
      <c r="P264" s="19">
        <v>145</v>
      </c>
      <c r="Q264" s="19">
        <v>35</v>
      </c>
      <c r="R264" s="19">
        <v>66</v>
      </c>
      <c r="S264" s="19">
        <v>92</v>
      </c>
      <c r="T264" s="19">
        <v>2</v>
      </c>
      <c r="U264" s="19">
        <v>0</v>
      </c>
      <c r="V264" s="17">
        <v>5</v>
      </c>
      <c r="W264" s="19">
        <v>1</v>
      </c>
      <c r="X264" s="19">
        <v>1</v>
      </c>
      <c r="Y264" s="19">
        <v>3</v>
      </c>
      <c r="Z264" s="19">
        <v>2</v>
      </c>
      <c r="AA264" s="19">
        <v>1</v>
      </c>
      <c r="AB264" s="19">
        <v>6</v>
      </c>
      <c r="AC264" s="19">
        <f t="shared" si="43"/>
        <v>13</v>
      </c>
      <c r="AD264" s="19">
        <v>359</v>
      </c>
      <c r="AE264" s="19">
        <v>0</v>
      </c>
      <c r="AF264" s="19">
        <v>12</v>
      </c>
      <c r="AG264" s="19">
        <v>371</v>
      </c>
      <c r="AH264" s="19">
        <v>0</v>
      </c>
    </row>
    <row r="265" spans="1:34" ht="14.4" hidden="1" x14ac:dyDescent="0.3">
      <c r="A265" s="17">
        <v>258</v>
      </c>
      <c r="B265" s="17" t="s">
        <v>321</v>
      </c>
      <c r="C265" s="17" t="str">
        <f>VLOOKUP(B265,[3]Sheet1!$B$2:$D$274,3,0)</f>
        <v>KETAKI</v>
      </c>
      <c r="D265" s="17" t="str">
        <f>VLOOKUP(C265,[4]all_localities_matched!$B$13:$J$191,9,0)</f>
        <v>KETAKI</v>
      </c>
      <c r="E265" s="18">
        <f>S265/AG265</f>
        <v>0.52682255845942227</v>
      </c>
      <c r="F265" s="18">
        <f>P265/AG265</f>
        <v>0.13480055020632736</v>
      </c>
      <c r="G265" s="18">
        <f>Q265/AG265</f>
        <v>0.19394773039889959</v>
      </c>
      <c r="H265" s="18">
        <f t="shared" si="36"/>
        <v>6.0522696011004129E-2</v>
      </c>
      <c r="I265" s="18">
        <f t="shared" si="37"/>
        <v>9.2159559834938107E-2</v>
      </c>
      <c r="J265" s="18">
        <f t="shared" si="38"/>
        <v>0.52682255845942227</v>
      </c>
      <c r="K265" s="18" t="str">
        <f t="shared" si="44"/>
        <v>BJP</v>
      </c>
      <c r="L265" s="18">
        <f t="shared" si="39"/>
        <v>0.19394773039889959</v>
      </c>
      <c r="M265" s="18" t="str">
        <f t="shared" si="40"/>
        <v>JDU</v>
      </c>
      <c r="N265" s="18">
        <f t="shared" si="41"/>
        <v>0.33287482806052271</v>
      </c>
      <c r="O265" s="49" t="str">
        <f t="shared" si="42"/>
        <v>Strong BJP</v>
      </c>
      <c r="P265" s="19">
        <v>98</v>
      </c>
      <c r="Q265" s="19">
        <v>141</v>
      </c>
      <c r="R265" s="19">
        <v>44</v>
      </c>
      <c r="S265" s="19">
        <v>383</v>
      </c>
      <c r="T265" s="19">
        <v>12</v>
      </c>
      <c r="U265" s="19">
        <v>8</v>
      </c>
      <c r="V265" s="17">
        <v>10</v>
      </c>
      <c r="W265" s="19">
        <v>7</v>
      </c>
      <c r="X265" s="19">
        <v>2</v>
      </c>
      <c r="Y265" s="19">
        <v>3</v>
      </c>
      <c r="Z265" s="19">
        <v>5</v>
      </c>
      <c r="AA265" s="19">
        <v>2</v>
      </c>
      <c r="AB265" s="19">
        <v>3</v>
      </c>
      <c r="AC265" s="19">
        <f t="shared" si="43"/>
        <v>15</v>
      </c>
      <c r="AD265" s="19">
        <v>718</v>
      </c>
      <c r="AE265" s="19">
        <v>0</v>
      </c>
      <c r="AF265" s="19">
        <v>9</v>
      </c>
      <c r="AG265" s="19">
        <v>727</v>
      </c>
      <c r="AH265" s="19">
        <v>0</v>
      </c>
    </row>
    <row r="266" spans="1:34" ht="14.4" hidden="1" x14ac:dyDescent="0.3">
      <c r="A266" s="17">
        <v>259</v>
      </c>
      <c r="B266" s="17" t="s">
        <v>322</v>
      </c>
      <c r="C266" s="17" t="str">
        <f>VLOOKUP(B266,[3]Sheet1!$B$2:$D$274,3,0)</f>
        <v>KETAKI</v>
      </c>
      <c r="D266" s="17" t="str">
        <f>VLOOKUP(C266,[4]all_localities_matched!$B$13:$J$191,9,0)</f>
        <v>KETAKI</v>
      </c>
      <c r="E266" s="18">
        <f>S266/AG266</f>
        <v>0.30375939849624062</v>
      </c>
      <c r="F266" s="18">
        <f>P266/AG266</f>
        <v>6.616541353383458E-2</v>
      </c>
      <c r="G266" s="18">
        <f>Q266/AG266</f>
        <v>0.47368421052631576</v>
      </c>
      <c r="H266" s="18">
        <f t="shared" si="36"/>
        <v>2.4060150375939851E-2</v>
      </c>
      <c r="I266" s="18">
        <f t="shared" si="37"/>
        <v>0.16691729323308271</v>
      </c>
      <c r="J266" s="18">
        <f t="shared" si="38"/>
        <v>0.47368421052631576</v>
      </c>
      <c r="K266" s="18" t="str">
        <f t="shared" si="44"/>
        <v>JDU</v>
      </c>
      <c r="L266" s="18">
        <f t="shared" si="39"/>
        <v>0.30375939849624062</v>
      </c>
      <c r="M266" s="18" t="str">
        <f t="shared" si="40"/>
        <v>BJP</v>
      </c>
      <c r="N266" s="18">
        <f t="shared" si="41"/>
        <v>0.16992481203007515</v>
      </c>
      <c r="O266" s="49" t="str">
        <f t="shared" si="42"/>
        <v>Strong JDU</v>
      </c>
      <c r="P266" s="19">
        <v>44</v>
      </c>
      <c r="Q266" s="19">
        <v>315</v>
      </c>
      <c r="R266" s="19">
        <v>16</v>
      </c>
      <c r="S266" s="19">
        <v>202</v>
      </c>
      <c r="T266" s="19">
        <v>11</v>
      </c>
      <c r="U266" s="19">
        <v>3</v>
      </c>
      <c r="V266" s="17">
        <v>11</v>
      </c>
      <c r="W266" s="19">
        <v>6</v>
      </c>
      <c r="X266" s="19">
        <v>5</v>
      </c>
      <c r="Y266" s="19">
        <v>1</v>
      </c>
      <c r="Z266" s="19">
        <v>7</v>
      </c>
      <c r="AA266" s="19">
        <v>3</v>
      </c>
      <c r="AB266" s="19">
        <v>24</v>
      </c>
      <c r="AC266" s="19">
        <f t="shared" si="43"/>
        <v>40</v>
      </c>
      <c r="AD266" s="19">
        <v>648</v>
      </c>
      <c r="AE266" s="19">
        <v>0</v>
      </c>
      <c r="AF266" s="19">
        <v>17</v>
      </c>
      <c r="AG266" s="19">
        <v>665</v>
      </c>
      <c r="AH266" s="19">
        <v>0</v>
      </c>
    </row>
    <row r="267" spans="1:34" ht="14.4" hidden="1" x14ac:dyDescent="0.3">
      <c r="A267" s="17">
        <v>260</v>
      </c>
      <c r="B267" s="17" t="s">
        <v>323</v>
      </c>
      <c r="C267" s="17" t="str">
        <f>VLOOKUP(B267,[3]Sheet1!$B$2:$D$274,3,0)</f>
        <v>ERAURA</v>
      </c>
      <c r="D267" s="17" t="str">
        <f>VLOOKUP(C267,[4]all_localities_matched!$B$13:$J$191,9,0)</f>
        <v>ERAURA</v>
      </c>
      <c r="E267" s="18">
        <f>S267/AG267</f>
        <v>0.48067226890756304</v>
      </c>
      <c r="F267" s="18">
        <f>P267/AG267</f>
        <v>0.27731092436974791</v>
      </c>
      <c r="G267" s="18">
        <f>Q267/AG267</f>
        <v>0.11932773109243698</v>
      </c>
      <c r="H267" s="18">
        <f t="shared" si="36"/>
        <v>6.7226890756302518E-2</v>
      </c>
      <c r="I267" s="18">
        <f t="shared" si="37"/>
        <v>7.7310924369747902E-2</v>
      </c>
      <c r="J267" s="18">
        <f t="shared" si="38"/>
        <v>0.48067226890756304</v>
      </c>
      <c r="K267" s="18" t="str">
        <f t="shared" si="44"/>
        <v>BJP</v>
      </c>
      <c r="L267" s="18">
        <f t="shared" si="39"/>
        <v>0.27731092436974791</v>
      </c>
      <c r="M267" s="18" t="str">
        <f t="shared" si="40"/>
        <v>INC</v>
      </c>
      <c r="N267" s="18">
        <f t="shared" si="41"/>
        <v>0.20336134453781513</v>
      </c>
      <c r="O267" s="49" t="str">
        <f t="shared" si="42"/>
        <v>Strong BJP</v>
      </c>
      <c r="P267" s="19">
        <v>165</v>
      </c>
      <c r="Q267" s="19">
        <v>71</v>
      </c>
      <c r="R267" s="19">
        <v>40</v>
      </c>
      <c r="S267" s="19">
        <v>286</v>
      </c>
      <c r="T267" s="19">
        <v>11</v>
      </c>
      <c r="U267" s="19">
        <v>3</v>
      </c>
      <c r="V267" s="17">
        <v>5</v>
      </c>
      <c r="W267" s="19">
        <v>1</v>
      </c>
      <c r="X267" s="19">
        <v>2</v>
      </c>
      <c r="Y267" s="19">
        <v>6</v>
      </c>
      <c r="Z267" s="19">
        <v>4</v>
      </c>
      <c r="AA267" s="19">
        <v>0</v>
      </c>
      <c r="AB267" s="19">
        <v>1</v>
      </c>
      <c r="AC267" s="19">
        <f t="shared" si="43"/>
        <v>13</v>
      </c>
      <c r="AD267" s="19">
        <v>595</v>
      </c>
      <c r="AE267" s="19">
        <v>0</v>
      </c>
      <c r="AF267" s="19">
        <v>0</v>
      </c>
      <c r="AG267" s="19">
        <v>595</v>
      </c>
      <c r="AH267" s="19">
        <v>0</v>
      </c>
    </row>
    <row r="268" spans="1:34" ht="14.4" hidden="1" x14ac:dyDescent="0.3">
      <c r="A268" s="17">
        <v>261</v>
      </c>
      <c r="B268" s="17" t="s">
        <v>324</v>
      </c>
      <c r="C268" s="17" t="str">
        <f>VLOOKUP(B268,[3]Sheet1!$B$2:$D$274,3,0)</f>
        <v>BARAI</v>
      </c>
      <c r="D268" s="17" t="str">
        <f>VLOOKUP(C268,[4]all_localities_matched!$B$13:$J$191,9,0)</f>
        <v>BARAI</v>
      </c>
      <c r="E268" s="18">
        <f>S268/AG268</f>
        <v>0.56932773109243695</v>
      </c>
      <c r="F268" s="18">
        <f>P268/AG268</f>
        <v>0.13235294117647059</v>
      </c>
      <c r="G268" s="18">
        <f>Q268/AG268</f>
        <v>0.1953781512605042</v>
      </c>
      <c r="H268" s="18">
        <f t="shared" si="36"/>
        <v>2.100840336134454E-2</v>
      </c>
      <c r="I268" s="18">
        <f t="shared" si="37"/>
        <v>0.1134453781512605</v>
      </c>
      <c r="J268" s="18">
        <f t="shared" si="38"/>
        <v>0.56932773109243695</v>
      </c>
      <c r="K268" s="18" t="str">
        <f t="shared" si="44"/>
        <v>BJP</v>
      </c>
      <c r="L268" s="18">
        <f t="shared" si="39"/>
        <v>0.1953781512605042</v>
      </c>
      <c r="M268" s="18" t="str">
        <f t="shared" si="40"/>
        <v>JDU</v>
      </c>
      <c r="N268" s="18">
        <f t="shared" si="41"/>
        <v>0.37394957983193278</v>
      </c>
      <c r="O268" s="49" t="str">
        <f t="shared" si="42"/>
        <v>Strong BJP</v>
      </c>
      <c r="P268" s="19">
        <v>63</v>
      </c>
      <c r="Q268" s="19">
        <v>93</v>
      </c>
      <c r="R268" s="19">
        <v>10</v>
      </c>
      <c r="S268" s="19">
        <v>271</v>
      </c>
      <c r="T268" s="19">
        <v>2</v>
      </c>
      <c r="U268" s="19">
        <v>2</v>
      </c>
      <c r="V268" s="17">
        <v>6</v>
      </c>
      <c r="W268" s="19">
        <v>2</v>
      </c>
      <c r="X268" s="19">
        <v>5</v>
      </c>
      <c r="Y268" s="19">
        <v>0</v>
      </c>
      <c r="Z268" s="19">
        <v>6</v>
      </c>
      <c r="AA268" s="19">
        <v>4</v>
      </c>
      <c r="AB268" s="19">
        <v>6</v>
      </c>
      <c r="AC268" s="19">
        <f t="shared" si="43"/>
        <v>21</v>
      </c>
      <c r="AD268" s="19">
        <v>470</v>
      </c>
      <c r="AE268" s="19">
        <v>0</v>
      </c>
      <c r="AF268" s="19">
        <v>6</v>
      </c>
      <c r="AG268" s="19">
        <v>476</v>
      </c>
      <c r="AH268" s="19">
        <v>0</v>
      </c>
    </row>
    <row r="269" spans="1:34" ht="14.4" hidden="1" x14ac:dyDescent="0.3">
      <c r="A269" s="17">
        <v>262</v>
      </c>
      <c r="B269" s="17" t="s">
        <v>325</v>
      </c>
      <c r="C269" s="17" t="str">
        <f>VLOOKUP(B269,[3]Sheet1!$B$2:$D$274,3,0)</f>
        <v>KANCHANAPUR</v>
      </c>
      <c r="D269" s="17" t="str">
        <f>VLOOKUP(C269,[4]all_localities_matched!$B$13:$J$191,9,0)</f>
        <v>KANCHANPUR</v>
      </c>
      <c r="E269" s="18">
        <f>S269/AG269</f>
        <v>0.33878887070376434</v>
      </c>
      <c r="F269" s="18">
        <f>P269/AG269</f>
        <v>0.43371522094926351</v>
      </c>
      <c r="G269" s="18">
        <f>Q269/AG269</f>
        <v>0.13747954173486088</v>
      </c>
      <c r="H269" s="18">
        <f t="shared" si="36"/>
        <v>8.1833060556464818E-3</v>
      </c>
      <c r="I269" s="18">
        <f t="shared" si="37"/>
        <v>0.10965630114566285</v>
      </c>
      <c r="J269" s="18">
        <f t="shared" si="38"/>
        <v>0.43371522094926351</v>
      </c>
      <c r="K269" s="18" t="str">
        <f t="shared" si="44"/>
        <v>INC</v>
      </c>
      <c r="L269" s="18">
        <f t="shared" si="39"/>
        <v>0.33878887070376434</v>
      </c>
      <c r="M269" s="18" t="str">
        <f t="shared" si="40"/>
        <v>BJP</v>
      </c>
      <c r="N269" s="18">
        <f t="shared" si="41"/>
        <v>9.4926350245499169E-2</v>
      </c>
      <c r="O269" s="49" t="str">
        <f t="shared" si="42"/>
        <v>Swing INC</v>
      </c>
      <c r="P269" s="19">
        <v>265</v>
      </c>
      <c r="Q269" s="19">
        <v>84</v>
      </c>
      <c r="R269" s="19">
        <v>5</v>
      </c>
      <c r="S269" s="19">
        <v>207</v>
      </c>
      <c r="T269" s="19">
        <v>3</v>
      </c>
      <c r="U269" s="19">
        <v>2</v>
      </c>
      <c r="V269" s="17">
        <v>3</v>
      </c>
      <c r="W269" s="19">
        <v>3</v>
      </c>
      <c r="X269" s="19">
        <v>5</v>
      </c>
      <c r="Y269" s="19">
        <v>3</v>
      </c>
      <c r="Z269" s="19">
        <v>10</v>
      </c>
      <c r="AA269" s="19">
        <v>6</v>
      </c>
      <c r="AB269" s="19">
        <v>4</v>
      </c>
      <c r="AC269" s="19">
        <f t="shared" si="43"/>
        <v>28</v>
      </c>
      <c r="AD269" s="19">
        <v>600</v>
      </c>
      <c r="AE269" s="19">
        <v>0</v>
      </c>
      <c r="AF269" s="19">
        <v>11</v>
      </c>
      <c r="AG269" s="19">
        <v>611</v>
      </c>
      <c r="AH269" s="19">
        <v>0</v>
      </c>
    </row>
    <row r="270" spans="1:34" ht="14.4" hidden="1" x14ac:dyDescent="0.3">
      <c r="A270" s="17">
        <v>263</v>
      </c>
      <c r="B270" s="17" t="s">
        <v>326</v>
      </c>
      <c r="C270" s="17" t="str">
        <f>VLOOKUP(B270,[3]Sheet1!$B$2:$D$274,3,0)</f>
        <v>SATAVAT</v>
      </c>
      <c r="D270" s="17" t="str">
        <f>VLOOKUP(C270,[4]all_localities_matched!$B$13:$J$191,9,0)</f>
        <v>SATVAT</v>
      </c>
      <c r="E270" s="18">
        <f>S270/AG270</f>
        <v>0.42105263157894735</v>
      </c>
      <c r="F270" s="18">
        <f>P270/AG270</f>
        <v>0.1161524500907441</v>
      </c>
      <c r="G270" s="18">
        <f>Q270/AG270</f>
        <v>0.35027223230490018</v>
      </c>
      <c r="H270" s="18">
        <f t="shared" si="36"/>
        <v>3.0852994555353903E-2</v>
      </c>
      <c r="I270" s="18">
        <f t="shared" si="37"/>
        <v>0.11252268602540835</v>
      </c>
      <c r="J270" s="18">
        <f t="shared" si="38"/>
        <v>0.42105263157894735</v>
      </c>
      <c r="K270" s="18" t="str">
        <f t="shared" si="44"/>
        <v>BJP</v>
      </c>
      <c r="L270" s="18">
        <f t="shared" si="39"/>
        <v>0.35027223230490018</v>
      </c>
      <c r="M270" s="18" t="str">
        <f t="shared" si="40"/>
        <v>JDU</v>
      </c>
      <c r="N270" s="18">
        <f t="shared" si="41"/>
        <v>7.0780399274047168E-2</v>
      </c>
      <c r="O270" s="49" t="str">
        <f t="shared" si="42"/>
        <v>Swing BJP</v>
      </c>
      <c r="P270" s="19">
        <v>64</v>
      </c>
      <c r="Q270" s="19">
        <v>193</v>
      </c>
      <c r="R270" s="19">
        <v>17</v>
      </c>
      <c r="S270" s="19">
        <v>232</v>
      </c>
      <c r="T270" s="19">
        <v>8</v>
      </c>
      <c r="U270" s="19">
        <v>2</v>
      </c>
      <c r="V270" s="17">
        <v>2</v>
      </c>
      <c r="W270" s="19">
        <v>4</v>
      </c>
      <c r="X270" s="19">
        <v>0</v>
      </c>
      <c r="Y270" s="19">
        <v>4</v>
      </c>
      <c r="Z270" s="19">
        <v>5</v>
      </c>
      <c r="AA270" s="19">
        <v>3</v>
      </c>
      <c r="AB270" s="19">
        <v>11</v>
      </c>
      <c r="AC270" s="19">
        <f t="shared" si="43"/>
        <v>23</v>
      </c>
      <c r="AD270" s="19">
        <v>545</v>
      </c>
      <c r="AE270" s="19">
        <v>0</v>
      </c>
      <c r="AF270" s="19">
        <v>6</v>
      </c>
      <c r="AG270" s="19">
        <v>551</v>
      </c>
      <c r="AH270" s="19">
        <v>0</v>
      </c>
    </row>
    <row r="271" spans="1:34" ht="14.4" hidden="1" x14ac:dyDescent="0.3">
      <c r="A271" s="17">
        <v>264</v>
      </c>
      <c r="B271" s="17" t="s">
        <v>327</v>
      </c>
      <c r="C271" s="17" t="str">
        <f>VLOOKUP(B271,[3]Sheet1!$B$2:$D$274,3,0)</f>
        <v>AJAB</v>
      </c>
      <c r="D271" s="17" t="str">
        <f>VLOOKUP(C271,[4]all_localities_matched!$B$13:$J$191,9,0)</f>
        <v>AJAB</v>
      </c>
      <c r="E271" s="18">
        <f>S271/AG271</f>
        <v>0.48625429553264604</v>
      </c>
      <c r="F271" s="18">
        <f>P271/AG271</f>
        <v>0.18384879725085912</v>
      </c>
      <c r="G271" s="18">
        <f>Q271/AG271</f>
        <v>0.24742268041237114</v>
      </c>
      <c r="H271" s="18">
        <f t="shared" si="36"/>
        <v>1.0309278350515464E-2</v>
      </c>
      <c r="I271" s="18">
        <f t="shared" si="37"/>
        <v>8.7628865979381437E-2</v>
      </c>
      <c r="J271" s="18">
        <f t="shared" si="38"/>
        <v>0.48625429553264604</v>
      </c>
      <c r="K271" s="18" t="str">
        <f t="shared" si="44"/>
        <v>BJP</v>
      </c>
      <c r="L271" s="18">
        <f t="shared" si="39"/>
        <v>0.24742268041237114</v>
      </c>
      <c r="M271" s="18" t="str">
        <f t="shared" si="40"/>
        <v>JDU</v>
      </c>
      <c r="N271" s="18">
        <f t="shared" si="41"/>
        <v>0.2388316151202749</v>
      </c>
      <c r="O271" s="49" t="str">
        <f t="shared" si="42"/>
        <v>Strong BJP</v>
      </c>
      <c r="P271" s="19">
        <v>107</v>
      </c>
      <c r="Q271" s="19">
        <v>144</v>
      </c>
      <c r="R271" s="19">
        <v>6</v>
      </c>
      <c r="S271" s="19">
        <v>283</v>
      </c>
      <c r="T271" s="19">
        <v>5</v>
      </c>
      <c r="U271" s="19">
        <v>6</v>
      </c>
      <c r="V271" s="17">
        <v>6</v>
      </c>
      <c r="W271" s="19">
        <v>4</v>
      </c>
      <c r="X271" s="19">
        <v>1</v>
      </c>
      <c r="Y271" s="19">
        <v>2</v>
      </c>
      <c r="Z271" s="19">
        <v>2</v>
      </c>
      <c r="AA271" s="19">
        <v>3</v>
      </c>
      <c r="AB271" s="19">
        <v>7</v>
      </c>
      <c r="AC271" s="19">
        <f t="shared" si="43"/>
        <v>15</v>
      </c>
      <c r="AD271" s="19">
        <v>576</v>
      </c>
      <c r="AE271" s="19">
        <v>0</v>
      </c>
      <c r="AF271" s="19">
        <v>6</v>
      </c>
      <c r="AG271" s="19">
        <v>582</v>
      </c>
      <c r="AH271" s="19">
        <v>0</v>
      </c>
    </row>
    <row r="272" spans="1:34" ht="14.4" hidden="1" x14ac:dyDescent="0.3">
      <c r="A272" s="17">
        <v>265</v>
      </c>
      <c r="B272" s="17" t="s">
        <v>328</v>
      </c>
      <c r="C272" s="17" t="str">
        <f>VLOOKUP(B272,[3]Sheet1!$B$2:$D$274,3,0)</f>
        <v>DUMARI</v>
      </c>
      <c r="D272" s="17" t="str">
        <f>VLOOKUP(C272,[4]all_localities_matched!$B$13:$J$191,9,0)</f>
        <v>DUMRI</v>
      </c>
      <c r="E272" s="18" t="e">
        <f>S272/AG272</f>
        <v>#DIV/0!</v>
      </c>
      <c r="F272" s="18" t="e">
        <f>P272/AG272</f>
        <v>#DIV/0!</v>
      </c>
      <c r="G272" s="18" t="e">
        <f>Q272/AG272</f>
        <v>#DIV/0!</v>
      </c>
      <c r="H272" s="18" t="e">
        <f t="shared" si="36"/>
        <v>#DIV/0!</v>
      </c>
      <c r="I272" s="18" t="e">
        <f t="shared" si="37"/>
        <v>#DIV/0!</v>
      </c>
      <c r="J272" s="18" t="e">
        <f t="shared" si="38"/>
        <v>#DIV/0!</v>
      </c>
      <c r="K272" s="18" t="e">
        <f t="shared" si="44"/>
        <v>#DIV/0!</v>
      </c>
      <c r="L272" s="18" t="e">
        <f t="shared" si="39"/>
        <v>#DIV/0!</v>
      </c>
      <c r="M272" s="18" t="e">
        <f t="shared" si="40"/>
        <v>#DIV/0!</v>
      </c>
      <c r="N272" s="18" t="e">
        <f t="shared" si="41"/>
        <v>#DIV/0!</v>
      </c>
      <c r="O272" s="49" t="e">
        <f t="shared" si="42"/>
        <v>#DIV/0!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7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f t="shared" si="43"/>
        <v>0</v>
      </c>
      <c r="AD272" s="19">
        <v>0</v>
      </c>
      <c r="AE272" s="19">
        <v>0</v>
      </c>
      <c r="AF272" s="19">
        <v>0</v>
      </c>
      <c r="AG272" s="19">
        <v>0</v>
      </c>
      <c r="AH272" s="19">
        <v>0</v>
      </c>
    </row>
    <row r="273" spans="1:34" ht="14.4" hidden="1" x14ac:dyDescent="0.3">
      <c r="A273" s="17">
        <v>266</v>
      </c>
      <c r="B273" s="17" t="s">
        <v>329</v>
      </c>
      <c r="C273" s="17" t="str">
        <f>VLOOKUP(B273,[3]Sheet1!$B$2:$D$274,3,0)</f>
        <v>NARAYANAPUR</v>
      </c>
      <c r="D273" s="17" t="str">
        <f>VLOOKUP(C273,[4]all_localities_matched!$B$13:$J$191,9,0)</f>
        <v>NARAYANAPUR</v>
      </c>
      <c r="E273" s="18">
        <f>S273/AG273</f>
        <v>3.9855072463768113E-2</v>
      </c>
      <c r="F273" s="18">
        <f>P273/AG273</f>
        <v>0</v>
      </c>
      <c r="G273" s="18">
        <f>Q273/AG273</f>
        <v>0.91304347826086951</v>
      </c>
      <c r="H273" s="18">
        <f t="shared" si="36"/>
        <v>7.246376811594203E-3</v>
      </c>
      <c r="I273" s="18">
        <f t="shared" si="37"/>
        <v>5.0724637681159424E-2</v>
      </c>
      <c r="J273" s="18">
        <f t="shared" si="38"/>
        <v>0.91304347826086951</v>
      </c>
      <c r="K273" s="18" t="str">
        <f t="shared" si="44"/>
        <v>JDU</v>
      </c>
      <c r="L273" s="18">
        <f t="shared" si="39"/>
        <v>5.0724637681159424E-2</v>
      </c>
      <c r="M273" s="18" t="str">
        <f t="shared" si="40"/>
        <v>Others</v>
      </c>
      <c r="N273" s="18">
        <f t="shared" si="41"/>
        <v>0.86231884057971009</v>
      </c>
      <c r="O273" s="49" t="str">
        <f t="shared" si="42"/>
        <v>Strong JDU</v>
      </c>
      <c r="P273" s="19">
        <v>0</v>
      </c>
      <c r="Q273" s="19">
        <v>252</v>
      </c>
      <c r="R273" s="19">
        <v>2</v>
      </c>
      <c r="S273" s="19">
        <v>11</v>
      </c>
      <c r="T273" s="19">
        <v>0</v>
      </c>
      <c r="U273" s="19">
        <v>0</v>
      </c>
      <c r="V273" s="17">
        <v>0</v>
      </c>
      <c r="W273" s="19">
        <v>0</v>
      </c>
      <c r="X273" s="19">
        <v>0</v>
      </c>
      <c r="Y273" s="19">
        <v>1</v>
      </c>
      <c r="Z273" s="19">
        <v>0</v>
      </c>
      <c r="AA273" s="19">
        <v>3</v>
      </c>
      <c r="AB273" s="19">
        <v>3</v>
      </c>
      <c r="AC273" s="19">
        <f t="shared" si="43"/>
        <v>7</v>
      </c>
      <c r="AD273" s="19">
        <v>272</v>
      </c>
      <c r="AE273" s="19">
        <v>0</v>
      </c>
      <c r="AF273" s="19">
        <v>4</v>
      </c>
      <c r="AG273" s="19">
        <v>276</v>
      </c>
      <c r="AH273" s="19">
        <v>0</v>
      </c>
    </row>
    <row r="274" spans="1:34" ht="14.4" hidden="1" x14ac:dyDescent="0.3">
      <c r="A274" s="17">
        <v>267</v>
      </c>
      <c r="B274" s="17" t="s">
        <v>330</v>
      </c>
      <c r="C274" s="17" t="str">
        <f>VLOOKUP(B274,[3]Sheet1!$B$2:$D$274,3,0)</f>
        <v>BHATAKUR</v>
      </c>
      <c r="D274" s="17" t="str">
        <f>VLOOKUP(C274,[4]all_localities_matched!$B$13:$J$191,9,0)</f>
        <v>BHARKUR</v>
      </c>
      <c r="E274" s="18">
        <f>S274/AG274</f>
        <v>0.19465081723625557</v>
      </c>
      <c r="F274" s="18">
        <f>P274/AG274</f>
        <v>0.19019316493313521</v>
      </c>
      <c r="G274" s="18">
        <f>Q274/AG274</f>
        <v>0.56463595839524516</v>
      </c>
      <c r="H274" s="18">
        <f t="shared" si="36"/>
        <v>2.0802377414561663E-2</v>
      </c>
      <c r="I274" s="18">
        <f t="shared" si="37"/>
        <v>3.7147102526002972E-2</v>
      </c>
      <c r="J274" s="18">
        <f t="shared" si="38"/>
        <v>0.56463595839524516</v>
      </c>
      <c r="K274" s="18" t="str">
        <f t="shared" si="44"/>
        <v>JDU</v>
      </c>
      <c r="L274" s="18">
        <f t="shared" si="39"/>
        <v>0.19465081723625557</v>
      </c>
      <c r="M274" s="18" t="str">
        <f t="shared" si="40"/>
        <v>BJP</v>
      </c>
      <c r="N274" s="18">
        <f t="shared" si="41"/>
        <v>0.36998514115898962</v>
      </c>
      <c r="O274" s="49" t="str">
        <f t="shared" si="42"/>
        <v>Strong JDU</v>
      </c>
      <c r="P274" s="19">
        <v>128</v>
      </c>
      <c r="Q274" s="19">
        <v>380</v>
      </c>
      <c r="R274" s="19">
        <v>14</v>
      </c>
      <c r="S274" s="19">
        <v>131</v>
      </c>
      <c r="T274" s="19">
        <v>5</v>
      </c>
      <c r="U274" s="19">
        <v>3</v>
      </c>
      <c r="V274" s="17">
        <v>5</v>
      </c>
      <c r="W274" s="19">
        <v>0</v>
      </c>
      <c r="X274" s="19">
        <v>0</v>
      </c>
      <c r="Y274" s="19">
        <v>0</v>
      </c>
      <c r="Z274" s="19">
        <v>1</v>
      </c>
      <c r="AA274" s="19">
        <v>1</v>
      </c>
      <c r="AB274" s="19">
        <v>4</v>
      </c>
      <c r="AC274" s="19">
        <f t="shared" si="43"/>
        <v>6</v>
      </c>
      <c r="AD274" s="19">
        <v>672</v>
      </c>
      <c r="AE274" s="19">
        <v>0</v>
      </c>
      <c r="AF274" s="19">
        <v>1</v>
      </c>
      <c r="AG274" s="19">
        <v>673</v>
      </c>
      <c r="AH274" s="19">
        <v>0</v>
      </c>
    </row>
    <row r="275" spans="1:34" ht="14.4" hidden="1" x14ac:dyDescent="0.3">
      <c r="A275" s="17">
        <v>268</v>
      </c>
      <c r="B275" s="17" t="s">
        <v>331</v>
      </c>
      <c r="C275" s="17" t="str">
        <f>VLOOKUP(B275,[3]Sheet1!$B$2:$D$274,3,0)</f>
        <v>PADARIYA</v>
      </c>
      <c r="D275" s="17" t="str">
        <f>VLOOKUP(C275,[4]all_localities_matched!$B$13:$J$191,9,0)</f>
        <v>PARARIYA</v>
      </c>
      <c r="E275" s="18">
        <f>S275/AG275</f>
        <v>0.52894211576846306</v>
      </c>
      <c r="F275" s="18">
        <f>P275/AG275</f>
        <v>0.22355289421157684</v>
      </c>
      <c r="G275" s="18">
        <f>Q275/AG275</f>
        <v>0.21157684630738524</v>
      </c>
      <c r="H275" s="18">
        <f t="shared" si="36"/>
        <v>9.9800399201596807E-3</v>
      </c>
      <c r="I275" s="18">
        <f t="shared" si="37"/>
        <v>2.9940119760479042E-2</v>
      </c>
      <c r="J275" s="18">
        <f t="shared" si="38"/>
        <v>0.52894211576846306</v>
      </c>
      <c r="K275" s="18" t="str">
        <f t="shared" si="44"/>
        <v>BJP</v>
      </c>
      <c r="L275" s="18">
        <f t="shared" si="39"/>
        <v>0.22355289421157684</v>
      </c>
      <c r="M275" s="18" t="str">
        <f t="shared" si="40"/>
        <v>INC</v>
      </c>
      <c r="N275" s="18">
        <f t="shared" si="41"/>
        <v>0.30538922155688619</v>
      </c>
      <c r="O275" s="49" t="str">
        <f t="shared" si="42"/>
        <v>Strong BJP</v>
      </c>
      <c r="P275" s="19">
        <v>112</v>
      </c>
      <c r="Q275" s="19">
        <v>106</v>
      </c>
      <c r="R275" s="19">
        <v>5</v>
      </c>
      <c r="S275" s="19">
        <v>265</v>
      </c>
      <c r="T275" s="19">
        <v>2</v>
      </c>
      <c r="U275" s="19">
        <v>0</v>
      </c>
      <c r="V275" s="17">
        <v>5</v>
      </c>
      <c r="W275" s="19">
        <v>0</v>
      </c>
      <c r="X275" s="19">
        <v>0</v>
      </c>
      <c r="Y275" s="19">
        <v>0</v>
      </c>
      <c r="Z275" s="19">
        <v>0</v>
      </c>
      <c r="AA275" s="19">
        <v>1</v>
      </c>
      <c r="AB275" s="19">
        <v>3</v>
      </c>
      <c r="AC275" s="19">
        <f t="shared" si="43"/>
        <v>4</v>
      </c>
      <c r="AD275" s="19">
        <v>499</v>
      </c>
      <c r="AE275" s="19">
        <v>0</v>
      </c>
      <c r="AF275" s="19">
        <v>2</v>
      </c>
      <c r="AG275" s="19">
        <v>501</v>
      </c>
      <c r="AH275" s="19">
        <v>0</v>
      </c>
    </row>
    <row r="276" spans="1:34" ht="14.4" hidden="1" x14ac:dyDescent="0.3">
      <c r="A276" s="17">
        <v>269</v>
      </c>
      <c r="B276" s="17" t="s">
        <v>332</v>
      </c>
      <c r="C276" s="17" t="str">
        <f>VLOOKUP(B276,[3]Sheet1!$B$2:$D$274,3,0)</f>
        <v>DOSAMA</v>
      </c>
      <c r="D276" s="17" t="str">
        <f>VLOOKUP(C276,[4]all_localities_matched!$B$13:$J$191,9,0)</f>
        <v>DOSMHA</v>
      </c>
      <c r="E276" s="18">
        <f>S276/AG276</f>
        <v>0.25037257824143072</v>
      </c>
      <c r="F276" s="18">
        <f>P276/AG276</f>
        <v>0.39344262295081966</v>
      </c>
      <c r="G276" s="18">
        <f>Q276/AG276</f>
        <v>0.22950819672131148</v>
      </c>
      <c r="H276" s="18">
        <f t="shared" si="36"/>
        <v>2.0864381520119227E-2</v>
      </c>
      <c r="I276" s="18">
        <f t="shared" si="37"/>
        <v>0.13263785394932937</v>
      </c>
      <c r="J276" s="18">
        <f t="shared" si="38"/>
        <v>0.39344262295081966</v>
      </c>
      <c r="K276" s="18" t="str">
        <f t="shared" si="44"/>
        <v>INC</v>
      </c>
      <c r="L276" s="18">
        <f t="shared" si="39"/>
        <v>0.25037257824143072</v>
      </c>
      <c r="M276" s="18" t="str">
        <f t="shared" si="40"/>
        <v>BJP</v>
      </c>
      <c r="N276" s="18">
        <f t="shared" si="41"/>
        <v>0.14307004470938894</v>
      </c>
      <c r="O276" s="49" t="str">
        <f t="shared" si="42"/>
        <v>Swing INC</v>
      </c>
      <c r="P276" s="19">
        <v>264</v>
      </c>
      <c r="Q276" s="19">
        <v>154</v>
      </c>
      <c r="R276" s="19">
        <v>14</v>
      </c>
      <c r="S276" s="19">
        <v>168</v>
      </c>
      <c r="T276" s="19">
        <v>6</v>
      </c>
      <c r="U276" s="19">
        <v>12</v>
      </c>
      <c r="V276" s="17">
        <v>12</v>
      </c>
      <c r="W276" s="19">
        <v>3</v>
      </c>
      <c r="X276" s="19">
        <v>8</v>
      </c>
      <c r="Y276" s="19">
        <v>5</v>
      </c>
      <c r="Z276" s="19">
        <v>2</v>
      </c>
      <c r="AA276" s="19">
        <v>6</v>
      </c>
      <c r="AB276" s="19">
        <v>7</v>
      </c>
      <c r="AC276" s="19">
        <f t="shared" si="43"/>
        <v>28</v>
      </c>
      <c r="AD276" s="19">
        <v>661</v>
      </c>
      <c r="AE276" s="19">
        <v>0</v>
      </c>
      <c r="AF276" s="19">
        <v>10</v>
      </c>
      <c r="AG276" s="19">
        <v>671</v>
      </c>
      <c r="AH276" s="19">
        <v>0</v>
      </c>
    </row>
    <row r="277" spans="1:34" ht="14.4" hidden="1" x14ac:dyDescent="0.3">
      <c r="A277" s="13" t="s">
        <v>333</v>
      </c>
      <c r="B277" s="13"/>
      <c r="C277" s="13"/>
      <c r="D277" s="13"/>
      <c r="E277" s="18">
        <f>S277/AG277</f>
        <v>0.39624173875464752</v>
      </c>
      <c r="F277" s="18">
        <f>P277/AG277</f>
        <v>0.37995395310369495</v>
      </c>
      <c r="G277" s="18">
        <f>Q277/AG277</f>
        <v>0.11823173957425248</v>
      </c>
      <c r="H277" s="18">
        <f t="shared" si="36"/>
        <v>3.7306927152021815E-2</v>
      </c>
      <c r="I277" s="18">
        <f t="shared" si="37"/>
        <v>7.7981685554835298E-2</v>
      </c>
      <c r="J277" s="18">
        <f t="shared" si="38"/>
        <v>0.39624173875464752</v>
      </c>
      <c r="K277" s="18" t="str">
        <f t="shared" si="44"/>
        <v>BJP</v>
      </c>
      <c r="L277" s="18">
        <f t="shared" si="39"/>
        <v>0.37995395310369495</v>
      </c>
      <c r="M277" s="18" t="str">
        <f t="shared" si="40"/>
        <v>INC</v>
      </c>
      <c r="N277" s="18">
        <f t="shared" si="41"/>
        <v>1.6287785650952569E-2</v>
      </c>
      <c r="O277" s="49" t="str">
        <f t="shared" si="42"/>
        <v>Swing BJP</v>
      </c>
      <c r="P277" s="20">
        <v>50994</v>
      </c>
      <c r="Q277" s="20">
        <v>15868</v>
      </c>
      <c r="R277" s="20">
        <v>5007</v>
      </c>
      <c r="S277" s="20">
        <v>53180</v>
      </c>
      <c r="T277" s="20">
        <v>1706</v>
      </c>
      <c r="U277" s="20">
        <v>528</v>
      </c>
      <c r="V277" s="21">
        <v>921</v>
      </c>
      <c r="W277" s="20">
        <v>389</v>
      </c>
      <c r="X277" s="20">
        <v>420</v>
      </c>
      <c r="Y277" s="20">
        <v>500</v>
      </c>
      <c r="Z277" s="20">
        <v>887</v>
      </c>
      <c r="AA277" s="20">
        <v>711</v>
      </c>
      <c r="AB277" s="20">
        <v>943</v>
      </c>
      <c r="AC277" s="19">
        <f t="shared" si="43"/>
        <v>3461</v>
      </c>
      <c r="AD277" s="20">
        <v>132054</v>
      </c>
      <c r="AE277" s="20">
        <v>0</v>
      </c>
      <c r="AF277" s="20">
        <v>2157</v>
      </c>
      <c r="AG277" s="20">
        <v>134211</v>
      </c>
      <c r="AH277" s="20">
        <v>0</v>
      </c>
    </row>
    <row r="278" spans="1:34" hidden="1" x14ac:dyDescent="0.3">
      <c r="P278" s="22">
        <f>P277/$AG$277</f>
        <v>0.37995395310369495</v>
      </c>
      <c r="Q278" s="22">
        <f t="shared" ref="Q278:AF278" si="45">Q277/$AG$277</f>
        <v>0.11823173957425248</v>
      </c>
      <c r="R278" s="22">
        <f t="shared" si="45"/>
        <v>3.7306927152021815E-2</v>
      </c>
      <c r="S278" s="22">
        <f t="shared" si="45"/>
        <v>0.39624173875464752</v>
      </c>
      <c r="T278" s="22">
        <f t="shared" si="45"/>
        <v>1.2711327685510129E-2</v>
      </c>
      <c r="U278" s="22">
        <f t="shared" si="45"/>
        <v>3.9341037619867224E-3</v>
      </c>
      <c r="V278" s="22">
        <f t="shared" si="45"/>
        <v>6.8623287211927488E-3</v>
      </c>
      <c r="W278" s="22">
        <f t="shared" si="45"/>
        <v>2.8984211428273389E-3</v>
      </c>
      <c r="X278" s="22">
        <f t="shared" si="45"/>
        <v>3.1294007197621657E-3</v>
      </c>
      <c r="Y278" s="22">
        <f t="shared" si="45"/>
        <v>3.7254770473359113E-3</v>
      </c>
      <c r="Z278" s="22">
        <f t="shared" si="45"/>
        <v>6.6089962819739067E-3</v>
      </c>
      <c r="AA278" s="22">
        <f t="shared" si="45"/>
        <v>5.2976283613116659E-3</v>
      </c>
      <c r="AB278" s="22">
        <f t="shared" si="45"/>
        <v>7.026249711275529E-3</v>
      </c>
      <c r="AC278" s="22">
        <f t="shared" si="45"/>
        <v>2.578775212165918E-2</v>
      </c>
      <c r="AD278" s="22">
        <f t="shared" si="45"/>
        <v>0.98392829201779286</v>
      </c>
      <c r="AE278" s="1">
        <f t="shared" si="45"/>
        <v>0</v>
      </c>
      <c r="AF278" s="1">
        <f t="shared" si="45"/>
        <v>1.6071707982207122E-2</v>
      </c>
    </row>
    <row r="1048576" spans="13:15" x14ac:dyDescent="0.3">
      <c r="M1048576" s="18"/>
      <c r="N1048576" s="62"/>
      <c r="O1048576" s="62"/>
    </row>
  </sheetData>
  <autoFilter ref="A3:AH278">
    <filterColumn colId="3">
      <filters>
        <filter val="Others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workbookViewId="0">
      <selection activeCell="A3" sqref="A3"/>
    </sheetView>
  </sheetViews>
  <sheetFormatPr defaultRowHeight="14.4" x14ac:dyDescent="0.3"/>
  <cols>
    <col min="1" max="1" width="12.5546875" customWidth="1"/>
    <col min="2" max="2" width="20.77734375" customWidth="1"/>
    <col min="3" max="3" width="18.33203125" bestFit="1" customWidth="1"/>
    <col min="4" max="4" width="12" bestFit="1" customWidth="1"/>
    <col min="5" max="5" width="11" customWidth="1"/>
    <col min="6" max="6" width="11.5546875" customWidth="1"/>
    <col min="7" max="7" width="12" bestFit="1" customWidth="1"/>
    <col min="8" max="8" width="11.109375" customWidth="1"/>
    <col min="9" max="10" width="12" bestFit="1" customWidth="1"/>
    <col min="11" max="12" width="12" customWidth="1"/>
    <col min="13" max="13" width="12" bestFit="1" customWidth="1"/>
    <col min="14" max="14" width="12.109375" bestFit="1" customWidth="1"/>
    <col min="15" max="16" width="12" bestFit="1" customWidth="1"/>
    <col min="17" max="17" width="13.5546875" bestFit="1" customWidth="1"/>
    <col min="18" max="21" width="12" bestFit="1" customWidth="1"/>
    <col min="22" max="22" width="11.6640625" bestFit="1" customWidth="1"/>
    <col min="23" max="27" width="12" bestFit="1" customWidth="1"/>
    <col min="28" max="28" width="11" bestFit="1" customWidth="1"/>
    <col min="29" max="29" width="12.21875" bestFit="1" customWidth="1"/>
    <col min="30" max="43" width="12" bestFit="1" customWidth="1"/>
    <col min="44" max="44" width="11" bestFit="1" customWidth="1"/>
    <col min="45" max="45" width="12.88671875" bestFit="1" customWidth="1"/>
    <col min="46" max="48" width="12" bestFit="1" customWidth="1"/>
  </cols>
  <sheetData>
    <row r="3" spans="1:3" x14ac:dyDescent="0.3">
      <c r="A3" s="67" t="s">
        <v>623</v>
      </c>
      <c r="B3" t="s">
        <v>833</v>
      </c>
      <c r="C3" t="s">
        <v>915</v>
      </c>
    </row>
    <row r="4" spans="1:3" x14ac:dyDescent="0.3">
      <c r="A4" s="68" t="s">
        <v>789</v>
      </c>
      <c r="B4" s="69">
        <v>24.742302017994291</v>
      </c>
      <c r="C4" s="69">
        <v>45</v>
      </c>
    </row>
    <row r="5" spans="1:3" x14ac:dyDescent="0.3">
      <c r="A5" s="68" t="s">
        <v>796</v>
      </c>
      <c r="B5" s="69">
        <v>0.82781456953642385</v>
      </c>
      <c r="C5" s="69">
        <v>1</v>
      </c>
    </row>
    <row r="6" spans="1:3" x14ac:dyDescent="0.3">
      <c r="A6" s="68" t="s">
        <v>791</v>
      </c>
      <c r="B6" s="69">
        <v>29.036185105702351</v>
      </c>
      <c r="C6" s="69">
        <v>46</v>
      </c>
    </row>
    <row r="7" spans="1:3" x14ac:dyDescent="0.3">
      <c r="A7" s="68" t="s">
        <v>800</v>
      </c>
      <c r="B7" s="69">
        <v>2.1449289096449053</v>
      </c>
      <c r="C7" s="69">
        <v>3</v>
      </c>
    </row>
    <row r="8" spans="1:3" x14ac:dyDescent="0.3">
      <c r="A8" s="68" t="s">
        <v>797</v>
      </c>
      <c r="B8" s="69">
        <v>0.50493653032440056</v>
      </c>
      <c r="C8" s="69">
        <v>1</v>
      </c>
    </row>
    <row r="9" spans="1:3" x14ac:dyDescent="0.3">
      <c r="A9" s="68" t="s">
        <v>793</v>
      </c>
      <c r="B9" s="69">
        <v>14.353457153620504</v>
      </c>
      <c r="C9" s="69">
        <v>34</v>
      </c>
    </row>
    <row r="10" spans="1:3" x14ac:dyDescent="0.3">
      <c r="A10" s="68" t="s">
        <v>798</v>
      </c>
      <c r="B10" s="69">
        <v>0.44662921348314605</v>
      </c>
      <c r="C10" s="69">
        <v>1</v>
      </c>
    </row>
    <row r="11" spans="1:3" x14ac:dyDescent="0.3">
      <c r="A11" s="68" t="s">
        <v>792</v>
      </c>
      <c r="B11" s="69">
        <v>11.04988666125077</v>
      </c>
      <c r="C11" s="69">
        <v>26</v>
      </c>
    </row>
    <row r="12" spans="1:3" x14ac:dyDescent="0.3">
      <c r="A12" s="68" t="s">
        <v>790</v>
      </c>
      <c r="B12" s="69">
        <v>1.7620507631419577</v>
      </c>
      <c r="C12" s="69">
        <v>5</v>
      </c>
    </row>
    <row r="13" spans="1:3" x14ac:dyDescent="0.3">
      <c r="A13" s="68" t="s">
        <v>801</v>
      </c>
      <c r="B13" s="69" t="e">
        <v>#DIV/0!</v>
      </c>
      <c r="C13" s="69">
        <v>3</v>
      </c>
    </row>
    <row r="14" spans="1:3" x14ac:dyDescent="0.3">
      <c r="A14" s="68" t="s">
        <v>788</v>
      </c>
      <c r="B14" s="69"/>
      <c r="C14" s="69">
        <v>1</v>
      </c>
    </row>
    <row r="15" spans="1:3" x14ac:dyDescent="0.3">
      <c r="A15" s="68" t="s">
        <v>333</v>
      </c>
      <c r="B15" s="69" t="e">
        <v>#DIV/0!</v>
      </c>
      <c r="C15" s="69">
        <v>166</v>
      </c>
    </row>
  </sheetData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6"/>
  <sheetViews>
    <sheetView topLeftCell="A138" workbookViewId="0">
      <selection activeCell="E2" sqref="E2:E166"/>
    </sheetView>
  </sheetViews>
  <sheetFormatPr defaultRowHeight="14.4" x14ac:dyDescent="0.3"/>
  <cols>
    <col min="1" max="1" width="13.88671875" customWidth="1"/>
  </cols>
  <sheetData>
    <row r="1" spans="1:28" ht="72" x14ac:dyDescent="0.3">
      <c r="A1" s="70" t="s">
        <v>623</v>
      </c>
      <c r="B1" s="70" t="s">
        <v>890</v>
      </c>
      <c r="C1" s="70" t="s">
        <v>891</v>
      </c>
      <c r="D1" s="70" t="s">
        <v>892</v>
      </c>
      <c r="E1" s="70" t="s">
        <v>893</v>
      </c>
      <c r="F1" s="70" t="s">
        <v>894</v>
      </c>
      <c r="G1" s="70" t="s">
        <v>895</v>
      </c>
      <c r="H1" s="70" t="s">
        <v>896</v>
      </c>
      <c r="I1" s="70" t="s">
        <v>897</v>
      </c>
      <c r="J1" s="70" t="s">
        <v>898</v>
      </c>
      <c r="K1" s="70" t="s">
        <v>899</v>
      </c>
      <c r="L1" s="70" t="s">
        <v>900</v>
      </c>
      <c r="M1" s="70" t="s">
        <v>901</v>
      </c>
      <c r="N1" s="70" t="s">
        <v>902</v>
      </c>
      <c r="O1" s="70" t="s">
        <v>903</v>
      </c>
      <c r="P1" s="70" t="s">
        <v>904</v>
      </c>
      <c r="Q1" s="71" t="s">
        <v>905</v>
      </c>
      <c r="R1" s="71" t="s">
        <v>906</v>
      </c>
      <c r="S1" s="71" t="s">
        <v>907</v>
      </c>
      <c r="T1" s="72" t="s">
        <v>908</v>
      </c>
      <c r="U1" s="73" t="s">
        <v>909</v>
      </c>
      <c r="V1" s="74" t="s">
        <v>910</v>
      </c>
      <c r="W1" s="74" t="s">
        <v>916</v>
      </c>
      <c r="X1" s="74" t="s">
        <v>911</v>
      </c>
      <c r="Y1" s="74" t="s">
        <v>912</v>
      </c>
      <c r="Z1" s="74" t="s">
        <v>913</v>
      </c>
      <c r="AA1" s="74" t="s">
        <v>914</v>
      </c>
      <c r="AB1" s="75" t="s">
        <v>836</v>
      </c>
    </row>
    <row r="2" spans="1:28" x14ac:dyDescent="0.3">
      <c r="A2" t="s">
        <v>624</v>
      </c>
      <c r="B2">
        <v>107</v>
      </c>
      <c r="C2">
        <v>144</v>
      </c>
      <c r="D2">
        <v>6</v>
      </c>
      <c r="E2">
        <v>283</v>
      </c>
      <c r="F2">
        <v>5</v>
      </c>
      <c r="G2">
        <v>6</v>
      </c>
      <c r="H2">
        <v>6</v>
      </c>
      <c r="I2">
        <v>4</v>
      </c>
      <c r="J2">
        <v>1</v>
      </c>
      <c r="K2">
        <v>2</v>
      </c>
      <c r="L2">
        <v>2</v>
      </c>
      <c r="M2">
        <v>3</v>
      </c>
      <c r="N2">
        <v>7</v>
      </c>
      <c r="O2">
        <v>6</v>
      </c>
      <c r="P2">
        <v>582</v>
      </c>
      <c r="Q2" s="9">
        <f>E2/P2</f>
        <v>0.48625429553264604</v>
      </c>
      <c r="R2" s="9">
        <f>B2/P2</f>
        <v>0.18384879725085912</v>
      </c>
      <c r="S2" s="9">
        <f>C2/P2</f>
        <v>0.24742268041237114</v>
      </c>
      <c r="T2" s="9">
        <f>D2/P2</f>
        <v>1.0309278350515464E-2</v>
      </c>
      <c r="U2" s="9">
        <f>SUM(F2:O2)/P2</f>
        <v>7.2164948453608241E-2</v>
      </c>
      <c r="V2" s="18">
        <f>MAX(Q2:U2)</f>
        <v>0.48625429553264604</v>
      </c>
      <c r="W2" s="18"/>
      <c r="X2" s="18" t="str">
        <f>INDEX($Q$1:$U$1,MATCH(V2,Q2:U2,0))</f>
        <v>BJP_2014</v>
      </c>
      <c r="Y2" s="18">
        <f t="shared" ref="Y2" si="0">LARGE(Q2:U2,2)</f>
        <v>0.24742268041237114</v>
      </c>
      <c r="Z2" s="18" t="str">
        <f>INDEX($Q$1:$U$1,MATCH(Y2,Q2:U2,0))</f>
        <v>JDU_2014</v>
      </c>
      <c r="AA2" s="18">
        <f t="shared" ref="AA2" si="1">V2-Y2</f>
        <v>0.2388316151202749</v>
      </c>
      <c r="AB2" s="49" t="str">
        <f>IF(AA2&gt;=0.15,CONCATENATE("Strong ",X2),CONCATENATE("Swing ",X2))</f>
        <v>Strong BJP_2014</v>
      </c>
    </row>
    <row r="3" spans="1:28" x14ac:dyDescent="0.3">
      <c r="A3" t="s">
        <v>625</v>
      </c>
      <c r="B3">
        <v>82</v>
      </c>
      <c r="C3">
        <v>3</v>
      </c>
      <c r="D3">
        <v>5</v>
      </c>
      <c r="E3">
        <v>170</v>
      </c>
      <c r="F3">
        <v>7</v>
      </c>
      <c r="G3">
        <v>2</v>
      </c>
      <c r="H3">
        <v>6</v>
      </c>
      <c r="I3">
        <v>0</v>
      </c>
      <c r="J3">
        <v>1</v>
      </c>
      <c r="K3">
        <v>6</v>
      </c>
      <c r="L3">
        <v>9</v>
      </c>
      <c r="M3">
        <v>3</v>
      </c>
      <c r="N3">
        <v>4</v>
      </c>
      <c r="O3">
        <v>4</v>
      </c>
      <c r="P3">
        <v>302</v>
      </c>
      <c r="Q3" s="9">
        <f t="shared" ref="Q3:Q66" si="2">E3/P3</f>
        <v>0.5629139072847682</v>
      </c>
      <c r="R3" s="9">
        <f t="shared" ref="R3:R66" si="3">B3/P3</f>
        <v>0.27152317880794702</v>
      </c>
      <c r="S3" s="9">
        <f t="shared" ref="S3:S66" si="4">C3/P3</f>
        <v>9.9337748344370865E-3</v>
      </c>
      <c r="T3" s="9">
        <f t="shared" ref="T3:T66" si="5">D3/P3</f>
        <v>1.6556291390728478E-2</v>
      </c>
      <c r="U3" s="9">
        <f t="shared" ref="U3:U66" si="6">SUM(F3:O3)/P3</f>
        <v>0.13907284768211919</v>
      </c>
      <c r="V3" s="18">
        <f t="shared" ref="V3:V66" si="7">MAX(Q3:U3)</f>
        <v>0.5629139072847682</v>
      </c>
      <c r="W3" s="18"/>
      <c r="X3" s="18" t="str">
        <f t="shared" ref="X3:X66" si="8">INDEX($Q$1:$U$1,MATCH(V3,Q3:U3,0))</f>
        <v>BJP_2014</v>
      </c>
      <c r="Y3" s="18">
        <f t="shared" ref="Y3:Y66" si="9">LARGE(Q3:U3,2)</f>
        <v>0.27152317880794702</v>
      </c>
      <c r="Z3" s="18" t="str">
        <f t="shared" ref="Z3:Z66" si="10">INDEX($Q$1:$U$1,MATCH(Y3,Q3:U3,0))</f>
        <v>INC_2014</v>
      </c>
      <c r="AA3" s="18">
        <f t="shared" ref="AA3:AA66" si="11">V3-Y3</f>
        <v>0.29139072847682118</v>
      </c>
      <c r="AB3" s="49" t="str">
        <f t="shared" ref="AB3:AB66" si="12">IF(AA3&gt;=0.15,CONCATENATE("Strong ",X3),CONCATENATE("Swing ",X3))</f>
        <v>Strong BJP_2014</v>
      </c>
    </row>
    <row r="4" spans="1:28" x14ac:dyDescent="0.3">
      <c r="A4" t="s">
        <v>626</v>
      </c>
      <c r="B4">
        <v>353</v>
      </c>
      <c r="C4">
        <v>138</v>
      </c>
      <c r="D4">
        <v>6</v>
      </c>
      <c r="E4">
        <v>139</v>
      </c>
      <c r="F4">
        <v>3</v>
      </c>
      <c r="G4">
        <v>1</v>
      </c>
      <c r="H4">
        <v>4</v>
      </c>
      <c r="I4">
        <v>2</v>
      </c>
      <c r="J4">
        <v>4</v>
      </c>
      <c r="K4">
        <v>0</v>
      </c>
      <c r="L4">
        <v>2</v>
      </c>
      <c r="M4">
        <v>4</v>
      </c>
      <c r="N4">
        <v>2</v>
      </c>
      <c r="O4">
        <v>8</v>
      </c>
      <c r="P4">
        <v>666</v>
      </c>
      <c r="Q4" s="9">
        <f t="shared" si="2"/>
        <v>0.2087087087087087</v>
      </c>
      <c r="R4" s="9">
        <f t="shared" si="3"/>
        <v>0.53003003003003002</v>
      </c>
      <c r="S4" s="9">
        <f t="shared" si="4"/>
        <v>0.2072072072072072</v>
      </c>
      <c r="T4" s="9">
        <f t="shared" si="5"/>
        <v>9.0090090090090089E-3</v>
      </c>
      <c r="U4" s="9">
        <f t="shared" si="6"/>
        <v>4.5045045045045043E-2</v>
      </c>
      <c r="V4" s="18">
        <f t="shared" si="7"/>
        <v>0.53003003003003002</v>
      </c>
      <c r="W4" s="18"/>
      <c r="X4" s="18" t="str">
        <f t="shared" si="8"/>
        <v>INC_2014</v>
      </c>
      <c r="Y4" s="18">
        <f t="shared" si="9"/>
        <v>0.2087087087087087</v>
      </c>
      <c r="Z4" s="18" t="str">
        <f t="shared" si="10"/>
        <v>BJP_2014</v>
      </c>
      <c r="AA4" s="18">
        <f t="shared" si="11"/>
        <v>0.3213213213213213</v>
      </c>
      <c r="AB4" s="49" t="str">
        <f t="shared" si="12"/>
        <v>Strong INC_2014</v>
      </c>
    </row>
    <row r="5" spans="1:28" x14ac:dyDescent="0.3">
      <c r="A5" t="s">
        <v>627</v>
      </c>
      <c r="B5">
        <v>243</v>
      </c>
      <c r="C5">
        <v>34</v>
      </c>
      <c r="D5">
        <v>9</v>
      </c>
      <c r="E5">
        <v>72</v>
      </c>
      <c r="F5">
        <v>7</v>
      </c>
      <c r="G5">
        <v>1</v>
      </c>
      <c r="H5">
        <v>2</v>
      </c>
      <c r="I5">
        <v>0</v>
      </c>
      <c r="J5">
        <v>1</v>
      </c>
      <c r="K5">
        <v>0</v>
      </c>
      <c r="L5">
        <v>0</v>
      </c>
      <c r="M5">
        <v>2</v>
      </c>
      <c r="N5">
        <v>1</v>
      </c>
      <c r="O5">
        <v>1</v>
      </c>
      <c r="P5">
        <v>373</v>
      </c>
      <c r="Q5" s="9">
        <f t="shared" si="2"/>
        <v>0.19302949061662197</v>
      </c>
      <c r="R5" s="9">
        <f t="shared" si="3"/>
        <v>0.65147453083109919</v>
      </c>
      <c r="S5" s="9">
        <f t="shared" si="4"/>
        <v>9.1152815013404831E-2</v>
      </c>
      <c r="T5" s="9">
        <f t="shared" si="5"/>
        <v>2.4128686327077747E-2</v>
      </c>
      <c r="U5" s="9">
        <f t="shared" si="6"/>
        <v>4.0214477211796246E-2</v>
      </c>
      <c r="V5" s="18">
        <f t="shared" si="7"/>
        <v>0.65147453083109919</v>
      </c>
      <c r="W5" s="18"/>
      <c r="X5" s="18" t="str">
        <f t="shared" si="8"/>
        <v>INC_2014</v>
      </c>
      <c r="Y5" s="18">
        <f t="shared" si="9"/>
        <v>0.19302949061662197</v>
      </c>
      <c r="Z5" s="18" t="str">
        <f t="shared" si="10"/>
        <v>BJP_2014</v>
      </c>
      <c r="AA5" s="18">
        <f t="shared" si="11"/>
        <v>0.45844504021447718</v>
      </c>
      <c r="AB5" s="49" t="str">
        <f t="shared" si="12"/>
        <v>Strong INC_2014</v>
      </c>
    </row>
    <row r="6" spans="1:28" x14ac:dyDescent="0.3">
      <c r="A6" t="s">
        <v>628</v>
      </c>
      <c r="B6">
        <v>1088</v>
      </c>
      <c r="C6">
        <v>142</v>
      </c>
      <c r="D6">
        <v>13</v>
      </c>
      <c r="E6">
        <v>1499</v>
      </c>
      <c r="F6">
        <v>4</v>
      </c>
      <c r="G6">
        <v>5</v>
      </c>
      <c r="H6">
        <v>19</v>
      </c>
      <c r="I6">
        <v>2</v>
      </c>
      <c r="J6">
        <v>4</v>
      </c>
      <c r="K6">
        <v>4</v>
      </c>
      <c r="L6">
        <v>3</v>
      </c>
      <c r="M6">
        <v>2</v>
      </c>
      <c r="N6">
        <v>6</v>
      </c>
      <c r="O6">
        <v>28</v>
      </c>
      <c r="P6">
        <v>2819</v>
      </c>
      <c r="Q6" s="9">
        <f t="shared" si="2"/>
        <v>0.53174884710890391</v>
      </c>
      <c r="R6" s="9">
        <f t="shared" si="3"/>
        <v>0.38595246541326711</v>
      </c>
      <c r="S6" s="9">
        <f t="shared" si="4"/>
        <v>5.0372472507981554E-2</v>
      </c>
      <c r="T6" s="9">
        <f t="shared" si="5"/>
        <v>4.6115643845335225E-3</v>
      </c>
      <c r="U6" s="9">
        <f t="shared" si="6"/>
        <v>2.7314650585313942E-2</v>
      </c>
      <c r="V6" s="18">
        <f t="shared" si="7"/>
        <v>0.53174884710890391</v>
      </c>
      <c r="W6" s="18"/>
      <c r="X6" s="18" t="str">
        <f t="shared" si="8"/>
        <v>BJP_2014</v>
      </c>
      <c r="Y6" s="18">
        <f t="shared" si="9"/>
        <v>0.38595246541326711</v>
      </c>
      <c r="Z6" s="18" t="str">
        <f t="shared" si="10"/>
        <v>INC_2014</v>
      </c>
      <c r="AA6" s="76">
        <f t="shared" si="11"/>
        <v>0.1457963816956368</v>
      </c>
      <c r="AB6" s="49" t="str">
        <f t="shared" si="12"/>
        <v>Swing BJP_2014</v>
      </c>
    </row>
    <row r="7" spans="1:28" x14ac:dyDescent="0.3">
      <c r="A7" t="s">
        <v>629</v>
      </c>
      <c r="B7">
        <v>146</v>
      </c>
      <c r="C7">
        <v>29</v>
      </c>
      <c r="D7">
        <v>6</v>
      </c>
      <c r="E7">
        <v>187</v>
      </c>
      <c r="F7">
        <v>7</v>
      </c>
      <c r="G7">
        <v>4</v>
      </c>
      <c r="H7">
        <v>1</v>
      </c>
      <c r="I7">
        <v>0</v>
      </c>
      <c r="J7">
        <v>1</v>
      </c>
      <c r="K7">
        <v>0</v>
      </c>
      <c r="L7">
        <v>3</v>
      </c>
      <c r="M7">
        <v>1</v>
      </c>
      <c r="N7">
        <v>2</v>
      </c>
      <c r="O7">
        <v>3</v>
      </c>
      <c r="P7">
        <v>390</v>
      </c>
      <c r="Q7" s="9">
        <f t="shared" si="2"/>
        <v>0.4794871794871795</v>
      </c>
      <c r="R7" s="9">
        <f t="shared" si="3"/>
        <v>0.37435897435897436</v>
      </c>
      <c r="S7" s="9">
        <f t="shared" si="4"/>
        <v>7.4358974358974358E-2</v>
      </c>
      <c r="T7" s="9">
        <f t="shared" si="5"/>
        <v>1.5384615384615385E-2</v>
      </c>
      <c r="U7" s="9">
        <f t="shared" si="6"/>
        <v>5.6410256410256411E-2</v>
      </c>
      <c r="V7" s="18">
        <f t="shared" si="7"/>
        <v>0.4794871794871795</v>
      </c>
      <c r="W7" s="18"/>
      <c r="X7" s="18" t="str">
        <f t="shared" si="8"/>
        <v>BJP_2014</v>
      </c>
      <c r="Y7" s="18">
        <f t="shared" si="9"/>
        <v>0.37435897435897436</v>
      </c>
      <c r="Z7" s="18" t="str">
        <f t="shared" si="10"/>
        <v>INC_2014</v>
      </c>
      <c r="AA7" s="18">
        <f t="shared" si="11"/>
        <v>0.10512820512820514</v>
      </c>
      <c r="AB7" s="49" t="str">
        <f t="shared" si="12"/>
        <v>Swing BJP_2014</v>
      </c>
    </row>
    <row r="8" spans="1:28" x14ac:dyDescent="0.3">
      <c r="A8" t="s">
        <v>630</v>
      </c>
      <c r="B8">
        <v>104</v>
      </c>
      <c r="C8">
        <v>254</v>
      </c>
      <c r="D8">
        <v>144</v>
      </c>
      <c r="E8">
        <v>570</v>
      </c>
      <c r="F8">
        <v>15</v>
      </c>
      <c r="G8">
        <v>9</v>
      </c>
      <c r="H8">
        <v>2</v>
      </c>
      <c r="I8">
        <v>8</v>
      </c>
      <c r="J8">
        <v>5</v>
      </c>
      <c r="K8">
        <v>10</v>
      </c>
      <c r="L8">
        <v>25</v>
      </c>
      <c r="M8">
        <v>15</v>
      </c>
      <c r="N8">
        <v>12</v>
      </c>
      <c r="O8">
        <v>22</v>
      </c>
      <c r="P8">
        <v>1195</v>
      </c>
      <c r="Q8" s="9">
        <f t="shared" si="2"/>
        <v>0.47698744769874479</v>
      </c>
      <c r="R8" s="9">
        <f t="shared" si="3"/>
        <v>8.7029288702928864E-2</v>
      </c>
      <c r="S8" s="9">
        <f t="shared" si="4"/>
        <v>0.21255230125523011</v>
      </c>
      <c r="T8" s="9">
        <f t="shared" si="5"/>
        <v>0.1205020920502092</v>
      </c>
      <c r="U8" s="9">
        <f t="shared" si="6"/>
        <v>0.10292887029288703</v>
      </c>
      <c r="V8" s="18">
        <f t="shared" si="7"/>
        <v>0.47698744769874479</v>
      </c>
      <c r="W8" s="18"/>
      <c r="X8" s="18" t="str">
        <f t="shared" si="8"/>
        <v>BJP_2014</v>
      </c>
      <c r="Y8" s="18">
        <f t="shared" si="9"/>
        <v>0.21255230125523011</v>
      </c>
      <c r="Z8" s="18" t="str">
        <f t="shared" si="10"/>
        <v>JDU_2014</v>
      </c>
      <c r="AA8" s="18">
        <f t="shared" si="11"/>
        <v>0.26443514644351468</v>
      </c>
      <c r="AB8" s="49" t="str">
        <f t="shared" si="12"/>
        <v>Strong BJP_2014</v>
      </c>
    </row>
    <row r="9" spans="1:28" x14ac:dyDescent="0.3">
      <c r="A9" t="s">
        <v>631</v>
      </c>
      <c r="B9">
        <v>652</v>
      </c>
      <c r="C9">
        <v>251</v>
      </c>
      <c r="D9">
        <v>68</v>
      </c>
      <c r="E9">
        <v>763</v>
      </c>
      <c r="F9">
        <v>25</v>
      </c>
      <c r="G9">
        <v>10</v>
      </c>
      <c r="H9">
        <v>11</v>
      </c>
      <c r="I9">
        <v>5</v>
      </c>
      <c r="J9">
        <v>7</v>
      </c>
      <c r="K9">
        <v>5</v>
      </c>
      <c r="L9">
        <v>19</v>
      </c>
      <c r="M9">
        <v>12</v>
      </c>
      <c r="N9">
        <v>16</v>
      </c>
      <c r="O9">
        <v>24</v>
      </c>
      <c r="P9">
        <v>1868</v>
      </c>
      <c r="Q9" s="9">
        <f t="shared" si="2"/>
        <v>0.40845824411134901</v>
      </c>
      <c r="R9" s="9">
        <f t="shared" si="3"/>
        <v>0.34903640256959317</v>
      </c>
      <c r="S9" s="9">
        <f t="shared" si="4"/>
        <v>0.13436830835117772</v>
      </c>
      <c r="T9" s="9">
        <f t="shared" si="5"/>
        <v>3.6402569593147749E-2</v>
      </c>
      <c r="U9" s="9">
        <f t="shared" si="6"/>
        <v>7.1734475374732334E-2</v>
      </c>
      <c r="V9" s="18">
        <f t="shared" si="7"/>
        <v>0.40845824411134901</v>
      </c>
      <c r="W9" s="18"/>
      <c r="X9" s="18" t="str">
        <f t="shared" si="8"/>
        <v>BJP_2014</v>
      </c>
      <c r="Y9" s="18">
        <f t="shared" si="9"/>
        <v>0.34903640256959317</v>
      </c>
      <c r="Z9" s="18" t="str">
        <f t="shared" si="10"/>
        <v>INC_2014</v>
      </c>
      <c r="AA9" s="18">
        <f t="shared" si="11"/>
        <v>5.9421841541755838E-2</v>
      </c>
      <c r="AB9" s="49" t="str">
        <f t="shared" si="12"/>
        <v>Swing BJP_2014</v>
      </c>
    </row>
    <row r="10" spans="1:28" x14ac:dyDescent="0.3">
      <c r="A10" t="s">
        <v>632</v>
      </c>
      <c r="B10">
        <v>44</v>
      </c>
      <c r="C10">
        <v>10</v>
      </c>
      <c r="D10">
        <v>2</v>
      </c>
      <c r="E10">
        <v>249</v>
      </c>
      <c r="F10">
        <v>42</v>
      </c>
      <c r="G10">
        <v>2</v>
      </c>
      <c r="H10">
        <v>0</v>
      </c>
      <c r="I10">
        <v>0</v>
      </c>
      <c r="J10">
        <v>0</v>
      </c>
      <c r="K10">
        <v>2</v>
      </c>
      <c r="L10">
        <v>6</v>
      </c>
      <c r="M10">
        <v>3</v>
      </c>
      <c r="N10">
        <v>0</v>
      </c>
      <c r="O10">
        <v>3</v>
      </c>
      <c r="P10">
        <v>363</v>
      </c>
      <c r="Q10" s="9">
        <f t="shared" si="2"/>
        <v>0.68595041322314054</v>
      </c>
      <c r="R10" s="9">
        <f t="shared" si="3"/>
        <v>0.12121212121212122</v>
      </c>
      <c r="S10" s="9">
        <f t="shared" si="4"/>
        <v>2.7548209366391185E-2</v>
      </c>
      <c r="T10" s="9">
        <f t="shared" si="5"/>
        <v>5.5096418732782371E-3</v>
      </c>
      <c r="U10" s="9">
        <f t="shared" si="6"/>
        <v>0.15977961432506887</v>
      </c>
      <c r="V10" s="18">
        <f t="shared" si="7"/>
        <v>0.68595041322314054</v>
      </c>
      <c r="W10" s="18"/>
      <c r="X10" s="18" t="str">
        <f t="shared" si="8"/>
        <v>BJP_2014</v>
      </c>
      <c r="Y10" s="18">
        <f t="shared" si="9"/>
        <v>0.15977961432506887</v>
      </c>
      <c r="Z10" s="18" t="str">
        <f t="shared" si="10"/>
        <v>Others_2014</v>
      </c>
      <c r="AA10" s="18">
        <f t="shared" si="11"/>
        <v>0.52617079889807172</v>
      </c>
      <c r="AB10" s="49" t="str">
        <f t="shared" si="12"/>
        <v>Strong BJP_2014</v>
      </c>
    </row>
    <row r="11" spans="1:28" x14ac:dyDescent="0.3">
      <c r="A11" t="s">
        <v>633</v>
      </c>
      <c r="B11">
        <v>477</v>
      </c>
      <c r="C11">
        <v>61</v>
      </c>
      <c r="D11">
        <v>15</v>
      </c>
      <c r="E11">
        <v>488</v>
      </c>
      <c r="F11">
        <v>15</v>
      </c>
      <c r="G11">
        <v>5</v>
      </c>
      <c r="H11">
        <v>8</v>
      </c>
      <c r="I11">
        <v>5</v>
      </c>
      <c r="J11">
        <v>5</v>
      </c>
      <c r="K11">
        <v>7</v>
      </c>
      <c r="L11">
        <v>4</v>
      </c>
      <c r="M11">
        <v>5</v>
      </c>
      <c r="N11">
        <v>14</v>
      </c>
      <c r="O11">
        <v>35</v>
      </c>
      <c r="P11">
        <v>1144</v>
      </c>
      <c r="Q11" s="9">
        <f t="shared" si="2"/>
        <v>0.42657342657342656</v>
      </c>
      <c r="R11" s="9">
        <f t="shared" si="3"/>
        <v>0.41695804195804198</v>
      </c>
      <c r="S11" s="9">
        <f t="shared" si="4"/>
        <v>5.332167832167832E-2</v>
      </c>
      <c r="T11" s="9">
        <f t="shared" si="5"/>
        <v>1.3111888111888112E-2</v>
      </c>
      <c r="U11" s="9">
        <f t="shared" si="6"/>
        <v>9.0034965034965039E-2</v>
      </c>
      <c r="V11" s="18">
        <f t="shared" si="7"/>
        <v>0.42657342657342656</v>
      </c>
      <c r="W11" s="18"/>
      <c r="X11" s="18" t="str">
        <f t="shared" si="8"/>
        <v>BJP_2014</v>
      </c>
      <c r="Y11" s="18">
        <f t="shared" si="9"/>
        <v>0.41695804195804198</v>
      </c>
      <c r="Z11" s="18" t="str">
        <f t="shared" si="10"/>
        <v>INC_2014</v>
      </c>
      <c r="AA11" s="18">
        <f t="shared" si="11"/>
        <v>9.6153846153845812E-3</v>
      </c>
      <c r="AB11" s="49" t="str">
        <f t="shared" si="12"/>
        <v>Swing BJP_2014</v>
      </c>
    </row>
    <row r="12" spans="1:28" x14ac:dyDescent="0.3">
      <c r="A12" t="s">
        <v>634</v>
      </c>
      <c r="B12">
        <v>132</v>
      </c>
      <c r="C12">
        <v>42</v>
      </c>
      <c r="D12">
        <v>3</v>
      </c>
      <c r="E12">
        <v>270</v>
      </c>
      <c r="F12">
        <v>8</v>
      </c>
      <c r="G12">
        <v>3</v>
      </c>
      <c r="H12">
        <v>4</v>
      </c>
      <c r="I12">
        <v>1</v>
      </c>
      <c r="J12">
        <v>4</v>
      </c>
      <c r="K12">
        <v>2</v>
      </c>
      <c r="L12">
        <v>6</v>
      </c>
      <c r="M12">
        <v>6</v>
      </c>
      <c r="N12">
        <v>7</v>
      </c>
      <c r="O12">
        <v>14</v>
      </c>
      <c r="P12">
        <v>502</v>
      </c>
      <c r="Q12" s="9">
        <f t="shared" si="2"/>
        <v>0.53784860557768921</v>
      </c>
      <c r="R12" s="9">
        <f t="shared" si="3"/>
        <v>0.26294820717131473</v>
      </c>
      <c r="S12" s="9">
        <f t="shared" si="4"/>
        <v>8.3665338645418322E-2</v>
      </c>
      <c r="T12" s="9">
        <f t="shared" si="5"/>
        <v>5.9760956175298804E-3</v>
      </c>
      <c r="U12" s="9">
        <f t="shared" si="6"/>
        <v>0.10956175298804781</v>
      </c>
      <c r="V12" s="18">
        <f t="shared" si="7"/>
        <v>0.53784860557768921</v>
      </c>
      <c r="W12" s="18"/>
      <c r="X12" s="18" t="str">
        <f t="shared" si="8"/>
        <v>BJP_2014</v>
      </c>
      <c r="Y12" s="18">
        <f t="shared" si="9"/>
        <v>0.26294820717131473</v>
      </c>
      <c r="Z12" s="18" t="str">
        <f t="shared" si="10"/>
        <v>INC_2014</v>
      </c>
      <c r="AA12" s="18">
        <f t="shared" si="11"/>
        <v>0.27490039840637448</v>
      </c>
      <c r="AB12" s="49" t="str">
        <f t="shared" si="12"/>
        <v>Strong BJP_2014</v>
      </c>
    </row>
    <row r="13" spans="1:28" x14ac:dyDescent="0.3">
      <c r="A13" t="s">
        <v>635</v>
      </c>
      <c r="B13">
        <v>396</v>
      </c>
      <c r="C13">
        <v>127</v>
      </c>
      <c r="D13">
        <v>10</v>
      </c>
      <c r="E13">
        <v>101</v>
      </c>
      <c r="F13">
        <v>5</v>
      </c>
      <c r="G13">
        <v>5</v>
      </c>
      <c r="H13">
        <v>5</v>
      </c>
      <c r="I13">
        <v>2</v>
      </c>
      <c r="J13">
        <v>3</v>
      </c>
      <c r="K13">
        <v>5</v>
      </c>
      <c r="L13">
        <v>3</v>
      </c>
      <c r="M13">
        <v>3</v>
      </c>
      <c r="N13">
        <v>4</v>
      </c>
      <c r="O13">
        <v>12</v>
      </c>
      <c r="P13">
        <v>681</v>
      </c>
      <c r="Q13" s="9">
        <f t="shared" si="2"/>
        <v>0.14831130690161526</v>
      </c>
      <c r="R13" s="9">
        <f t="shared" si="3"/>
        <v>0.58149779735682816</v>
      </c>
      <c r="S13" s="9">
        <f t="shared" si="4"/>
        <v>0.18649045521292218</v>
      </c>
      <c r="T13" s="9">
        <f t="shared" si="5"/>
        <v>1.4684287812041116E-2</v>
      </c>
      <c r="U13" s="9">
        <f t="shared" si="6"/>
        <v>6.901615271659324E-2</v>
      </c>
      <c r="V13" s="18">
        <f t="shared" si="7"/>
        <v>0.58149779735682816</v>
      </c>
      <c r="W13" s="18"/>
      <c r="X13" s="18" t="str">
        <f t="shared" si="8"/>
        <v>INC_2014</v>
      </c>
      <c r="Y13" s="18">
        <f t="shared" si="9"/>
        <v>0.18649045521292218</v>
      </c>
      <c r="Z13" s="18" t="str">
        <f t="shared" si="10"/>
        <v>JDU_2014</v>
      </c>
      <c r="AA13" s="18">
        <f t="shared" si="11"/>
        <v>0.39500734214390598</v>
      </c>
      <c r="AB13" s="49" t="str">
        <f t="shared" si="12"/>
        <v>Strong INC_2014</v>
      </c>
    </row>
    <row r="14" spans="1:28" x14ac:dyDescent="0.3">
      <c r="A14" t="s">
        <v>636</v>
      </c>
      <c r="B14">
        <v>349</v>
      </c>
      <c r="C14">
        <v>26</v>
      </c>
      <c r="D14">
        <v>4</v>
      </c>
      <c r="E14">
        <v>221</v>
      </c>
      <c r="F14">
        <v>4</v>
      </c>
      <c r="G14">
        <v>3</v>
      </c>
      <c r="H14">
        <v>3</v>
      </c>
      <c r="I14">
        <v>1</v>
      </c>
      <c r="J14">
        <v>2</v>
      </c>
      <c r="K14">
        <v>1</v>
      </c>
      <c r="L14">
        <v>6</v>
      </c>
      <c r="M14">
        <v>5</v>
      </c>
      <c r="N14">
        <v>8</v>
      </c>
      <c r="O14">
        <v>32</v>
      </c>
      <c r="P14">
        <v>665</v>
      </c>
      <c r="Q14" s="9">
        <f t="shared" si="2"/>
        <v>0.3323308270676692</v>
      </c>
      <c r="R14" s="9">
        <f t="shared" si="3"/>
        <v>0.52481203007518795</v>
      </c>
      <c r="S14" s="9">
        <f t="shared" si="4"/>
        <v>3.9097744360902256E-2</v>
      </c>
      <c r="T14" s="9">
        <f t="shared" si="5"/>
        <v>6.0150375939849628E-3</v>
      </c>
      <c r="U14" s="9">
        <f t="shared" si="6"/>
        <v>9.7744360902255634E-2</v>
      </c>
      <c r="V14" s="18">
        <f t="shared" si="7"/>
        <v>0.52481203007518795</v>
      </c>
      <c r="W14" s="18"/>
      <c r="X14" s="18" t="str">
        <f t="shared" si="8"/>
        <v>INC_2014</v>
      </c>
      <c r="Y14" s="18">
        <f t="shared" si="9"/>
        <v>0.3323308270676692</v>
      </c>
      <c r="Z14" s="18" t="str">
        <f t="shared" si="10"/>
        <v>BJP_2014</v>
      </c>
      <c r="AA14" s="18">
        <f t="shared" si="11"/>
        <v>0.19248120300751875</v>
      </c>
      <c r="AB14" s="49" t="str">
        <f t="shared" si="12"/>
        <v>Strong INC_2014</v>
      </c>
    </row>
    <row r="15" spans="1:28" x14ac:dyDescent="0.3">
      <c r="A15" t="s">
        <v>637</v>
      </c>
      <c r="B15">
        <v>256</v>
      </c>
      <c r="C15">
        <v>35</v>
      </c>
      <c r="D15">
        <v>112</v>
      </c>
      <c r="E15">
        <v>290</v>
      </c>
      <c r="F15">
        <v>11</v>
      </c>
      <c r="G15">
        <v>4</v>
      </c>
      <c r="H15">
        <v>1</v>
      </c>
      <c r="I15">
        <v>5</v>
      </c>
      <c r="J15">
        <v>2</v>
      </c>
      <c r="K15">
        <v>6</v>
      </c>
      <c r="L15">
        <v>6</v>
      </c>
      <c r="M15">
        <v>2</v>
      </c>
      <c r="N15">
        <v>10</v>
      </c>
      <c r="O15">
        <v>16</v>
      </c>
      <c r="P15">
        <v>756</v>
      </c>
      <c r="Q15" s="9">
        <f t="shared" si="2"/>
        <v>0.3835978835978836</v>
      </c>
      <c r="R15" s="9">
        <f t="shared" si="3"/>
        <v>0.33862433862433861</v>
      </c>
      <c r="S15" s="9">
        <f t="shared" si="4"/>
        <v>4.6296296296296294E-2</v>
      </c>
      <c r="T15" s="9">
        <f t="shared" si="5"/>
        <v>0.14814814814814814</v>
      </c>
      <c r="U15" s="9">
        <f t="shared" si="6"/>
        <v>8.3333333333333329E-2</v>
      </c>
      <c r="V15" s="18">
        <f t="shared" si="7"/>
        <v>0.3835978835978836</v>
      </c>
      <c r="W15" s="18"/>
      <c r="X15" s="18" t="str">
        <f t="shared" si="8"/>
        <v>BJP_2014</v>
      </c>
      <c r="Y15" s="18">
        <f t="shared" si="9"/>
        <v>0.33862433862433861</v>
      </c>
      <c r="Z15" s="18" t="str">
        <f t="shared" si="10"/>
        <v>INC_2014</v>
      </c>
      <c r="AA15" s="18">
        <f t="shared" si="11"/>
        <v>4.4973544973544999E-2</v>
      </c>
      <c r="AB15" s="49" t="str">
        <f t="shared" si="12"/>
        <v>Swing BJP_2014</v>
      </c>
    </row>
    <row r="16" spans="1:28" x14ac:dyDescent="0.3">
      <c r="A16" t="s">
        <v>638</v>
      </c>
      <c r="B16">
        <v>303</v>
      </c>
      <c r="C16">
        <v>78</v>
      </c>
      <c r="D16">
        <v>30</v>
      </c>
      <c r="E16">
        <v>213</v>
      </c>
      <c r="F16">
        <v>9</v>
      </c>
      <c r="G16">
        <v>0</v>
      </c>
      <c r="H16">
        <v>2</v>
      </c>
      <c r="I16">
        <v>1</v>
      </c>
      <c r="J16">
        <v>1</v>
      </c>
      <c r="K16">
        <v>1</v>
      </c>
      <c r="L16">
        <v>6</v>
      </c>
      <c r="M16">
        <v>6</v>
      </c>
      <c r="N16">
        <v>5</v>
      </c>
      <c r="O16">
        <v>15</v>
      </c>
      <c r="P16">
        <v>670</v>
      </c>
      <c r="Q16" s="9">
        <f t="shared" si="2"/>
        <v>0.31791044776119404</v>
      </c>
      <c r="R16" s="9">
        <f t="shared" si="3"/>
        <v>0.45223880597014926</v>
      </c>
      <c r="S16" s="9">
        <f t="shared" si="4"/>
        <v>0.11641791044776119</v>
      </c>
      <c r="T16" s="9">
        <f t="shared" si="5"/>
        <v>4.4776119402985072E-2</v>
      </c>
      <c r="U16" s="9">
        <f t="shared" si="6"/>
        <v>6.8656716417910449E-2</v>
      </c>
      <c r="V16" s="18">
        <f t="shared" si="7"/>
        <v>0.45223880597014926</v>
      </c>
      <c r="W16" s="18"/>
      <c r="X16" s="18" t="str">
        <f t="shared" si="8"/>
        <v>INC_2014</v>
      </c>
      <c r="Y16" s="18">
        <f t="shared" si="9"/>
        <v>0.31791044776119404</v>
      </c>
      <c r="Z16" s="18" t="str">
        <f t="shared" si="10"/>
        <v>BJP_2014</v>
      </c>
      <c r="AA16" s="18">
        <f t="shared" si="11"/>
        <v>0.13432835820895522</v>
      </c>
      <c r="AB16" s="49" t="str">
        <f t="shared" si="12"/>
        <v>Swing INC_2014</v>
      </c>
    </row>
    <row r="17" spans="1:28" x14ac:dyDescent="0.3">
      <c r="A17" t="s">
        <v>639</v>
      </c>
      <c r="B17">
        <v>151</v>
      </c>
      <c r="C17">
        <v>16</v>
      </c>
      <c r="D17">
        <v>4</v>
      </c>
      <c r="E17">
        <v>111</v>
      </c>
      <c r="F17">
        <v>2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0</v>
      </c>
      <c r="N17">
        <v>2</v>
      </c>
      <c r="O17">
        <v>0</v>
      </c>
      <c r="P17">
        <v>289</v>
      </c>
      <c r="Q17" s="9">
        <f t="shared" si="2"/>
        <v>0.38408304498269896</v>
      </c>
      <c r="R17" s="9">
        <f t="shared" si="3"/>
        <v>0.52249134948096887</v>
      </c>
      <c r="S17" s="9">
        <f t="shared" si="4"/>
        <v>5.536332179930796E-2</v>
      </c>
      <c r="T17" s="9">
        <f t="shared" si="5"/>
        <v>1.384083044982699E-2</v>
      </c>
      <c r="U17" s="9">
        <f t="shared" si="6"/>
        <v>2.4221453287197232E-2</v>
      </c>
      <c r="V17" s="18">
        <f t="shared" si="7"/>
        <v>0.52249134948096887</v>
      </c>
      <c r="W17" s="18"/>
      <c r="X17" s="18" t="str">
        <f t="shared" si="8"/>
        <v>INC_2014</v>
      </c>
      <c r="Y17" s="18">
        <f t="shared" si="9"/>
        <v>0.38408304498269896</v>
      </c>
      <c r="Z17" s="18" t="str">
        <f t="shared" si="10"/>
        <v>BJP_2014</v>
      </c>
      <c r="AA17" s="18">
        <f t="shared" si="11"/>
        <v>0.13840830449826991</v>
      </c>
      <c r="AB17" s="49" t="str">
        <f t="shared" si="12"/>
        <v>Swing INC_2014</v>
      </c>
    </row>
    <row r="18" spans="1:28" x14ac:dyDescent="0.3">
      <c r="A18" t="s">
        <v>640</v>
      </c>
      <c r="B18">
        <v>63</v>
      </c>
      <c r="C18">
        <v>93</v>
      </c>
      <c r="D18">
        <v>10</v>
      </c>
      <c r="E18">
        <v>271</v>
      </c>
      <c r="F18">
        <v>2</v>
      </c>
      <c r="G18">
        <v>2</v>
      </c>
      <c r="H18">
        <v>6</v>
      </c>
      <c r="I18">
        <v>2</v>
      </c>
      <c r="J18">
        <v>5</v>
      </c>
      <c r="K18">
        <v>0</v>
      </c>
      <c r="L18">
        <v>6</v>
      </c>
      <c r="M18">
        <v>4</v>
      </c>
      <c r="N18">
        <v>6</v>
      </c>
      <c r="O18">
        <v>6</v>
      </c>
      <c r="P18">
        <v>476</v>
      </c>
      <c r="Q18" s="9">
        <f t="shared" si="2"/>
        <v>0.56932773109243695</v>
      </c>
      <c r="R18" s="9">
        <f t="shared" si="3"/>
        <v>0.13235294117647059</v>
      </c>
      <c r="S18" s="9">
        <f t="shared" si="4"/>
        <v>0.1953781512605042</v>
      </c>
      <c r="T18" s="9">
        <f t="shared" si="5"/>
        <v>2.100840336134454E-2</v>
      </c>
      <c r="U18" s="9">
        <f t="shared" si="6"/>
        <v>8.1932773109243698E-2</v>
      </c>
      <c r="V18" s="18">
        <f t="shared" si="7"/>
        <v>0.56932773109243695</v>
      </c>
      <c r="W18" s="18"/>
      <c r="X18" s="18" t="str">
        <f t="shared" si="8"/>
        <v>BJP_2014</v>
      </c>
      <c r="Y18" s="18">
        <f t="shared" si="9"/>
        <v>0.1953781512605042</v>
      </c>
      <c r="Z18" s="18" t="str">
        <f t="shared" si="10"/>
        <v>JDU_2014</v>
      </c>
      <c r="AA18" s="18">
        <f t="shared" si="11"/>
        <v>0.37394957983193278</v>
      </c>
      <c r="AB18" s="49" t="str">
        <f t="shared" si="12"/>
        <v>Strong BJP_2014</v>
      </c>
    </row>
    <row r="19" spans="1:28" x14ac:dyDescent="0.3">
      <c r="A19" t="s">
        <v>641</v>
      </c>
      <c r="B19">
        <v>69</v>
      </c>
      <c r="C19">
        <v>13</v>
      </c>
      <c r="D19">
        <v>2</v>
      </c>
      <c r="E19">
        <v>255</v>
      </c>
      <c r="F19">
        <v>7</v>
      </c>
      <c r="G19">
        <v>2</v>
      </c>
      <c r="H19">
        <v>5</v>
      </c>
      <c r="I19">
        <v>0</v>
      </c>
      <c r="J19">
        <v>1</v>
      </c>
      <c r="K19">
        <v>1</v>
      </c>
      <c r="L19">
        <v>4</v>
      </c>
      <c r="M19">
        <v>2</v>
      </c>
      <c r="N19">
        <v>0</v>
      </c>
      <c r="O19">
        <v>3</v>
      </c>
      <c r="P19">
        <v>364</v>
      </c>
      <c r="Q19" s="9">
        <f t="shared" si="2"/>
        <v>0.7005494505494505</v>
      </c>
      <c r="R19" s="9">
        <f t="shared" si="3"/>
        <v>0.18956043956043955</v>
      </c>
      <c r="S19" s="9">
        <f t="shared" si="4"/>
        <v>3.5714285714285712E-2</v>
      </c>
      <c r="T19" s="9">
        <f t="shared" si="5"/>
        <v>5.4945054945054949E-3</v>
      </c>
      <c r="U19" s="9">
        <f t="shared" si="6"/>
        <v>6.8681318681318687E-2</v>
      </c>
      <c r="V19" s="18">
        <f t="shared" si="7"/>
        <v>0.7005494505494505</v>
      </c>
      <c r="W19" s="18"/>
      <c r="X19" s="18" t="str">
        <f t="shared" si="8"/>
        <v>BJP_2014</v>
      </c>
      <c r="Y19" s="18">
        <f t="shared" si="9"/>
        <v>0.18956043956043955</v>
      </c>
      <c r="Z19" s="18" t="str">
        <f t="shared" si="10"/>
        <v>INC_2014</v>
      </c>
      <c r="AA19" s="18">
        <f t="shared" si="11"/>
        <v>0.51098901098901095</v>
      </c>
      <c r="AB19" s="49" t="str">
        <f t="shared" si="12"/>
        <v>Strong BJP_2014</v>
      </c>
    </row>
    <row r="20" spans="1:28" x14ac:dyDescent="0.3">
      <c r="A20" t="s">
        <v>642</v>
      </c>
      <c r="B20">
        <v>156</v>
      </c>
      <c r="C20">
        <v>4</v>
      </c>
      <c r="D20">
        <v>1</v>
      </c>
      <c r="E20">
        <v>177</v>
      </c>
      <c r="F20">
        <v>1</v>
      </c>
      <c r="G20">
        <v>1</v>
      </c>
      <c r="H20">
        <v>2</v>
      </c>
      <c r="I20">
        <v>2</v>
      </c>
      <c r="J20">
        <v>0</v>
      </c>
      <c r="K20">
        <v>1</v>
      </c>
      <c r="L20">
        <v>1</v>
      </c>
      <c r="M20">
        <v>0</v>
      </c>
      <c r="N20">
        <v>1</v>
      </c>
      <c r="O20">
        <v>2</v>
      </c>
      <c r="P20">
        <v>349</v>
      </c>
      <c r="Q20" s="9">
        <f t="shared" si="2"/>
        <v>0.50716332378223494</v>
      </c>
      <c r="R20" s="9">
        <f t="shared" si="3"/>
        <v>0.44699140401146131</v>
      </c>
      <c r="S20" s="9">
        <f t="shared" si="4"/>
        <v>1.1461318051575931E-2</v>
      </c>
      <c r="T20" s="9">
        <f t="shared" si="5"/>
        <v>2.8653295128939827E-3</v>
      </c>
      <c r="U20" s="9">
        <f t="shared" si="6"/>
        <v>3.151862464183381E-2</v>
      </c>
      <c r="V20" s="18">
        <f t="shared" si="7"/>
        <v>0.50716332378223494</v>
      </c>
      <c r="W20" s="18"/>
      <c r="X20" s="18" t="str">
        <f t="shared" si="8"/>
        <v>BJP_2014</v>
      </c>
      <c r="Y20" s="18">
        <f t="shared" si="9"/>
        <v>0.44699140401146131</v>
      </c>
      <c r="Z20" s="18" t="str">
        <f t="shared" si="10"/>
        <v>INC_2014</v>
      </c>
      <c r="AA20" s="18">
        <f t="shared" si="11"/>
        <v>6.017191977077363E-2</v>
      </c>
      <c r="AB20" s="49" t="str">
        <f t="shared" si="12"/>
        <v>Swing BJP_2014</v>
      </c>
    </row>
    <row r="21" spans="1:28" x14ac:dyDescent="0.3">
      <c r="A21" t="s">
        <v>643</v>
      </c>
      <c r="B21">
        <v>190</v>
      </c>
      <c r="C21">
        <v>75</v>
      </c>
      <c r="D21">
        <v>10</v>
      </c>
      <c r="E21">
        <v>184</v>
      </c>
      <c r="F21">
        <v>4</v>
      </c>
      <c r="G21">
        <v>3</v>
      </c>
      <c r="H21">
        <v>1</v>
      </c>
      <c r="I21">
        <v>0</v>
      </c>
      <c r="J21">
        <v>0</v>
      </c>
      <c r="K21">
        <v>0</v>
      </c>
      <c r="L21">
        <v>1</v>
      </c>
      <c r="M21">
        <v>4</v>
      </c>
      <c r="N21">
        <v>4</v>
      </c>
      <c r="O21">
        <v>2</v>
      </c>
      <c r="P21">
        <v>478</v>
      </c>
      <c r="Q21" s="9">
        <f t="shared" si="2"/>
        <v>0.38493723849372385</v>
      </c>
      <c r="R21" s="9">
        <f t="shared" si="3"/>
        <v>0.39748953974895396</v>
      </c>
      <c r="S21" s="9">
        <f t="shared" si="4"/>
        <v>0.15690376569037656</v>
      </c>
      <c r="T21" s="9">
        <f t="shared" si="5"/>
        <v>2.0920502092050208E-2</v>
      </c>
      <c r="U21" s="9">
        <f t="shared" si="6"/>
        <v>3.9748953974895397E-2</v>
      </c>
      <c r="V21" s="18">
        <f t="shared" si="7"/>
        <v>0.39748953974895396</v>
      </c>
      <c r="W21" s="18"/>
      <c r="X21" s="18" t="str">
        <f t="shared" si="8"/>
        <v>INC_2014</v>
      </c>
      <c r="Y21" s="18">
        <f t="shared" si="9"/>
        <v>0.38493723849372385</v>
      </c>
      <c r="Z21" s="18" t="str">
        <f t="shared" si="10"/>
        <v>BJP_2014</v>
      </c>
      <c r="AA21" s="18">
        <f t="shared" si="11"/>
        <v>1.2552301255230103E-2</v>
      </c>
      <c r="AB21" s="49" t="str">
        <f t="shared" si="12"/>
        <v>Swing INC_2014</v>
      </c>
    </row>
    <row r="22" spans="1:28" x14ac:dyDescent="0.3">
      <c r="A22" t="s">
        <v>644</v>
      </c>
      <c r="B22">
        <v>146</v>
      </c>
      <c r="C22">
        <v>149</v>
      </c>
      <c r="D22">
        <v>10</v>
      </c>
      <c r="E22">
        <v>297</v>
      </c>
      <c r="F22">
        <v>7</v>
      </c>
      <c r="G22">
        <v>3</v>
      </c>
      <c r="H22">
        <v>7</v>
      </c>
      <c r="I22">
        <v>6</v>
      </c>
      <c r="J22">
        <v>9</v>
      </c>
      <c r="K22">
        <v>6</v>
      </c>
      <c r="L22">
        <v>15</v>
      </c>
      <c r="M22">
        <v>14</v>
      </c>
      <c r="N22">
        <v>10</v>
      </c>
      <c r="O22">
        <v>33</v>
      </c>
      <c r="P22">
        <v>712</v>
      </c>
      <c r="Q22" s="9">
        <f t="shared" si="2"/>
        <v>0.41713483146067415</v>
      </c>
      <c r="R22" s="9">
        <f t="shared" si="3"/>
        <v>0.2050561797752809</v>
      </c>
      <c r="S22" s="9">
        <f t="shared" si="4"/>
        <v>0.20926966292134833</v>
      </c>
      <c r="T22" s="9">
        <f t="shared" si="5"/>
        <v>1.4044943820224719E-2</v>
      </c>
      <c r="U22" s="9">
        <f t="shared" si="6"/>
        <v>0.1544943820224719</v>
      </c>
      <c r="V22" s="18">
        <f t="shared" si="7"/>
        <v>0.41713483146067415</v>
      </c>
      <c r="W22" s="18"/>
      <c r="X22" s="18" t="str">
        <f t="shared" si="8"/>
        <v>BJP_2014</v>
      </c>
      <c r="Y22" s="18">
        <f t="shared" si="9"/>
        <v>0.20926966292134833</v>
      </c>
      <c r="Z22" s="18" t="str">
        <f t="shared" si="10"/>
        <v>JDU_2014</v>
      </c>
      <c r="AA22" s="18">
        <f t="shared" si="11"/>
        <v>0.20786516853932582</v>
      </c>
      <c r="AB22" s="49" t="str">
        <f t="shared" si="12"/>
        <v>Strong BJP_2014</v>
      </c>
    </row>
    <row r="23" spans="1:28" x14ac:dyDescent="0.3">
      <c r="A23" t="s">
        <v>645</v>
      </c>
      <c r="B23">
        <v>358</v>
      </c>
      <c r="C23">
        <v>418</v>
      </c>
      <c r="D23">
        <v>59</v>
      </c>
      <c r="E23">
        <v>376</v>
      </c>
      <c r="F23">
        <v>16</v>
      </c>
      <c r="G23">
        <v>5</v>
      </c>
      <c r="H23">
        <v>0</v>
      </c>
      <c r="I23">
        <v>5</v>
      </c>
      <c r="J23">
        <v>8</v>
      </c>
      <c r="K23">
        <v>4</v>
      </c>
      <c r="L23">
        <v>3</v>
      </c>
      <c r="M23">
        <v>5</v>
      </c>
      <c r="N23">
        <v>4</v>
      </c>
      <c r="O23">
        <v>15</v>
      </c>
      <c r="P23">
        <v>1276</v>
      </c>
      <c r="Q23" s="9">
        <f t="shared" si="2"/>
        <v>0.29467084639498431</v>
      </c>
      <c r="R23" s="9">
        <f t="shared" si="3"/>
        <v>0.28056426332288403</v>
      </c>
      <c r="S23" s="9">
        <f t="shared" si="4"/>
        <v>0.32758620689655171</v>
      </c>
      <c r="T23" s="9">
        <f t="shared" si="5"/>
        <v>4.6238244514106581E-2</v>
      </c>
      <c r="U23" s="9">
        <f t="shared" si="6"/>
        <v>5.0940438871473356E-2</v>
      </c>
      <c r="V23" s="18">
        <f t="shared" si="7"/>
        <v>0.32758620689655171</v>
      </c>
      <c r="W23" s="18"/>
      <c r="X23" s="18" t="str">
        <f t="shared" si="8"/>
        <v>JDU_2014</v>
      </c>
      <c r="Y23" s="18">
        <f t="shared" si="9"/>
        <v>0.29467084639498431</v>
      </c>
      <c r="Z23" s="18" t="str">
        <f t="shared" si="10"/>
        <v>BJP_2014</v>
      </c>
      <c r="AA23" s="18">
        <f t="shared" si="11"/>
        <v>3.2915360501567403E-2</v>
      </c>
      <c r="AB23" s="49" t="str">
        <f t="shared" si="12"/>
        <v>Swing JDU_2014</v>
      </c>
    </row>
    <row r="24" spans="1:28" x14ac:dyDescent="0.3">
      <c r="A24" t="s">
        <v>646</v>
      </c>
      <c r="B24">
        <v>281</v>
      </c>
      <c r="C24">
        <v>198</v>
      </c>
      <c r="D24">
        <v>18</v>
      </c>
      <c r="E24">
        <v>495</v>
      </c>
      <c r="F24">
        <v>10</v>
      </c>
      <c r="G24">
        <v>4</v>
      </c>
      <c r="H24">
        <v>10</v>
      </c>
      <c r="I24">
        <v>5</v>
      </c>
      <c r="J24">
        <v>2</v>
      </c>
      <c r="K24">
        <v>1</v>
      </c>
      <c r="L24">
        <v>12</v>
      </c>
      <c r="M24">
        <v>9</v>
      </c>
      <c r="N24">
        <v>9</v>
      </c>
      <c r="O24">
        <v>11</v>
      </c>
      <c r="P24">
        <v>1065</v>
      </c>
      <c r="Q24" s="9">
        <f t="shared" si="2"/>
        <v>0.46478873239436619</v>
      </c>
      <c r="R24" s="9">
        <f t="shared" si="3"/>
        <v>0.26384976525821596</v>
      </c>
      <c r="S24" s="9">
        <f t="shared" si="4"/>
        <v>0.18591549295774648</v>
      </c>
      <c r="T24" s="9">
        <f t="shared" si="5"/>
        <v>1.6901408450704224E-2</v>
      </c>
      <c r="U24" s="9">
        <f t="shared" si="6"/>
        <v>6.8544600938967137E-2</v>
      </c>
      <c r="V24" s="18">
        <f t="shared" si="7"/>
        <v>0.46478873239436619</v>
      </c>
      <c r="W24" s="18"/>
      <c r="X24" s="18" t="str">
        <f t="shared" si="8"/>
        <v>BJP_2014</v>
      </c>
      <c r="Y24" s="18">
        <f t="shared" si="9"/>
        <v>0.26384976525821596</v>
      </c>
      <c r="Z24" s="18" t="str">
        <f t="shared" si="10"/>
        <v>INC_2014</v>
      </c>
      <c r="AA24" s="18">
        <f t="shared" si="11"/>
        <v>0.20093896713615023</v>
      </c>
      <c r="AB24" s="49" t="str">
        <f t="shared" si="12"/>
        <v>Strong BJP_2014</v>
      </c>
    </row>
    <row r="25" spans="1:28" x14ac:dyDescent="0.3">
      <c r="A25" t="s">
        <v>647</v>
      </c>
      <c r="B25">
        <v>88</v>
      </c>
      <c r="C25">
        <v>13</v>
      </c>
      <c r="D25">
        <v>0</v>
      </c>
      <c r="E25">
        <v>103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208</v>
      </c>
      <c r="Q25" s="9">
        <f t="shared" si="2"/>
        <v>0.49519230769230771</v>
      </c>
      <c r="R25" s="9">
        <f t="shared" si="3"/>
        <v>0.42307692307692307</v>
      </c>
      <c r="S25" s="9">
        <f t="shared" si="4"/>
        <v>6.25E-2</v>
      </c>
      <c r="T25" s="9">
        <f t="shared" si="5"/>
        <v>0</v>
      </c>
      <c r="U25" s="9">
        <f t="shared" si="6"/>
        <v>1.9230769230769232E-2</v>
      </c>
      <c r="V25" s="18">
        <f t="shared" si="7"/>
        <v>0.49519230769230771</v>
      </c>
      <c r="W25" s="18"/>
      <c r="X25" s="18" t="str">
        <f t="shared" si="8"/>
        <v>BJP_2014</v>
      </c>
      <c r="Y25" s="18">
        <f t="shared" si="9"/>
        <v>0.42307692307692307</v>
      </c>
      <c r="Z25" s="18" t="str">
        <f t="shared" si="10"/>
        <v>INC_2014</v>
      </c>
      <c r="AA25" s="18">
        <f t="shared" si="11"/>
        <v>7.2115384615384637E-2</v>
      </c>
      <c r="AB25" s="49" t="str">
        <f t="shared" si="12"/>
        <v>Swing BJP_2014</v>
      </c>
    </row>
    <row r="26" spans="1:28" x14ac:dyDescent="0.3">
      <c r="A26" t="s">
        <v>648</v>
      </c>
      <c r="B26">
        <v>71</v>
      </c>
      <c r="C26">
        <v>35</v>
      </c>
      <c r="D26">
        <v>14</v>
      </c>
      <c r="E26">
        <v>196</v>
      </c>
      <c r="F26">
        <v>19</v>
      </c>
      <c r="G26">
        <v>3</v>
      </c>
      <c r="H26">
        <v>3</v>
      </c>
      <c r="I26">
        <v>5</v>
      </c>
      <c r="J26">
        <v>1</v>
      </c>
      <c r="K26">
        <v>1</v>
      </c>
      <c r="L26">
        <v>3</v>
      </c>
      <c r="M26">
        <v>2</v>
      </c>
      <c r="N26">
        <v>4</v>
      </c>
      <c r="O26">
        <v>13</v>
      </c>
      <c r="P26">
        <v>370</v>
      </c>
      <c r="Q26" s="9">
        <f t="shared" si="2"/>
        <v>0.52972972972972976</v>
      </c>
      <c r="R26" s="9">
        <f t="shared" si="3"/>
        <v>0.1918918918918919</v>
      </c>
      <c r="S26" s="9">
        <f t="shared" si="4"/>
        <v>9.45945945945946E-2</v>
      </c>
      <c r="T26" s="9">
        <f t="shared" si="5"/>
        <v>3.783783783783784E-2</v>
      </c>
      <c r="U26" s="9">
        <f t="shared" si="6"/>
        <v>0.14594594594594595</v>
      </c>
      <c r="V26" s="18">
        <f t="shared" si="7"/>
        <v>0.52972972972972976</v>
      </c>
      <c r="W26" s="18"/>
      <c r="X26" s="18" t="str">
        <f t="shared" si="8"/>
        <v>BJP_2014</v>
      </c>
      <c r="Y26" s="18">
        <f t="shared" si="9"/>
        <v>0.1918918918918919</v>
      </c>
      <c r="Z26" s="18" t="str">
        <f t="shared" si="10"/>
        <v>INC_2014</v>
      </c>
      <c r="AA26" s="18">
        <f t="shared" si="11"/>
        <v>0.33783783783783783</v>
      </c>
      <c r="AB26" s="49" t="str">
        <f t="shared" si="12"/>
        <v>Strong BJP_2014</v>
      </c>
    </row>
    <row r="27" spans="1:28" x14ac:dyDescent="0.3">
      <c r="A27" t="s">
        <v>649</v>
      </c>
      <c r="B27">
        <v>337</v>
      </c>
      <c r="C27">
        <v>4</v>
      </c>
      <c r="D27">
        <v>0</v>
      </c>
      <c r="E27">
        <v>7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351</v>
      </c>
      <c r="Q27" s="9">
        <f t="shared" si="2"/>
        <v>1.9943019943019943E-2</v>
      </c>
      <c r="R27" s="9">
        <f t="shared" si="3"/>
        <v>0.96011396011396011</v>
      </c>
      <c r="S27" s="9">
        <f t="shared" si="4"/>
        <v>1.1396011396011397E-2</v>
      </c>
      <c r="T27" s="9">
        <f t="shared" si="5"/>
        <v>0</v>
      </c>
      <c r="U27" s="9">
        <f t="shared" si="6"/>
        <v>8.5470085470085479E-3</v>
      </c>
      <c r="V27" s="18">
        <f t="shared" si="7"/>
        <v>0.96011396011396011</v>
      </c>
      <c r="W27" s="18"/>
      <c r="X27" s="18" t="str">
        <f t="shared" si="8"/>
        <v>INC_2014</v>
      </c>
      <c r="Y27" s="18">
        <f t="shared" si="9"/>
        <v>1.9943019943019943E-2</v>
      </c>
      <c r="Z27" s="18" t="str">
        <f t="shared" si="10"/>
        <v>BJP_2014</v>
      </c>
      <c r="AA27" s="18">
        <f t="shared" si="11"/>
        <v>0.94017094017094016</v>
      </c>
      <c r="AB27" s="49" t="str">
        <f t="shared" si="12"/>
        <v>Strong INC_2014</v>
      </c>
    </row>
    <row r="28" spans="1:28" x14ac:dyDescent="0.3">
      <c r="A28" t="s">
        <v>650</v>
      </c>
      <c r="B28">
        <v>194</v>
      </c>
      <c r="C28">
        <v>9</v>
      </c>
      <c r="D28">
        <v>20</v>
      </c>
      <c r="E28">
        <v>262</v>
      </c>
      <c r="F28">
        <v>6</v>
      </c>
      <c r="G28">
        <v>4</v>
      </c>
      <c r="H28">
        <v>2</v>
      </c>
      <c r="I28">
        <v>3</v>
      </c>
      <c r="J28">
        <v>0</v>
      </c>
      <c r="K28">
        <v>1</v>
      </c>
      <c r="L28">
        <v>3</v>
      </c>
      <c r="M28">
        <v>3</v>
      </c>
      <c r="N28">
        <v>3</v>
      </c>
      <c r="O28">
        <v>11</v>
      </c>
      <c r="P28">
        <v>521</v>
      </c>
      <c r="Q28" s="9">
        <f t="shared" si="2"/>
        <v>0.50287907869481763</v>
      </c>
      <c r="R28" s="9">
        <f t="shared" si="3"/>
        <v>0.37236084452975049</v>
      </c>
      <c r="S28" s="9">
        <f t="shared" si="4"/>
        <v>1.7274472168905951E-2</v>
      </c>
      <c r="T28" s="9">
        <f t="shared" si="5"/>
        <v>3.8387715930902108E-2</v>
      </c>
      <c r="U28" s="9">
        <f t="shared" si="6"/>
        <v>6.9097888675623803E-2</v>
      </c>
      <c r="V28" s="18">
        <f t="shared" si="7"/>
        <v>0.50287907869481763</v>
      </c>
      <c r="W28" s="18"/>
      <c r="X28" s="18" t="str">
        <f t="shared" si="8"/>
        <v>BJP_2014</v>
      </c>
      <c r="Y28" s="18">
        <f t="shared" si="9"/>
        <v>0.37236084452975049</v>
      </c>
      <c r="Z28" s="18" t="str">
        <f t="shared" si="10"/>
        <v>INC_2014</v>
      </c>
      <c r="AA28" s="18">
        <f t="shared" si="11"/>
        <v>0.13051823416506714</v>
      </c>
      <c r="AB28" s="49" t="str">
        <f t="shared" si="12"/>
        <v>Swing BJP_2014</v>
      </c>
    </row>
    <row r="29" spans="1:28" x14ac:dyDescent="0.3">
      <c r="A29" t="s">
        <v>651</v>
      </c>
      <c r="B29">
        <v>219</v>
      </c>
      <c r="C29">
        <v>383</v>
      </c>
      <c r="D29">
        <v>18</v>
      </c>
      <c r="E29">
        <v>367</v>
      </c>
      <c r="F29">
        <v>6</v>
      </c>
      <c r="G29">
        <v>3</v>
      </c>
      <c r="H29">
        <v>5</v>
      </c>
      <c r="I29">
        <v>0</v>
      </c>
      <c r="J29">
        <v>0</v>
      </c>
      <c r="K29">
        <v>2</v>
      </c>
      <c r="L29">
        <v>3</v>
      </c>
      <c r="M29">
        <v>2</v>
      </c>
      <c r="N29">
        <v>4</v>
      </c>
      <c r="O29">
        <v>4</v>
      </c>
      <c r="P29">
        <v>1016</v>
      </c>
      <c r="Q29" s="9">
        <f t="shared" si="2"/>
        <v>0.36122047244094491</v>
      </c>
      <c r="R29" s="9">
        <f t="shared" si="3"/>
        <v>0.21555118110236221</v>
      </c>
      <c r="S29" s="9">
        <f t="shared" si="4"/>
        <v>0.37696850393700787</v>
      </c>
      <c r="T29" s="9">
        <f t="shared" si="5"/>
        <v>1.7716535433070866E-2</v>
      </c>
      <c r="U29" s="9">
        <f t="shared" si="6"/>
        <v>2.8543307086614175E-2</v>
      </c>
      <c r="V29" s="18">
        <f t="shared" si="7"/>
        <v>0.37696850393700787</v>
      </c>
      <c r="W29" s="18"/>
      <c r="X29" s="18" t="str">
        <f t="shared" si="8"/>
        <v>JDU_2014</v>
      </c>
      <c r="Y29" s="18">
        <f t="shared" si="9"/>
        <v>0.36122047244094491</v>
      </c>
      <c r="Z29" s="18" t="str">
        <f t="shared" si="10"/>
        <v>BJP_2014</v>
      </c>
      <c r="AA29" s="18">
        <f t="shared" si="11"/>
        <v>1.5748031496062964E-2</v>
      </c>
      <c r="AB29" s="49" t="str">
        <f t="shared" si="12"/>
        <v>Swing JDU_2014</v>
      </c>
    </row>
    <row r="30" spans="1:28" x14ac:dyDescent="0.3">
      <c r="A30" t="s">
        <v>652</v>
      </c>
      <c r="B30">
        <v>464</v>
      </c>
      <c r="C30">
        <v>25</v>
      </c>
      <c r="D30">
        <v>202</v>
      </c>
      <c r="E30">
        <v>331</v>
      </c>
      <c r="F30">
        <v>5</v>
      </c>
      <c r="G30">
        <v>1</v>
      </c>
      <c r="H30">
        <v>6</v>
      </c>
      <c r="I30">
        <v>2</v>
      </c>
      <c r="J30">
        <v>2</v>
      </c>
      <c r="K30">
        <v>3</v>
      </c>
      <c r="L30">
        <v>6</v>
      </c>
      <c r="M30">
        <v>7</v>
      </c>
      <c r="N30">
        <v>8</v>
      </c>
      <c r="O30">
        <v>23</v>
      </c>
      <c r="P30">
        <v>1085</v>
      </c>
      <c r="Q30" s="9">
        <f t="shared" si="2"/>
        <v>0.30506912442396311</v>
      </c>
      <c r="R30" s="9">
        <f t="shared" si="3"/>
        <v>0.42764976958525347</v>
      </c>
      <c r="S30" s="9">
        <f t="shared" si="4"/>
        <v>2.3041474654377881E-2</v>
      </c>
      <c r="T30" s="9">
        <f t="shared" si="5"/>
        <v>0.18617511520737326</v>
      </c>
      <c r="U30" s="9">
        <f t="shared" si="6"/>
        <v>5.8064516129032261E-2</v>
      </c>
      <c r="V30" s="18">
        <f t="shared" si="7"/>
        <v>0.42764976958525347</v>
      </c>
      <c r="W30" s="18"/>
      <c r="X30" s="18" t="str">
        <f t="shared" si="8"/>
        <v>INC_2014</v>
      </c>
      <c r="Y30" s="18">
        <f t="shared" si="9"/>
        <v>0.30506912442396311</v>
      </c>
      <c r="Z30" s="18" t="str">
        <f t="shared" si="10"/>
        <v>BJP_2014</v>
      </c>
      <c r="AA30" s="18">
        <f t="shared" si="11"/>
        <v>0.12258064516129036</v>
      </c>
      <c r="AB30" s="49" t="str">
        <f t="shared" si="12"/>
        <v>Swing INC_2014</v>
      </c>
    </row>
    <row r="31" spans="1:28" x14ac:dyDescent="0.3">
      <c r="A31" t="s">
        <v>653</v>
      </c>
      <c r="B31">
        <v>152</v>
      </c>
      <c r="C31">
        <v>16</v>
      </c>
      <c r="D31">
        <v>8</v>
      </c>
      <c r="E31">
        <v>355</v>
      </c>
      <c r="F31">
        <v>5</v>
      </c>
      <c r="G31">
        <v>2</v>
      </c>
      <c r="H31">
        <v>1</v>
      </c>
      <c r="I31">
        <v>1</v>
      </c>
      <c r="J31">
        <v>1</v>
      </c>
      <c r="K31">
        <v>0</v>
      </c>
      <c r="L31">
        <v>5</v>
      </c>
      <c r="M31">
        <v>2</v>
      </c>
      <c r="N31">
        <v>3</v>
      </c>
      <c r="O31">
        <v>1</v>
      </c>
      <c r="P31">
        <v>552</v>
      </c>
      <c r="Q31" s="9">
        <f t="shared" si="2"/>
        <v>0.64311594202898548</v>
      </c>
      <c r="R31" s="9">
        <f t="shared" si="3"/>
        <v>0.27536231884057971</v>
      </c>
      <c r="S31" s="9">
        <f t="shared" si="4"/>
        <v>2.8985507246376812E-2</v>
      </c>
      <c r="T31" s="9">
        <f t="shared" si="5"/>
        <v>1.4492753623188406E-2</v>
      </c>
      <c r="U31" s="9">
        <f t="shared" si="6"/>
        <v>3.8043478260869568E-2</v>
      </c>
      <c r="V31" s="18">
        <f t="shared" si="7"/>
        <v>0.64311594202898548</v>
      </c>
      <c r="W31" s="18"/>
      <c r="X31" s="18" t="str">
        <f t="shared" si="8"/>
        <v>BJP_2014</v>
      </c>
      <c r="Y31" s="18">
        <f t="shared" si="9"/>
        <v>0.27536231884057971</v>
      </c>
      <c r="Z31" s="18" t="str">
        <f t="shared" si="10"/>
        <v>INC_2014</v>
      </c>
      <c r="AA31" s="18">
        <f t="shared" si="11"/>
        <v>0.36775362318840576</v>
      </c>
      <c r="AB31" s="49" t="str">
        <f t="shared" si="12"/>
        <v>Strong BJP_2014</v>
      </c>
    </row>
    <row r="32" spans="1:28" x14ac:dyDescent="0.3">
      <c r="A32" t="s">
        <v>654</v>
      </c>
      <c r="B32">
        <v>88</v>
      </c>
      <c r="C32">
        <v>46</v>
      </c>
      <c r="D32">
        <v>10</v>
      </c>
      <c r="E32">
        <v>328</v>
      </c>
      <c r="F32">
        <v>8</v>
      </c>
      <c r="G32">
        <v>1</v>
      </c>
      <c r="H32">
        <v>3</v>
      </c>
      <c r="I32">
        <v>1</v>
      </c>
      <c r="J32">
        <v>2</v>
      </c>
      <c r="K32">
        <v>6</v>
      </c>
      <c r="L32">
        <v>10</v>
      </c>
      <c r="M32">
        <v>4</v>
      </c>
      <c r="N32">
        <v>4</v>
      </c>
      <c r="O32">
        <v>6</v>
      </c>
      <c r="P32">
        <v>517</v>
      </c>
      <c r="Q32" s="9">
        <f t="shared" si="2"/>
        <v>0.63442940038684714</v>
      </c>
      <c r="R32" s="9">
        <f t="shared" si="3"/>
        <v>0.1702127659574468</v>
      </c>
      <c r="S32" s="9">
        <f t="shared" si="4"/>
        <v>8.8974854932301742E-2</v>
      </c>
      <c r="T32" s="9">
        <f t="shared" si="5"/>
        <v>1.9342359767891684E-2</v>
      </c>
      <c r="U32" s="9">
        <f t="shared" si="6"/>
        <v>8.7040618955512572E-2</v>
      </c>
      <c r="V32" s="18">
        <f t="shared" si="7"/>
        <v>0.63442940038684714</v>
      </c>
      <c r="W32" s="18"/>
      <c r="X32" s="18" t="str">
        <f t="shared" si="8"/>
        <v>BJP_2014</v>
      </c>
      <c r="Y32" s="18">
        <f t="shared" si="9"/>
        <v>0.1702127659574468</v>
      </c>
      <c r="Z32" s="18" t="str">
        <f t="shared" si="10"/>
        <v>INC_2014</v>
      </c>
      <c r="AA32" s="18">
        <f t="shared" si="11"/>
        <v>0.46421663442940031</v>
      </c>
      <c r="AB32" s="49" t="str">
        <f t="shared" si="12"/>
        <v>Strong BJP_2014</v>
      </c>
    </row>
    <row r="33" spans="1:28" x14ac:dyDescent="0.3">
      <c r="A33" t="s">
        <v>655</v>
      </c>
      <c r="B33">
        <v>111</v>
      </c>
      <c r="C33">
        <v>63</v>
      </c>
      <c r="D33">
        <v>2</v>
      </c>
      <c r="E33">
        <v>235</v>
      </c>
      <c r="F33">
        <v>4</v>
      </c>
      <c r="G33">
        <v>2</v>
      </c>
      <c r="H33">
        <v>3</v>
      </c>
      <c r="I33">
        <v>0</v>
      </c>
      <c r="J33">
        <v>2</v>
      </c>
      <c r="K33">
        <v>4</v>
      </c>
      <c r="L33">
        <v>5</v>
      </c>
      <c r="M33">
        <v>3</v>
      </c>
      <c r="N33">
        <v>7</v>
      </c>
      <c r="O33">
        <v>28</v>
      </c>
      <c r="P33">
        <v>469</v>
      </c>
      <c r="Q33" s="9">
        <f t="shared" si="2"/>
        <v>0.50106609808102343</v>
      </c>
      <c r="R33" s="9">
        <f t="shared" si="3"/>
        <v>0.23667377398720682</v>
      </c>
      <c r="S33" s="9">
        <f t="shared" si="4"/>
        <v>0.13432835820895522</v>
      </c>
      <c r="T33" s="9">
        <f t="shared" si="5"/>
        <v>4.2643923240938165E-3</v>
      </c>
      <c r="U33" s="9">
        <f t="shared" si="6"/>
        <v>0.12366737739872068</v>
      </c>
      <c r="V33" s="18">
        <f t="shared" si="7"/>
        <v>0.50106609808102343</v>
      </c>
      <c r="W33" s="18"/>
      <c r="X33" s="18" t="str">
        <f t="shared" si="8"/>
        <v>BJP_2014</v>
      </c>
      <c r="Y33" s="18">
        <f t="shared" si="9"/>
        <v>0.23667377398720682</v>
      </c>
      <c r="Z33" s="18" t="str">
        <f t="shared" si="10"/>
        <v>INC_2014</v>
      </c>
      <c r="AA33" s="18">
        <f t="shared" si="11"/>
        <v>0.26439232409381663</v>
      </c>
      <c r="AB33" s="49" t="str">
        <f t="shared" si="12"/>
        <v>Strong BJP_2014</v>
      </c>
    </row>
    <row r="34" spans="1:28" x14ac:dyDescent="0.3">
      <c r="A34" t="s">
        <v>656</v>
      </c>
      <c r="B34">
        <v>346</v>
      </c>
      <c r="C34">
        <v>22</v>
      </c>
      <c r="D34">
        <v>14</v>
      </c>
      <c r="E34">
        <v>224</v>
      </c>
      <c r="F34">
        <v>7</v>
      </c>
      <c r="G34">
        <v>1</v>
      </c>
      <c r="H34">
        <v>1</v>
      </c>
      <c r="I34">
        <v>0</v>
      </c>
      <c r="J34">
        <v>5</v>
      </c>
      <c r="K34">
        <v>0</v>
      </c>
      <c r="L34">
        <v>3</v>
      </c>
      <c r="M34">
        <v>1</v>
      </c>
      <c r="N34">
        <v>0</v>
      </c>
      <c r="O34">
        <v>2</v>
      </c>
      <c r="P34">
        <v>626</v>
      </c>
      <c r="Q34" s="9">
        <f t="shared" si="2"/>
        <v>0.35782747603833864</v>
      </c>
      <c r="R34" s="9">
        <f t="shared" si="3"/>
        <v>0.55271565495207664</v>
      </c>
      <c r="S34" s="9">
        <f t="shared" si="4"/>
        <v>3.5143769968051117E-2</v>
      </c>
      <c r="T34" s="9">
        <f t="shared" si="5"/>
        <v>2.2364217252396165E-2</v>
      </c>
      <c r="U34" s="9">
        <f t="shared" si="6"/>
        <v>3.1948881789137379E-2</v>
      </c>
      <c r="V34" s="18">
        <f t="shared" si="7"/>
        <v>0.55271565495207664</v>
      </c>
      <c r="W34" s="18"/>
      <c r="X34" s="18" t="str">
        <f t="shared" si="8"/>
        <v>INC_2014</v>
      </c>
      <c r="Y34" s="18">
        <f t="shared" si="9"/>
        <v>0.35782747603833864</v>
      </c>
      <c r="Z34" s="18" t="str">
        <f t="shared" si="10"/>
        <v>BJP_2014</v>
      </c>
      <c r="AA34" s="18">
        <f t="shared" si="11"/>
        <v>0.194888178913738</v>
      </c>
      <c r="AB34" s="49" t="str">
        <f t="shared" si="12"/>
        <v>Strong INC_2014</v>
      </c>
    </row>
    <row r="35" spans="1:28" x14ac:dyDescent="0.3">
      <c r="A35" t="s">
        <v>657</v>
      </c>
      <c r="B35">
        <v>194</v>
      </c>
      <c r="C35">
        <v>41</v>
      </c>
      <c r="D35">
        <v>9</v>
      </c>
      <c r="E35">
        <v>154</v>
      </c>
      <c r="F35">
        <v>0</v>
      </c>
      <c r="G35">
        <v>3</v>
      </c>
      <c r="H35">
        <v>1</v>
      </c>
      <c r="I35">
        <v>2</v>
      </c>
      <c r="J35">
        <v>1</v>
      </c>
      <c r="K35">
        <v>2</v>
      </c>
      <c r="L35">
        <v>6</v>
      </c>
      <c r="M35">
        <v>1</v>
      </c>
      <c r="N35">
        <v>2</v>
      </c>
      <c r="O35">
        <v>2</v>
      </c>
      <c r="P35">
        <v>418</v>
      </c>
      <c r="Q35" s="9">
        <f t="shared" si="2"/>
        <v>0.36842105263157893</v>
      </c>
      <c r="R35" s="9">
        <f t="shared" si="3"/>
        <v>0.46411483253588515</v>
      </c>
      <c r="S35" s="9">
        <f t="shared" si="4"/>
        <v>9.8086124401913874E-2</v>
      </c>
      <c r="T35" s="9">
        <f t="shared" si="5"/>
        <v>2.1531100478468901E-2</v>
      </c>
      <c r="U35" s="9">
        <f t="shared" si="6"/>
        <v>4.784688995215311E-2</v>
      </c>
      <c r="V35" s="18">
        <f t="shared" si="7"/>
        <v>0.46411483253588515</v>
      </c>
      <c r="W35" s="18"/>
      <c r="X35" s="18" t="str">
        <f t="shared" si="8"/>
        <v>INC_2014</v>
      </c>
      <c r="Y35" s="18">
        <f t="shared" si="9"/>
        <v>0.36842105263157893</v>
      </c>
      <c r="Z35" s="18" t="str">
        <f t="shared" si="10"/>
        <v>BJP_2014</v>
      </c>
      <c r="AA35" s="18">
        <f t="shared" si="11"/>
        <v>9.569377990430622E-2</v>
      </c>
      <c r="AB35" s="49" t="str">
        <f t="shared" si="12"/>
        <v>Swing INC_2014</v>
      </c>
    </row>
    <row r="36" spans="1:28" x14ac:dyDescent="0.3">
      <c r="A36" t="s">
        <v>658</v>
      </c>
      <c r="B36">
        <v>170</v>
      </c>
      <c r="C36">
        <v>12</v>
      </c>
      <c r="D36">
        <v>2</v>
      </c>
      <c r="E36">
        <v>84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4</v>
      </c>
      <c r="M36">
        <v>1</v>
      </c>
      <c r="N36">
        <v>1</v>
      </c>
      <c r="O36">
        <v>13</v>
      </c>
      <c r="P36">
        <v>291</v>
      </c>
      <c r="Q36" s="9">
        <f t="shared" si="2"/>
        <v>0.28865979381443296</v>
      </c>
      <c r="R36" s="9">
        <f t="shared" si="3"/>
        <v>0.58419243986254299</v>
      </c>
      <c r="S36" s="9">
        <f t="shared" si="4"/>
        <v>4.1237113402061855E-2</v>
      </c>
      <c r="T36" s="9">
        <f t="shared" si="5"/>
        <v>6.8728522336769758E-3</v>
      </c>
      <c r="U36" s="9">
        <f t="shared" si="6"/>
        <v>7.903780068728522E-2</v>
      </c>
      <c r="V36" s="18">
        <f t="shared" si="7"/>
        <v>0.58419243986254299</v>
      </c>
      <c r="W36" s="18"/>
      <c r="X36" s="18" t="str">
        <f t="shared" si="8"/>
        <v>INC_2014</v>
      </c>
      <c r="Y36" s="18">
        <f t="shared" si="9"/>
        <v>0.28865979381443296</v>
      </c>
      <c r="Z36" s="18" t="str">
        <f t="shared" si="10"/>
        <v>BJP_2014</v>
      </c>
      <c r="AA36" s="18">
        <f t="shared" si="11"/>
        <v>0.29553264604811003</v>
      </c>
      <c r="AB36" s="49" t="str">
        <f t="shared" si="12"/>
        <v>Strong INC_2014</v>
      </c>
    </row>
    <row r="37" spans="1:28" x14ac:dyDescent="0.3">
      <c r="A37" t="s">
        <v>659</v>
      </c>
      <c r="B37">
        <v>208</v>
      </c>
      <c r="C37">
        <v>64</v>
      </c>
      <c r="D37">
        <v>20</v>
      </c>
      <c r="E37">
        <v>364</v>
      </c>
      <c r="F37">
        <v>13</v>
      </c>
      <c r="G37">
        <v>4</v>
      </c>
      <c r="H37">
        <v>9</v>
      </c>
      <c r="I37">
        <v>5</v>
      </c>
      <c r="J37">
        <v>6</v>
      </c>
      <c r="K37">
        <v>4</v>
      </c>
      <c r="L37">
        <v>14</v>
      </c>
      <c r="M37">
        <v>4</v>
      </c>
      <c r="N37">
        <v>7</v>
      </c>
      <c r="O37">
        <v>15</v>
      </c>
      <c r="P37">
        <v>737</v>
      </c>
      <c r="Q37" s="9">
        <f t="shared" si="2"/>
        <v>0.49389416553595655</v>
      </c>
      <c r="R37" s="9">
        <f t="shared" si="3"/>
        <v>0.28222523744911804</v>
      </c>
      <c r="S37" s="9">
        <f t="shared" si="4"/>
        <v>8.6838534599728623E-2</v>
      </c>
      <c r="T37" s="9">
        <f t="shared" si="5"/>
        <v>2.7137042062415198E-2</v>
      </c>
      <c r="U37" s="9">
        <f t="shared" si="6"/>
        <v>0.10990502035278155</v>
      </c>
      <c r="V37" s="18">
        <f t="shared" si="7"/>
        <v>0.49389416553595655</v>
      </c>
      <c r="W37" s="18"/>
      <c r="X37" s="18" t="str">
        <f t="shared" si="8"/>
        <v>BJP_2014</v>
      </c>
      <c r="Y37" s="18">
        <f t="shared" si="9"/>
        <v>0.28222523744911804</v>
      </c>
      <c r="Z37" s="18" t="str">
        <f t="shared" si="10"/>
        <v>INC_2014</v>
      </c>
      <c r="AA37" s="18">
        <f t="shared" si="11"/>
        <v>0.21166892808683851</v>
      </c>
      <c r="AB37" s="49" t="str">
        <f t="shared" si="12"/>
        <v>Strong BJP_2014</v>
      </c>
    </row>
    <row r="38" spans="1:28" x14ac:dyDescent="0.3">
      <c r="A38" t="s">
        <v>660</v>
      </c>
      <c r="B38">
        <v>1082</v>
      </c>
      <c r="C38">
        <v>23</v>
      </c>
      <c r="D38">
        <v>5</v>
      </c>
      <c r="E38">
        <v>179</v>
      </c>
      <c r="F38">
        <v>7</v>
      </c>
      <c r="G38">
        <v>1</v>
      </c>
      <c r="H38">
        <v>3</v>
      </c>
      <c r="I38">
        <v>0</v>
      </c>
      <c r="J38">
        <v>0</v>
      </c>
      <c r="K38">
        <v>1</v>
      </c>
      <c r="L38">
        <v>1</v>
      </c>
      <c r="M38">
        <v>5</v>
      </c>
      <c r="N38">
        <v>1</v>
      </c>
      <c r="O38">
        <v>7</v>
      </c>
      <c r="P38">
        <v>1315</v>
      </c>
      <c r="Q38" s="9">
        <f t="shared" si="2"/>
        <v>0.13612167300380229</v>
      </c>
      <c r="R38" s="9">
        <f t="shared" si="3"/>
        <v>0.82281368821292777</v>
      </c>
      <c r="S38" s="9">
        <f t="shared" si="4"/>
        <v>1.7490494296577948E-2</v>
      </c>
      <c r="T38" s="9">
        <f t="shared" si="5"/>
        <v>3.8022813688212928E-3</v>
      </c>
      <c r="U38" s="9">
        <f t="shared" si="6"/>
        <v>1.9771863117870721E-2</v>
      </c>
      <c r="V38" s="18">
        <f t="shared" si="7"/>
        <v>0.82281368821292777</v>
      </c>
      <c r="W38" s="18"/>
      <c r="X38" s="18" t="str">
        <f t="shared" si="8"/>
        <v>INC_2014</v>
      </c>
      <c r="Y38" s="18">
        <f t="shared" si="9"/>
        <v>0.13612167300380229</v>
      </c>
      <c r="Z38" s="18" t="str">
        <f t="shared" si="10"/>
        <v>BJP_2014</v>
      </c>
      <c r="AA38" s="18">
        <f t="shared" si="11"/>
        <v>0.68669201520912548</v>
      </c>
      <c r="AB38" s="49" t="str">
        <f t="shared" si="12"/>
        <v>Strong INC_2014</v>
      </c>
    </row>
    <row r="39" spans="1:28" x14ac:dyDescent="0.3">
      <c r="A39" t="s">
        <v>661</v>
      </c>
      <c r="B39">
        <v>222</v>
      </c>
      <c r="C39">
        <v>43</v>
      </c>
      <c r="D39">
        <v>5</v>
      </c>
      <c r="E39">
        <v>219</v>
      </c>
      <c r="F39">
        <v>3</v>
      </c>
      <c r="G39">
        <v>4</v>
      </c>
      <c r="H39">
        <v>4</v>
      </c>
      <c r="I39">
        <v>2</v>
      </c>
      <c r="J39">
        <v>0</v>
      </c>
      <c r="K39">
        <v>1</v>
      </c>
      <c r="L39">
        <v>6</v>
      </c>
      <c r="M39">
        <v>0</v>
      </c>
      <c r="N39">
        <v>2</v>
      </c>
      <c r="O39">
        <v>10</v>
      </c>
      <c r="P39">
        <v>521</v>
      </c>
      <c r="Q39" s="9">
        <f t="shared" si="2"/>
        <v>0.42034548944337813</v>
      </c>
      <c r="R39" s="9">
        <f t="shared" si="3"/>
        <v>0.42610364683301344</v>
      </c>
      <c r="S39" s="9">
        <f t="shared" si="4"/>
        <v>8.253358925143954E-2</v>
      </c>
      <c r="T39" s="9">
        <f t="shared" si="5"/>
        <v>9.5969289827255271E-3</v>
      </c>
      <c r="U39" s="9">
        <f t="shared" si="6"/>
        <v>6.1420345489443376E-2</v>
      </c>
      <c r="V39" s="18">
        <f t="shared" si="7"/>
        <v>0.42610364683301344</v>
      </c>
      <c r="W39" s="18"/>
      <c r="X39" s="18" t="str">
        <f t="shared" si="8"/>
        <v>INC_2014</v>
      </c>
      <c r="Y39" s="18">
        <f t="shared" si="9"/>
        <v>0.42034548944337813</v>
      </c>
      <c r="Z39" s="18" t="str">
        <f t="shared" si="10"/>
        <v>BJP_2014</v>
      </c>
      <c r="AA39" s="18">
        <f t="shared" si="11"/>
        <v>5.75815738963531E-3</v>
      </c>
      <c r="AB39" s="49" t="str">
        <f t="shared" si="12"/>
        <v>Swing INC_2014</v>
      </c>
    </row>
    <row r="40" spans="1:28" x14ac:dyDescent="0.3">
      <c r="A40" t="s">
        <v>662</v>
      </c>
      <c r="B40">
        <v>99</v>
      </c>
      <c r="C40">
        <v>97</v>
      </c>
      <c r="D40">
        <v>6</v>
      </c>
      <c r="E40">
        <v>121</v>
      </c>
      <c r="F40">
        <v>5</v>
      </c>
      <c r="G40">
        <v>2</v>
      </c>
      <c r="H40">
        <v>6</v>
      </c>
      <c r="I40">
        <v>3</v>
      </c>
      <c r="J40">
        <v>3</v>
      </c>
      <c r="K40">
        <v>1</v>
      </c>
      <c r="L40">
        <v>1</v>
      </c>
      <c r="M40">
        <v>5</v>
      </c>
      <c r="N40">
        <v>5</v>
      </c>
      <c r="O40">
        <v>5</v>
      </c>
      <c r="P40">
        <v>359</v>
      </c>
      <c r="Q40" s="9">
        <f t="shared" si="2"/>
        <v>0.3370473537604457</v>
      </c>
      <c r="R40" s="9">
        <f t="shared" si="3"/>
        <v>0.27576601671309192</v>
      </c>
      <c r="S40" s="9">
        <f t="shared" si="4"/>
        <v>0.27019498607242337</v>
      </c>
      <c r="T40" s="9">
        <f t="shared" si="5"/>
        <v>1.6713091922005572E-2</v>
      </c>
      <c r="U40" s="9">
        <f t="shared" si="6"/>
        <v>0.10027855153203342</v>
      </c>
      <c r="V40" s="18">
        <f t="shared" si="7"/>
        <v>0.3370473537604457</v>
      </c>
      <c r="W40" s="18"/>
      <c r="X40" s="18" t="str">
        <f t="shared" si="8"/>
        <v>BJP_2014</v>
      </c>
      <c r="Y40" s="18">
        <f t="shared" si="9"/>
        <v>0.27576601671309192</v>
      </c>
      <c r="Z40" s="18" t="str">
        <f t="shared" si="10"/>
        <v>INC_2014</v>
      </c>
      <c r="AA40" s="18">
        <f t="shared" si="11"/>
        <v>6.1281337047353779E-2</v>
      </c>
      <c r="AB40" s="49" t="str">
        <f t="shared" si="12"/>
        <v>Swing BJP_2014</v>
      </c>
    </row>
    <row r="41" spans="1:28" x14ac:dyDescent="0.3">
      <c r="A41" t="s">
        <v>663</v>
      </c>
      <c r="B41">
        <v>72</v>
      </c>
      <c r="C41">
        <v>14</v>
      </c>
      <c r="D41">
        <v>2</v>
      </c>
      <c r="E41">
        <v>351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454</v>
      </c>
      <c r="Q41" s="9">
        <f t="shared" si="2"/>
        <v>0.77312775330396477</v>
      </c>
      <c r="R41" s="9">
        <f t="shared" si="3"/>
        <v>0.15859030837004406</v>
      </c>
      <c r="S41" s="9">
        <f t="shared" si="4"/>
        <v>3.0837004405286344E-2</v>
      </c>
      <c r="T41" s="9">
        <f t="shared" si="5"/>
        <v>4.4052863436123352E-3</v>
      </c>
      <c r="U41" s="9">
        <f t="shared" si="6"/>
        <v>3.3039647577092511E-2</v>
      </c>
      <c r="V41" s="18">
        <f t="shared" si="7"/>
        <v>0.77312775330396477</v>
      </c>
      <c r="W41" s="18"/>
      <c r="X41" s="18" t="str">
        <f t="shared" si="8"/>
        <v>BJP_2014</v>
      </c>
      <c r="Y41" s="18">
        <f t="shared" si="9"/>
        <v>0.15859030837004406</v>
      </c>
      <c r="Z41" s="18" t="str">
        <f t="shared" si="10"/>
        <v>INC_2014</v>
      </c>
      <c r="AA41" s="18">
        <f t="shared" si="11"/>
        <v>0.61453744493392071</v>
      </c>
      <c r="AB41" s="49" t="str">
        <f t="shared" si="12"/>
        <v>Strong BJP_2014</v>
      </c>
    </row>
    <row r="42" spans="1:28" x14ac:dyDescent="0.3">
      <c r="A42" t="s">
        <v>664</v>
      </c>
      <c r="B42">
        <v>265</v>
      </c>
      <c r="C42">
        <v>23</v>
      </c>
      <c r="D42">
        <v>5</v>
      </c>
      <c r="E42">
        <v>167</v>
      </c>
      <c r="F42">
        <v>10</v>
      </c>
      <c r="G42">
        <v>1</v>
      </c>
      <c r="H42">
        <v>1</v>
      </c>
      <c r="I42">
        <v>2</v>
      </c>
      <c r="J42">
        <v>0</v>
      </c>
      <c r="K42">
        <v>0</v>
      </c>
      <c r="L42">
        <v>3</v>
      </c>
      <c r="M42">
        <v>1</v>
      </c>
      <c r="N42">
        <v>2</v>
      </c>
      <c r="O42">
        <v>18</v>
      </c>
      <c r="P42">
        <v>498</v>
      </c>
      <c r="Q42" s="9">
        <f t="shared" si="2"/>
        <v>0.3353413654618474</v>
      </c>
      <c r="R42" s="9">
        <f t="shared" si="3"/>
        <v>0.53212851405622486</v>
      </c>
      <c r="S42" s="9">
        <f t="shared" si="4"/>
        <v>4.6184738955823292E-2</v>
      </c>
      <c r="T42" s="9">
        <f t="shared" si="5"/>
        <v>1.0040160642570281E-2</v>
      </c>
      <c r="U42" s="9">
        <f t="shared" si="6"/>
        <v>7.6305220883534142E-2</v>
      </c>
      <c r="V42" s="18">
        <f t="shared" si="7"/>
        <v>0.53212851405622486</v>
      </c>
      <c r="W42" s="18"/>
      <c r="X42" s="18" t="str">
        <f t="shared" si="8"/>
        <v>INC_2014</v>
      </c>
      <c r="Y42" s="18">
        <f t="shared" si="9"/>
        <v>0.3353413654618474</v>
      </c>
      <c r="Z42" s="18" t="str">
        <f t="shared" si="10"/>
        <v>BJP_2014</v>
      </c>
      <c r="AA42" s="18">
        <f t="shared" si="11"/>
        <v>0.19678714859437746</v>
      </c>
      <c r="AB42" s="49" t="str">
        <f t="shared" si="12"/>
        <v>Strong INC_2014</v>
      </c>
    </row>
    <row r="43" spans="1:28" x14ac:dyDescent="0.3">
      <c r="A43" t="s">
        <v>665</v>
      </c>
      <c r="B43">
        <v>245</v>
      </c>
      <c r="C43">
        <v>20</v>
      </c>
      <c r="D43">
        <v>15</v>
      </c>
      <c r="E43">
        <v>296</v>
      </c>
      <c r="F43">
        <v>7</v>
      </c>
      <c r="G43">
        <v>1</v>
      </c>
      <c r="H43">
        <v>0</v>
      </c>
      <c r="I43">
        <v>4</v>
      </c>
      <c r="J43">
        <v>3</v>
      </c>
      <c r="K43">
        <v>2</v>
      </c>
      <c r="L43">
        <v>4</v>
      </c>
      <c r="M43">
        <v>2</v>
      </c>
      <c r="N43">
        <v>1</v>
      </c>
      <c r="O43">
        <v>2</v>
      </c>
      <c r="P43">
        <v>602</v>
      </c>
      <c r="Q43" s="9">
        <f t="shared" si="2"/>
        <v>0.49169435215946844</v>
      </c>
      <c r="R43" s="9">
        <f t="shared" si="3"/>
        <v>0.40697674418604651</v>
      </c>
      <c r="S43" s="9">
        <f t="shared" si="4"/>
        <v>3.3222591362126248E-2</v>
      </c>
      <c r="T43" s="9">
        <f t="shared" si="5"/>
        <v>2.4916943521594685E-2</v>
      </c>
      <c r="U43" s="9">
        <f t="shared" si="6"/>
        <v>4.3189368770764118E-2</v>
      </c>
      <c r="V43" s="18">
        <f t="shared" si="7"/>
        <v>0.49169435215946844</v>
      </c>
      <c r="W43" s="18"/>
      <c r="X43" s="18" t="str">
        <f t="shared" si="8"/>
        <v>BJP_2014</v>
      </c>
      <c r="Y43" s="18">
        <f t="shared" si="9"/>
        <v>0.40697674418604651</v>
      </c>
      <c r="Z43" s="18" t="str">
        <f t="shared" si="10"/>
        <v>INC_2014</v>
      </c>
      <c r="AA43" s="18">
        <f t="shared" si="11"/>
        <v>8.4717607973421927E-2</v>
      </c>
      <c r="AB43" s="49" t="str">
        <f t="shared" si="12"/>
        <v>Swing BJP_2014</v>
      </c>
    </row>
    <row r="44" spans="1:28" x14ac:dyDescent="0.3">
      <c r="A44" t="s">
        <v>666</v>
      </c>
      <c r="B44">
        <v>376</v>
      </c>
      <c r="C44">
        <v>15</v>
      </c>
      <c r="D44">
        <v>10</v>
      </c>
      <c r="E44">
        <v>124</v>
      </c>
      <c r="F44">
        <v>5</v>
      </c>
      <c r="G44">
        <v>1</v>
      </c>
      <c r="H44">
        <v>6</v>
      </c>
      <c r="I44">
        <v>0</v>
      </c>
      <c r="J44">
        <v>1</v>
      </c>
      <c r="K44">
        <v>1</v>
      </c>
      <c r="L44">
        <v>3</v>
      </c>
      <c r="M44">
        <v>3</v>
      </c>
      <c r="N44">
        <v>1</v>
      </c>
      <c r="O44">
        <v>9</v>
      </c>
      <c r="P44">
        <v>555</v>
      </c>
      <c r="Q44" s="9">
        <f t="shared" si="2"/>
        <v>0.22342342342342342</v>
      </c>
      <c r="R44" s="9">
        <f t="shared" si="3"/>
        <v>0.67747747747747744</v>
      </c>
      <c r="S44" s="9">
        <f t="shared" si="4"/>
        <v>2.7027027027027029E-2</v>
      </c>
      <c r="T44" s="9">
        <f t="shared" si="5"/>
        <v>1.8018018018018018E-2</v>
      </c>
      <c r="U44" s="9">
        <f t="shared" si="6"/>
        <v>5.4054054054054057E-2</v>
      </c>
      <c r="V44" s="18">
        <f t="shared" si="7"/>
        <v>0.67747747747747744</v>
      </c>
      <c r="W44" s="18"/>
      <c r="X44" s="18" t="str">
        <f t="shared" si="8"/>
        <v>INC_2014</v>
      </c>
      <c r="Y44" s="18">
        <f t="shared" si="9"/>
        <v>0.22342342342342342</v>
      </c>
      <c r="Z44" s="18" t="str">
        <f t="shared" si="10"/>
        <v>BJP_2014</v>
      </c>
      <c r="AA44" s="18">
        <f t="shared" si="11"/>
        <v>0.45405405405405402</v>
      </c>
      <c r="AB44" s="49" t="str">
        <f t="shared" si="12"/>
        <v>Strong INC_2014</v>
      </c>
    </row>
    <row r="45" spans="1:28" x14ac:dyDescent="0.3">
      <c r="A45" t="s">
        <v>667</v>
      </c>
      <c r="B45">
        <v>406</v>
      </c>
      <c r="C45">
        <v>12</v>
      </c>
      <c r="D45">
        <v>3</v>
      </c>
      <c r="E45">
        <v>76</v>
      </c>
      <c r="F45">
        <v>2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2</v>
      </c>
      <c r="P45">
        <v>504</v>
      </c>
      <c r="Q45" s="9">
        <f t="shared" si="2"/>
        <v>0.15079365079365079</v>
      </c>
      <c r="R45" s="9">
        <f t="shared" si="3"/>
        <v>0.80555555555555558</v>
      </c>
      <c r="S45" s="9">
        <f t="shared" si="4"/>
        <v>2.3809523809523808E-2</v>
      </c>
      <c r="T45" s="9">
        <f t="shared" si="5"/>
        <v>5.9523809523809521E-3</v>
      </c>
      <c r="U45" s="9">
        <f t="shared" si="6"/>
        <v>1.3888888888888888E-2</v>
      </c>
      <c r="V45" s="18">
        <f t="shared" si="7"/>
        <v>0.80555555555555558</v>
      </c>
      <c r="W45" s="18"/>
      <c r="X45" s="18" t="str">
        <f t="shared" si="8"/>
        <v>INC_2014</v>
      </c>
      <c r="Y45" s="18">
        <f t="shared" si="9"/>
        <v>0.15079365079365079</v>
      </c>
      <c r="Z45" s="18" t="str">
        <f t="shared" si="10"/>
        <v>BJP_2014</v>
      </c>
      <c r="AA45" s="18">
        <f t="shared" si="11"/>
        <v>0.65476190476190477</v>
      </c>
      <c r="AB45" s="49" t="str">
        <f t="shared" si="12"/>
        <v>Strong INC_2014</v>
      </c>
    </row>
    <row r="46" spans="1:28" x14ac:dyDescent="0.3">
      <c r="A46" t="s">
        <v>668</v>
      </c>
      <c r="B46">
        <v>1193</v>
      </c>
      <c r="C46">
        <v>586</v>
      </c>
      <c r="D46">
        <v>59</v>
      </c>
      <c r="E46">
        <v>2066</v>
      </c>
      <c r="F46">
        <v>29</v>
      </c>
      <c r="G46">
        <v>17</v>
      </c>
      <c r="H46">
        <v>28</v>
      </c>
      <c r="I46">
        <v>9</v>
      </c>
      <c r="J46">
        <v>8</v>
      </c>
      <c r="K46">
        <v>12</v>
      </c>
      <c r="L46">
        <v>28</v>
      </c>
      <c r="M46">
        <v>16</v>
      </c>
      <c r="N46">
        <v>23</v>
      </c>
      <c r="O46">
        <v>51</v>
      </c>
      <c r="P46">
        <v>4125</v>
      </c>
      <c r="Q46" s="9">
        <f t="shared" si="2"/>
        <v>0.50084848484848488</v>
      </c>
      <c r="R46" s="9">
        <f t="shared" si="3"/>
        <v>0.2892121212121212</v>
      </c>
      <c r="S46" s="9">
        <f t="shared" si="4"/>
        <v>0.14206060606060605</v>
      </c>
      <c r="T46" s="9">
        <f t="shared" si="5"/>
        <v>1.4303030303030304E-2</v>
      </c>
      <c r="U46" s="9">
        <f t="shared" si="6"/>
        <v>5.3575757575757575E-2</v>
      </c>
      <c r="V46" s="18">
        <f t="shared" si="7"/>
        <v>0.50084848484848488</v>
      </c>
      <c r="W46" s="18"/>
      <c r="X46" s="18" t="str">
        <f t="shared" si="8"/>
        <v>BJP_2014</v>
      </c>
      <c r="Y46" s="18">
        <f t="shared" si="9"/>
        <v>0.2892121212121212</v>
      </c>
      <c r="Z46" s="18" t="str">
        <f t="shared" si="10"/>
        <v>INC_2014</v>
      </c>
      <c r="AA46" s="18">
        <f t="shared" si="11"/>
        <v>0.21163636363636368</v>
      </c>
      <c r="AB46" s="49" t="str">
        <f t="shared" si="12"/>
        <v>Strong BJP_2014</v>
      </c>
    </row>
    <row r="47" spans="1:28" x14ac:dyDescent="0.3">
      <c r="A47" t="s">
        <v>669</v>
      </c>
      <c r="B47">
        <v>199</v>
      </c>
      <c r="C47">
        <v>7</v>
      </c>
      <c r="D47">
        <v>3</v>
      </c>
      <c r="E47">
        <v>66</v>
      </c>
      <c r="F47">
        <v>1</v>
      </c>
      <c r="G47">
        <v>1</v>
      </c>
      <c r="H47">
        <v>0</v>
      </c>
      <c r="I47">
        <v>0</v>
      </c>
      <c r="J47">
        <v>0</v>
      </c>
      <c r="K47">
        <v>2</v>
      </c>
      <c r="L47">
        <v>1</v>
      </c>
      <c r="M47">
        <v>1</v>
      </c>
      <c r="N47">
        <v>4</v>
      </c>
      <c r="O47">
        <v>14</v>
      </c>
      <c r="P47">
        <v>299</v>
      </c>
      <c r="Q47" s="9">
        <f t="shared" si="2"/>
        <v>0.22073578595317725</v>
      </c>
      <c r="R47" s="9">
        <f t="shared" si="3"/>
        <v>0.66555183946488294</v>
      </c>
      <c r="S47" s="9">
        <f t="shared" si="4"/>
        <v>2.3411371237458192E-2</v>
      </c>
      <c r="T47" s="9">
        <f t="shared" si="5"/>
        <v>1.0033444816053512E-2</v>
      </c>
      <c r="U47" s="9">
        <f t="shared" si="6"/>
        <v>8.0267558528428096E-2</v>
      </c>
      <c r="V47" s="18">
        <f t="shared" si="7"/>
        <v>0.66555183946488294</v>
      </c>
      <c r="W47" s="18"/>
      <c r="X47" s="18" t="str">
        <f t="shared" si="8"/>
        <v>INC_2014</v>
      </c>
      <c r="Y47" s="18">
        <f t="shared" si="9"/>
        <v>0.22073578595317725</v>
      </c>
      <c r="Z47" s="18" t="str">
        <f t="shared" si="10"/>
        <v>BJP_2014</v>
      </c>
      <c r="AA47" s="18">
        <f t="shared" si="11"/>
        <v>0.44481605351170572</v>
      </c>
      <c r="AB47" s="49" t="str">
        <f t="shared" si="12"/>
        <v>Strong INC_2014</v>
      </c>
    </row>
    <row r="48" spans="1:28" x14ac:dyDescent="0.3">
      <c r="A48" t="s">
        <v>670</v>
      </c>
      <c r="B48">
        <v>209</v>
      </c>
      <c r="C48">
        <v>279</v>
      </c>
      <c r="D48">
        <v>9</v>
      </c>
      <c r="E48">
        <v>225</v>
      </c>
      <c r="F48">
        <v>9</v>
      </c>
      <c r="G48">
        <v>1</v>
      </c>
      <c r="H48">
        <v>3</v>
      </c>
      <c r="I48">
        <v>3</v>
      </c>
      <c r="J48">
        <v>4</v>
      </c>
      <c r="K48">
        <v>1</v>
      </c>
      <c r="L48">
        <v>9</v>
      </c>
      <c r="M48">
        <v>5</v>
      </c>
      <c r="N48">
        <v>7</v>
      </c>
      <c r="O48">
        <v>19</v>
      </c>
      <c r="P48">
        <v>783</v>
      </c>
      <c r="Q48" s="9">
        <f t="shared" si="2"/>
        <v>0.28735632183908044</v>
      </c>
      <c r="R48" s="9">
        <f t="shared" si="3"/>
        <v>0.2669220945083014</v>
      </c>
      <c r="S48" s="9">
        <f t="shared" si="4"/>
        <v>0.35632183908045978</v>
      </c>
      <c r="T48" s="9">
        <f t="shared" si="5"/>
        <v>1.1494252873563218E-2</v>
      </c>
      <c r="U48" s="9">
        <f t="shared" si="6"/>
        <v>7.7905491698595147E-2</v>
      </c>
      <c r="V48" s="18">
        <f t="shared" si="7"/>
        <v>0.35632183908045978</v>
      </c>
      <c r="W48" s="18"/>
      <c r="X48" s="18" t="str">
        <f t="shared" si="8"/>
        <v>JDU_2014</v>
      </c>
      <c r="Y48" s="18">
        <f t="shared" si="9"/>
        <v>0.28735632183908044</v>
      </c>
      <c r="Z48" s="18" t="str">
        <f t="shared" si="10"/>
        <v>BJP_2014</v>
      </c>
      <c r="AA48" s="18">
        <f t="shared" si="11"/>
        <v>6.8965517241379337E-2</v>
      </c>
      <c r="AB48" s="49" t="str">
        <f t="shared" si="12"/>
        <v>Swing JDU_2014</v>
      </c>
    </row>
    <row r="49" spans="1:28" x14ac:dyDescent="0.3">
      <c r="A49" t="s">
        <v>671</v>
      </c>
      <c r="B49">
        <v>128</v>
      </c>
      <c r="C49">
        <v>36</v>
      </c>
      <c r="D49">
        <v>189</v>
      </c>
      <c r="E49">
        <v>305</v>
      </c>
      <c r="F49">
        <v>8</v>
      </c>
      <c r="G49">
        <v>6</v>
      </c>
      <c r="H49">
        <v>5</v>
      </c>
      <c r="I49">
        <v>5</v>
      </c>
      <c r="J49">
        <v>0</v>
      </c>
      <c r="K49">
        <v>1</v>
      </c>
      <c r="L49">
        <v>4</v>
      </c>
      <c r="M49">
        <v>7</v>
      </c>
      <c r="N49">
        <v>1</v>
      </c>
      <c r="O49">
        <v>12</v>
      </c>
      <c r="P49">
        <v>707</v>
      </c>
      <c r="Q49" s="9">
        <f t="shared" si="2"/>
        <v>0.43140028288543142</v>
      </c>
      <c r="R49" s="9">
        <f t="shared" si="3"/>
        <v>0.18104667609618105</v>
      </c>
      <c r="S49" s="9">
        <f t="shared" si="4"/>
        <v>5.0919377652050922E-2</v>
      </c>
      <c r="T49" s="9">
        <f t="shared" si="5"/>
        <v>0.26732673267326734</v>
      </c>
      <c r="U49" s="9">
        <f t="shared" si="6"/>
        <v>6.9306930693069313E-2</v>
      </c>
      <c r="V49" s="18">
        <f t="shared" si="7"/>
        <v>0.43140028288543142</v>
      </c>
      <c r="W49" s="18"/>
      <c r="X49" s="18" t="str">
        <f t="shared" si="8"/>
        <v>BJP_2014</v>
      </c>
      <c r="Y49" s="18">
        <f t="shared" si="9"/>
        <v>0.26732673267326734</v>
      </c>
      <c r="Z49" s="18" t="str">
        <f t="shared" si="10"/>
        <v>BSP_2014</v>
      </c>
      <c r="AA49" s="18">
        <f t="shared" si="11"/>
        <v>0.16407355021216408</v>
      </c>
      <c r="AB49" s="49" t="str">
        <f t="shared" si="12"/>
        <v>Strong BJP_2014</v>
      </c>
    </row>
    <row r="50" spans="1:28" x14ac:dyDescent="0.3">
      <c r="A50" t="s">
        <v>672</v>
      </c>
      <c r="B50">
        <v>93</v>
      </c>
      <c r="C50">
        <v>20</v>
      </c>
      <c r="D50">
        <v>10</v>
      </c>
      <c r="E50">
        <v>209</v>
      </c>
      <c r="F50">
        <v>4</v>
      </c>
      <c r="G50">
        <v>3</v>
      </c>
      <c r="H50">
        <v>4</v>
      </c>
      <c r="I50">
        <v>1</v>
      </c>
      <c r="J50">
        <v>0</v>
      </c>
      <c r="K50">
        <v>1</v>
      </c>
      <c r="L50">
        <v>4</v>
      </c>
      <c r="M50">
        <v>3</v>
      </c>
      <c r="N50">
        <v>3</v>
      </c>
      <c r="O50">
        <v>7</v>
      </c>
      <c r="P50">
        <v>362</v>
      </c>
      <c r="Q50" s="9">
        <f t="shared" si="2"/>
        <v>0.57734806629834257</v>
      </c>
      <c r="R50" s="9">
        <f t="shared" si="3"/>
        <v>0.25690607734806631</v>
      </c>
      <c r="S50" s="9">
        <f t="shared" si="4"/>
        <v>5.5248618784530384E-2</v>
      </c>
      <c r="T50" s="9">
        <f t="shared" si="5"/>
        <v>2.7624309392265192E-2</v>
      </c>
      <c r="U50" s="9">
        <f t="shared" si="6"/>
        <v>8.2872928176795577E-2</v>
      </c>
      <c r="V50" s="18">
        <f t="shared" si="7"/>
        <v>0.57734806629834257</v>
      </c>
      <c r="W50" s="18"/>
      <c r="X50" s="18" t="str">
        <f t="shared" si="8"/>
        <v>BJP_2014</v>
      </c>
      <c r="Y50" s="18">
        <f t="shared" si="9"/>
        <v>0.25690607734806631</v>
      </c>
      <c r="Z50" s="18" t="str">
        <f t="shared" si="10"/>
        <v>INC_2014</v>
      </c>
      <c r="AA50" s="18">
        <f t="shared" si="11"/>
        <v>0.32044198895027626</v>
      </c>
      <c r="AB50" s="49" t="str">
        <f t="shared" si="12"/>
        <v>Strong BJP_2014</v>
      </c>
    </row>
    <row r="51" spans="1:28" x14ac:dyDescent="0.3">
      <c r="A51" t="s">
        <v>673</v>
      </c>
      <c r="B51">
        <v>135</v>
      </c>
      <c r="C51">
        <v>56</v>
      </c>
      <c r="D51">
        <v>3</v>
      </c>
      <c r="E51">
        <v>194</v>
      </c>
      <c r="F51">
        <v>6</v>
      </c>
      <c r="G51">
        <v>2</v>
      </c>
      <c r="H51">
        <v>2</v>
      </c>
      <c r="I51">
        <v>3</v>
      </c>
      <c r="J51">
        <v>3</v>
      </c>
      <c r="K51">
        <v>3</v>
      </c>
      <c r="L51">
        <v>4</v>
      </c>
      <c r="M51">
        <v>3</v>
      </c>
      <c r="N51">
        <v>1</v>
      </c>
      <c r="O51">
        <v>5</v>
      </c>
      <c r="P51">
        <v>420</v>
      </c>
      <c r="Q51" s="9">
        <f t="shared" si="2"/>
        <v>0.46190476190476193</v>
      </c>
      <c r="R51" s="9">
        <f t="shared" si="3"/>
        <v>0.32142857142857145</v>
      </c>
      <c r="S51" s="9">
        <f t="shared" si="4"/>
        <v>0.13333333333333333</v>
      </c>
      <c r="T51" s="9">
        <f t="shared" si="5"/>
        <v>7.1428571428571426E-3</v>
      </c>
      <c r="U51" s="9">
        <f t="shared" si="6"/>
        <v>7.6190476190476197E-2</v>
      </c>
      <c r="V51" s="18">
        <f t="shared" si="7"/>
        <v>0.46190476190476193</v>
      </c>
      <c r="W51" s="18"/>
      <c r="X51" s="18" t="str">
        <f t="shared" si="8"/>
        <v>BJP_2014</v>
      </c>
      <c r="Y51" s="18">
        <f t="shared" si="9"/>
        <v>0.32142857142857145</v>
      </c>
      <c r="Z51" s="18" t="str">
        <f t="shared" si="10"/>
        <v>INC_2014</v>
      </c>
      <c r="AA51" s="18">
        <f t="shared" si="11"/>
        <v>0.14047619047619048</v>
      </c>
      <c r="AB51" s="49" t="str">
        <f t="shared" si="12"/>
        <v>Swing BJP_2014</v>
      </c>
    </row>
    <row r="52" spans="1:28" x14ac:dyDescent="0.3">
      <c r="A52" t="s">
        <v>674</v>
      </c>
      <c r="B52">
        <v>146</v>
      </c>
      <c r="C52">
        <v>33</v>
      </c>
      <c r="D52">
        <v>5</v>
      </c>
      <c r="E52">
        <v>163</v>
      </c>
      <c r="F52">
        <v>4</v>
      </c>
      <c r="G52">
        <v>2</v>
      </c>
      <c r="H52">
        <v>2</v>
      </c>
      <c r="I52">
        <v>1</v>
      </c>
      <c r="J52">
        <v>0</v>
      </c>
      <c r="K52">
        <v>1</v>
      </c>
      <c r="L52">
        <v>5</v>
      </c>
      <c r="M52">
        <v>0</v>
      </c>
      <c r="N52">
        <v>6</v>
      </c>
      <c r="O52">
        <v>3</v>
      </c>
      <c r="P52">
        <v>371</v>
      </c>
      <c r="Q52" s="9">
        <f t="shared" si="2"/>
        <v>0.43935309973045822</v>
      </c>
      <c r="R52" s="9">
        <f t="shared" si="3"/>
        <v>0.39353099730458219</v>
      </c>
      <c r="S52" s="9">
        <f t="shared" si="4"/>
        <v>8.8948787061994605E-2</v>
      </c>
      <c r="T52" s="9">
        <f t="shared" si="5"/>
        <v>1.3477088948787063E-2</v>
      </c>
      <c r="U52" s="9">
        <f t="shared" si="6"/>
        <v>6.4690026954177901E-2</v>
      </c>
      <c r="V52" s="18">
        <f t="shared" si="7"/>
        <v>0.43935309973045822</v>
      </c>
      <c r="W52" s="18"/>
      <c r="X52" s="18" t="str">
        <f t="shared" si="8"/>
        <v>BJP_2014</v>
      </c>
      <c r="Y52" s="18">
        <f t="shared" si="9"/>
        <v>0.39353099730458219</v>
      </c>
      <c r="Z52" s="18" t="str">
        <f t="shared" si="10"/>
        <v>INC_2014</v>
      </c>
      <c r="AA52" s="18">
        <f t="shared" si="11"/>
        <v>4.5822102425876032E-2</v>
      </c>
      <c r="AB52" s="49" t="str">
        <f t="shared" si="12"/>
        <v>Swing BJP_2014</v>
      </c>
    </row>
    <row r="53" spans="1:28" x14ac:dyDescent="0.3">
      <c r="A53" t="s">
        <v>675</v>
      </c>
      <c r="B53">
        <v>369</v>
      </c>
      <c r="C53">
        <v>83</v>
      </c>
      <c r="D53">
        <v>24</v>
      </c>
      <c r="E53">
        <v>123</v>
      </c>
      <c r="F53">
        <v>3</v>
      </c>
      <c r="G53">
        <v>0</v>
      </c>
      <c r="H53">
        <v>1</v>
      </c>
      <c r="I53">
        <v>0</v>
      </c>
      <c r="J53">
        <v>1</v>
      </c>
      <c r="K53">
        <v>2</v>
      </c>
      <c r="L53">
        <v>2</v>
      </c>
      <c r="M53">
        <v>1</v>
      </c>
      <c r="N53">
        <v>3</v>
      </c>
      <c r="O53">
        <v>2</v>
      </c>
      <c r="P53">
        <v>614</v>
      </c>
      <c r="Q53" s="9">
        <f t="shared" si="2"/>
        <v>0.20032573289902281</v>
      </c>
      <c r="R53" s="9">
        <f t="shared" si="3"/>
        <v>0.60097719869706845</v>
      </c>
      <c r="S53" s="9">
        <f t="shared" si="4"/>
        <v>0.13517915309446255</v>
      </c>
      <c r="T53" s="9">
        <f t="shared" si="5"/>
        <v>3.9087947882736153E-2</v>
      </c>
      <c r="U53" s="9">
        <f t="shared" si="6"/>
        <v>2.4429967426710098E-2</v>
      </c>
      <c r="V53" s="18">
        <f t="shared" si="7"/>
        <v>0.60097719869706845</v>
      </c>
      <c r="W53" s="18"/>
      <c r="X53" s="18" t="str">
        <f t="shared" si="8"/>
        <v>INC_2014</v>
      </c>
      <c r="Y53" s="18">
        <f t="shared" si="9"/>
        <v>0.20032573289902281</v>
      </c>
      <c r="Z53" s="18" t="str">
        <f t="shared" si="10"/>
        <v>BJP_2014</v>
      </c>
      <c r="AA53" s="18">
        <f t="shared" si="11"/>
        <v>0.40065146579804567</v>
      </c>
      <c r="AB53" s="49" t="str">
        <f t="shared" si="12"/>
        <v>Strong INC_2014</v>
      </c>
    </row>
    <row r="54" spans="1:28" x14ac:dyDescent="0.3">
      <c r="A54" t="s">
        <v>676</v>
      </c>
      <c r="B54">
        <v>522</v>
      </c>
      <c r="C54">
        <v>135</v>
      </c>
      <c r="D54">
        <v>11</v>
      </c>
      <c r="E54">
        <v>552</v>
      </c>
      <c r="F54">
        <v>6</v>
      </c>
      <c r="G54">
        <v>4</v>
      </c>
      <c r="H54">
        <v>13</v>
      </c>
      <c r="I54">
        <v>1</v>
      </c>
      <c r="J54">
        <v>3</v>
      </c>
      <c r="K54">
        <v>3</v>
      </c>
      <c r="L54">
        <v>7</v>
      </c>
      <c r="M54">
        <v>6</v>
      </c>
      <c r="N54">
        <v>11</v>
      </c>
      <c r="O54">
        <v>9</v>
      </c>
      <c r="P54">
        <v>1283</v>
      </c>
      <c r="Q54" s="9">
        <f t="shared" si="2"/>
        <v>0.43024162120031179</v>
      </c>
      <c r="R54" s="9">
        <f t="shared" si="3"/>
        <v>0.40685892439594701</v>
      </c>
      <c r="S54" s="9">
        <f t="shared" si="4"/>
        <v>0.10522213561964147</v>
      </c>
      <c r="T54" s="9">
        <f t="shared" si="5"/>
        <v>8.5736554949337497E-3</v>
      </c>
      <c r="U54" s="9">
        <f t="shared" si="6"/>
        <v>4.9103663289166016E-2</v>
      </c>
      <c r="V54" s="18">
        <f t="shared" si="7"/>
        <v>0.43024162120031179</v>
      </c>
      <c r="W54" s="18"/>
      <c r="X54" s="18" t="str">
        <f t="shared" si="8"/>
        <v>BJP_2014</v>
      </c>
      <c r="Y54" s="18">
        <f t="shared" si="9"/>
        <v>0.40685892439594701</v>
      </c>
      <c r="Z54" s="18" t="str">
        <f t="shared" si="10"/>
        <v>INC_2014</v>
      </c>
      <c r="AA54" s="18">
        <f t="shared" si="11"/>
        <v>2.3382696804364778E-2</v>
      </c>
      <c r="AB54" s="49" t="str">
        <f t="shared" si="12"/>
        <v>Swing BJP_2014</v>
      </c>
    </row>
    <row r="55" spans="1:28" x14ac:dyDescent="0.3">
      <c r="A55" t="s">
        <v>677</v>
      </c>
      <c r="B55">
        <v>182</v>
      </c>
      <c r="C55">
        <v>79</v>
      </c>
      <c r="D55">
        <v>5</v>
      </c>
      <c r="E55">
        <v>275</v>
      </c>
      <c r="F55">
        <v>8</v>
      </c>
      <c r="G55">
        <v>0</v>
      </c>
      <c r="H55">
        <v>4</v>
      </c>
      <c r="I55">
        <v>8</v>
      </c>
      <c r="J55">
        <v>5</v>
      </c>
      <c r="K55">
        <v>3</v>
      </c>
      <c r="L55">
        <v>5</v>
      </c>
      <c r="M55">
        <v>4</v>
      </c>
      <c r="N55">
        <v>6</v>
      </c>
      <c r="O55">
        <v>11</v>
      </c>
      <c r="P55">
        <v>595</v>
      </c>
      <c r="Q55" s="9">
        <f t="shared" si="2"/>
        <v>0.46218487394957986</v>
      </c>
      <c r="R55" s="9">
        <f t="shared" si="3"/>
        <v>0.30588235294117649</v>
      </c>
      <c r="S55" s="9">
        <f t="shared" si="4"/>
        <v>0.13277310924369748</v>
      </c>
      <c r="T55" s="9">
        <f t="shared" si="5"/>
        <v>8.4033613445378148E-3</v>
      </c>
      <c r="U55" s="9">
        <f t="shared" si="6"/>
        <v>9.07563025210084E-2</v>
      </c>
      <c r="V55" s="18">
        <f t="shared" si="7"/>
        <v>0.46218487394957986</v>
      </c>
      <c r="W55" s="18"/>
      <c r="X55" s="18" t="str">
        <f t="shared" si="8"/>
        <v>BJP_2014</v>
      </c>
      <c r="Y55" s="18">
        <f t="shared" si="9"/>
        <v>0.30588235294117649</v>
      </c>
      <c r="Z55" s="18" t="str">
        <f t="shared" si="10"/>
        <v>INC_2014</v>
      </c>
      <c r="AA55" s="18">
        <f t="shared" si="11"/>
        <v>0.15630252100840336</v>
      </c>
      <c r="AB55" s="49" t="str">
        <f t="shared" si="12"/>
        <v>Strong BJP_2014</v>
      </c>
    </row>
    <row r="56" spans="1:28" x14ac:dyDescent="0.3">
      <c r="A56" t="s">
        <v>678</v>
      </c>
      <c r="B56">
        <v>351</v>
      </c>
      <c r="C56">
        <v>170</v>
      </c>
      <c r="D56">
        <v>17</v>
      </c>
      <c r="E56">
        <v>523</v>
      </c>
      <c r="F56">
        <v>19</v>
      </c>
      <c r="G56">
        <v>15</v>
      </c>
      <c r="H56">
        <v>16</v>
      </c>
      <c r="I56">
        <v>5</v>
      </c>
      <c r="J56">
        <v>10</v>
      </c>
      <c r="K56">
        <v>5</v>
      </c>
      <c r="L56">
        <v>7</v>
      </c>
      <c r="M56">
        <v>12</v>
      </c>
      <c r="N56">
        <v>12</v>
      </c>
      <c r="O56">
        <v>24</v>
      </c>
      <c r="P56">
        <v>1186</v>
      </c>
      <c r="Q56" s="9">
        <f t="shared" si="2"/>
        <v>0.44097807757166946</v>
      </c>
      <c r="R56" s="9">
        <f t="shared" si="3"/>
        <v>0.29595278246205736</v>
      </c>
      <c r="S56" s="9">
        <f t="shared" si="4"/>
        <v>0.14333895446880271</v>
      </c>
      <c r="T56" s="9">
        <f t="shared" si="5"/>
        <v>1.433389544688027E-2</v>
      </c>
      <c r="U56" s="9">
        <f t="shared" si="6"/>
        <v>0.10539629005059022</v>
      </c>
      <c r="V56" s="18">
        <f t="shared" si="7"/>
        <v>0.44097807757166946</v>
      </c>
      <c r="W56" s="18"/>
      <c r="X56" s="18" t="str">
        <f t="shared" si="8"/>
        <v>BJP_2014</v>
      </c>
      <c r="Y56" s="18">
        <f t="shared" si="9"/>
        <v>0.29595278246205736</v>
      </c>
      <c r="Z56" s="18" t="str">
        <f t="shared" si="10"/>
        <v>INC_2014</v>
      </c>
      <c r="AA56" s="18">
        <f t="shared" si="11"/>
        <v>0.1450252951096121</v>
      </c>
      <c r="AB56" s="49" t="str">
        <f t="shared" si="12"/>
        <v>Swing BJP_2014</v>
      </c>
    </row>
    <row r="57" spans="1:28" x14ac:dyDescent="0.3">
      <c r="A57" t="s">
        <v>679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9" t="e">
        <f t="shared" si="2"/>
        <v>#DIV/0!</v>
      </c>
      <c r="R57" s="9" t="e">
        <f t="shared" si="3"/>
        <v>#DIV/0!</v>
      </c>
      <c r="S57" s="9" t="e">
        <f t="shared" si="4"/>
        <v>#DIV/0!</v>
      </c>
      <c r="T57" s="9" t="e">
        <f t="shared" si="5"/>
        <v>#DIV/0!</v>
      </c>
      <c r="U57" s="9" t="e">
        <f t="shared" si="6"/>
        <v>#DIV/0!</v>
      </c>
      <c r="V57" s="18" t="e">
        <f t="shared" si="7"/>
        <v>#DIV/0!</v>
      </c>
      <c r="W57" s="18"/>
      <c r="X57" s="18" t="e">
        <f t="shared" si="8"/>
        <v>#DIV/0!</v>
      </c>
      <c r="Y57" s="18" t="e">
        <f t="shared" si="9"/>
        <v>#DIV/0!</v>
      </c>
      <c r="Z57" s="18" t="e">
        <f t="shared" si="10"/>
        <v>#DIV/0!</v>
      </c>
      <c r="AA57" s="18" t="e">
        <f t="shared" si="11"/>
        <v>#DIV/0!</v>
      </c>
      <c r="AB57" s="49" t="e">
        <f t="shared" si="12"/>
        <v>#DIV/0!</v>
      </c>
    </row>
    <row r="58" spans="1:28" x14ac:dyDescent="0.3">
      <c r="A58" t="s">
        <v>680</v>
      </c>
      <c r="B58">
        <v>65</v>
      </c>
      <c r="C58">
        <v>169</v>
      </c>
      <c r="D58">
        <v>16</v>
      </c>
      <c r="E58">
        <v>306</v>
      </c>
      <c r="F58">
        <v>5</v>
      </c>
      <c r="G58">
        <v>4</v>
      </c>
      <c r="H58">
        <v>11</v>
      </c>
      <c r="I58">
        <v>6</v>
      </c>
      <c r="J58">
        <v>1</v>
      </c>
      <c r="K58">
        <v>5</v>
      </c>
      <c r="L58">
        <v>5</v>
      </c>
      <c r="M58">
        <v>7</v>
      </c>
      <c r="N58">
        <v>3</v>
      </c>
      <c r="O58">
        <v>19</v>
      </c>
      <c r="P58">
        <v>622</v>
      </c>
      <c r="Q58" s="9">
        <f t="shared" si="2"/>
        <v>0.49196141479099681</v>
      </c>
      <c r="R58" s="9">
        <f t="shared" si="3"/>
        <v>0.1045016077170418</v>
      </c>
      <c r="S58" s="9">
        <f t="shared" si="4"/>
        <v>0.27170418006430869</v>
      </c>
      <c r="T58" s="9">
        <f t="shared" si="5"/>
        <v>2.5723472668810289E-2</v>
      </c>
      <c r="U58" s="9">
        <f t="shared" si="6"/>
        <v>0.10610932475884244</v>
      </c>
      <c r="V58" s="18">
        <f t="shared" si="7"/>
        <v>0.49196141479099681</v>
      </c>
      <c r="W58" s="18"/>
      <c r="X58" s="18" t="str">
        <f t="shared" si="8"/>
        <v>BJP_2014</v>
      </c>
      <c r="Y58" s="18">
        <f t="shared" si="9"/>
        <v>0.27170418006430869</v>
      </c>
      <c r="Z58" s="18" t="str">
        <f t="shared" si="10"/>
        <v>JDU_2014</v>
      </c>
      <c r="AA58" s="18">
        <f t="shared" si="11"/>
        <v>0.22025723472668812</v>
      </c>
      <c r="AB58" s="49" t="str">
        <f t="shared" si="12"/>
        <v>Strong BJP_2014</v>
      </c>
    </row>
    <row r="59" spans="1:28" x14ac:dyDescent="0.3">
      <c r="A59" t="s">
        <v>681</v>
      </c>
      <c r="B59">
        <v>165</v>
      </c>
      <c r="C59">
        <v>71</v>
      </c>
      <c r="D59">
        <v>40</v>
      </c>
      <c r="E59">
        <v>286</v>
      </c>
      <c r="F59">
        <v>11</v>
      </c>
      <c r="G59">
        <v>3</v>
      </c>
      <c r="H59">
        <v>5</v>
      </c>
      <c r="I59">
        <v>1</v>
      </c>
      <c r="J59">
        <v>2</v>
      </c>
      <c r="K59">
        <v>6</v>
      </c>
      <c r="L59">
        <v>4</v>
      </c>
      <c r="M59">
        <v>0</v>
      </c>
      <c r="N59">
        <v>1</v>
      </c>
      <c r="O59">
        <v>0</v>
      </c>
      <c r="P59">
        <v>595</v>
      </c>
      <c r="Q59" s="9">
        <f t="shared" si="2"/>
        <v>0.48067226890756304</v>
      </c>
      <c r="R59" s="9">
        <f t="shared" si="3"/>
        <v>0.27731092436974791</v>
      </c>
      <c r="S59" s="9">
        <f t="shared" si="4"/>
        <v>0.11932773109243698</v>
      </c>
      <c r="T59" s="9">
        <f t="shared" si="5"/>
        <v>6.7226890756302518E-2</v>
      </c>
      <c r="U59" s="9">
        <f t="shared" si="6"/>
        <v>5.5462184873949577E-2</v>
      </c>
      <c r="V59" s="18">
        <f t="shared" si="7"/>
        <v>0.48067226890756304</v>
      </c>
      <c r="W59" s="18"/>
      <c r="X59" s="18" t="str">
        <f t="shared" si="8"/>
        <v>BJP_2014</v>
      </c>
      <c r="Y59" s="18">
        <f t="shared" si="9"/>
        <v>0.27731092436974791</v>
      </c>
      <c r="Z59" s="18" t="str">
        <f t="shared" si="10"/>
        <v>INC_2014</v>
      </c>
      <c r="AA59" s="18">
        <f t="shared" si="11"/>
        <v>0.20336134453781513</v>
      </c>
      <c r="AB59" s="49" t="str">
        <f t="shared" si="12"/>
        <v>Strong BJP_2014</v>
      </c>
    </row>
    <row r="60" spans="1:28" x14ac:dyDescent="0.3">
      <c r="A60" t="s">
        <v>682</v>
      </c>
      <c r="B60">
        <v>561</v>
      </c>
      <c r="C60">
        <v>110</v>
      </c>
      <c r="D60">
        <v>61</v>
      </c>
      <c r="E60">
        <v>558</v>
      </c>
      <c r="F60">
        <v>25</v>
      </c>
      <c r="G60">
        <v>9</v>
      </c>
      <c r="H60">
        <v>7</v>
      </c>
      <c r="I60">
        <v>7</v>
      </c>
      <c r="J60">
        <v>7</v>
      </c>
      <c r="K60">
        <v>4</v>
      </c>
      <c r="L60">
        <v>9</v>
      </c>
      <c r="M60">
        <v>3</v>
      </c>
      <c r="N60">
        <v>4</v>
      </c>
      <c r="O60">
        <v>16</v>
      </c>
      <c r="P60">
        <v>1381</v>
      </c>
      <c r="Q60" s="9">
        <f t="shared" si="2"/>
        <v>0.4040550325850833</v>
      </c>
      <c r="R60" s="9">
        <f t="shared" si="3"/>
        <v>0.40622737146994931</v>
      </c>
      <c r="S60" s="9">
        <f t="shared" si="4"/>
        <v>7.9652425778421437E-2</v>
      </c>
      <c r="T60" s="9">
        <f t="shared" si="5"/>
        <v>4.4170890658942794E-2</v>
      </c>
      <c r="U60" s="9">
        <f t="shared" si="6"/>
        <v>6.5894279507603182E-2</v>
      </c>
      <c r="V60" s="18">
        <f t="shared" si="7"/>
        <v>0.40622737146994931</v>
      </c>
      <c r="W60" s="18"/>
      <c r="X60" s="18" t="str">
        <f t="shared" si="8"/>
        <v>INC_2014</v>
      </c>
      <c r="Y60" s="18">
        <f t="shared" si="9"/>
        <v>0.4040550325850833</v>
      </c>
      <c r="Z60" s="18" t="str">
        <f t="shared" si="10"/>
        <v>BJP_2014</v>
      </c>
      <c r="AA60" s="18">
        <f t="shared" si="11"/>
        <v>2.1723388848660097E-3</v>
      </c>
      <c r="AB60" s="49" t="str">
        <f t="shared" si="12"/>
        <v>Swing INC_2014</v>
      </c>
    </row>
    <row r="61" spans="1:28" x14ac:dyDescent="0.3">
      <c r="A61" t="s">
        <v>683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9" t="e">
        <f t="shared" si="2"/>
        <v>#DIV/0!</v>
      </c>
      <c r="R61" s="9" t="e">
        <f t="shared" si="3"/>
        <v>#DIV/0!</v>
      </c>
      <c r="S61" s="9" t="e">
        <f t="shared" si="4"/>
        <v>#DIV/0!</v>
      </c>
      <c r="T61" s="9" t="e">
        <f t="shared" si="5"/>
        <v>#DIV/0!</v>
      </c>
      <c r="U61" s="9" t="e">
        <f t="shared" si="6"/>
        <v>#DIV/0!</v>
      </c>
      <c r="V61" s="18" t="e">
        <f t="shared" si="7"/>
        <v>#DIV/0!</v>
      </c>
      <c r="W61" s="18"/>
      <c r="X61" s="18" t="e">
        <f t="shared" si="8"/>
        <v>#DIV/0!</v>
      </c>
      <c r="Y61" s="18" t="e">
        <f t="shared" si="9"/>
        <v>#DIV/0!</v>
      </c>
      <c r="Z61" s="18" t="e">
        <f t="shared" si="10"/>
        <v>#DIV/0!</v>
      </c>
      <c r="AA61" s="18" t="e">
        <f t="shared" si="11"/>
        <v>#DIV/0!</v>
      </c>
      <c r="AB61" s="49" t="e">
        <f t="shared" si="12"/>
        <v>#DIV/0!</v>
      </c>
    </row>
    <row r="62" spans="1:28" x14ac:dyDescent="0.3">
      <c r="A62" t="s">
        <v>684</v>
      </c>
      <c r="B62">
        <v>148</v>
      </c>
      <c r="C62">
        <v>84</v>
      </c>
      <c r="D62">
        <v>6</v>
      </c>
      <c r="E62">
        <v>194</v>
      </c>
      <c r="F62">
        <v>10</v>
      </c>
      <c r="G62">
        <v>5</v>
      </c>
      <c r="H62">
        <v>2</v>
      </c>
      <c r="I62">
        <v>3</v>
      </c>
      <c r="J62">
        <v>1</v>
      </c>
      <c r="K62">
        <v>1</v>
      </c>
      <c r="L62">
        <v>3</v>
      </c>
      <c r="M62">
        <v>2</v>
      </c>
      <c r="N62">
        <v>1</v>
      </c>
      <c r="O62">
        <v>4</v>
      </c>
      <c r="P62">
        <v>464</v>
      </c>
      <c r="Q62" s="9">
        <f t="shared" si="2"/>
        <v>0.41810344827586204</v>
      </c>
      <c r="R62" s="9">
        <f t="shared" si="3"/>
        <v>0.31896551724137934</v>
      </c>
      <c r="S62" s="9">
        <f t="shared" si="4"/>
        <v>0.18103448275862069</v>
      </c>
      <c r="T62" s="9">
        <f t="shared" si="5"/>
        <v>1.2931034482758621E-2</v>
      </c>
      <c r="U62" s="9">
        <f t="shared" si="6"/>
        <v>6.8965517241379309E-2</v>
      </c>
      <c r="V62" s="18">
        <f t="shared" si="7"/>
        <v>0.41810344827586204</v>
      </c>
      <c r="W62" s="18"/>
      <c r="X62" s="18" t="str">
        <f t="shared" si="8"/>
        <v>BJP_2014</v>
      </c>
      <c r="Y62" s="18">
        <f t="shared" si="9"/>
        <v>0.31896551724137934</v>
      </c>
      <c r="Z62" s="18" t="str">
        <f t="shared" si="10"/>
        <v>INC_2014</v>
      </c>
      <c r="AA62" s="18">
        <f t="shared" si="11"/>
        <v>9.9137931034482707E-2</v>
      </c>
      <c r="AB62" s="49" t="str">
        <f t="shared" si="12"/>
        <v>Swing BJP_2014</v>
      </c>
    </row>
    <row r="63" spans="1:28" x14ac:dyDescent="0.3">
      <c r="A63" t="s">
        <v>685</v>
      </c>
      <c r="B63">
        <v>307</v>
      </c>
      <c r="C63">
        <v>21</v>
      </c>
      <c r="D63">
        <v>5</v>
      </c>
      <c r="E63">
        <v>155</v>
      </c>
      <c r="F63">
        <v>3</v>
      </c>
      <c r="G63">
        <v>3</v>
      </c>
      <c r="H63">
        <v>3</v>
      </c>
      <c r="I63">
        <v>3</v>
      </c>
      <c r="J63">
        <v>0</v>
      </c>
      <c r="K63">
        <v>3</v>
      </c>
      <c r="L63">
        <v>4</v>
      </c>
      <c r="M63">
        <v>1</v>
      </c>
      <c r="N63">
        <v>3</v>
      </c>
      <c r="O63">
        <v>12</v>
      </c>
      <c r="P63">
        <v>523</v>
      </c>
      <c r="Q63" s="9">
        <f t="shared" si="2"/>
        <v>0.29636711281070743</v>
      </c>
      <c r="R63" s="9">
        <f t="shared" si="3"/>
        <v>0.5869980879541109</v>
      </c>
      <c r="S63" s="9">
        <f t="shared" si="4"/>
        <v>4.0152963671128104E-2</v>
      </c>
      <c r="T63" s="9">
        <f t="shared" si="5"/>
        <v>9.5602294455066923E-3</v>
      </c>
      <c r="U63" s="9">
        <f t="shared" si="6"/>
        <v>6.6921606118546847E-2</v>
      </c>
      <c r="V63" s="18">
        <f t="shared" si="7"/>
        <v>0.5869980879541109</v>
      </c>
      <c r="W63" s="18"/>
      <c r="X63" s="18" t="str">
        <f t="shared" si="8"/>
        <v>INC_2014</v>
      </c>
      <c r="Y63" s="18">
        <f t="shared" si="9"/>
        <v>0.29636711281070743</v>
      </c>
      <c r="Z63" s="18" t="str">
        <f t="shared" si="10"/>
        <v>BJP_2014</v>
      </c>
      <c r="AA63" s="18">
        <f t="shared" si="11"/>
        <v>0.29063097514340347</v>
      </c>
      <c r="AB63" s="49" t="str">
        <f t="shared" si="12"/>
        <v>Strong INC_2014</v>
      </c>
    </row>
    <row r="64" spans="1:28" x14ac:dyDescent="0.3">
      <c r="A64" t="s">
        <v>686</v>
      </c>
      <c r="B64">
        <v>221</v>
      </c>
      <c r="C64">
        <v>5</v>
      </c>
      <c r="D64">
        <v>3</v>
      </c>
      <c r="E64">
        <v>68</v>
      </c>
      <c r="F64">
        <v>3</v>
      </c>
      <c r="G64">
        <v>0</v>
      </c>
      <c r="H64">
        <v>0</v>
      </c>
      <c r="I64">
        <v>1</v>
      </c>
      <c r="J64">
        <v>0</v>
      </c>
      <c r="K64">
        <v>2</v>
      </c>
      <c r="L64">
        <v>3</v>
      </c>
      <c r="M64">
        <v>2</v>
      </c>
      <c r="N64">
        <v>5</v>
      </c>
      <c r="O64">
        <v>11</v>
      </c>
      <c r="P64">
        <v>324</v>
      </c>
      <c r="Q64" s="9">
        <f t="shared" si="2"/>
        <v>0.20987654320987653</v>
      </c>
      <c r="R64" s="9">
        <f t="shared" si="3"/>
        <v>0.6820987654320988</v>
      </c>
      <c r="S64" s="9">
        <f t="shared" si="4"/>
        <v>1.5432098765432098E-2</v>
      </c>
      <c r="T64" s="9">
        <f t="shared" si="5"/>
        <v>9.2592592592592587E-3</v>
      </c>
      <c r="U64" s="9">
        <f t="shared" si="6"/>
        <v>8.3333333333333329E-2</v>
      </c>
      <c r="V64" s="18">
        <f t="shared" si="7"/>
        <v>0.6820987654320988</v>
      </c>
      <c r="W64" s="18"/>
      <c r="X64" s="18" t="str">
        <f t="shared" si="8"/>
        <v>INC_2014</v>
      </c>
      <c r="Y64" s="18">
        <f t="shared" si="9"/>
        <v>0.20987654320987653</v>
      </c>
      <c r="Z64" s="18" t="str">
        <f t="shared" si="10"/>
        <v>BJP_2014</v>
      </c>
      <c r="AA64" s="18">
        <f t="shared" si="11"/>
        <v>0.47222222222222227</v>
      </c>
      <c r="AB64" s="49" t="str">
        <f t="shared" si="12"/>
        <v>Strong INC_2014</v>
      </c>
    </row>
    <row r="65" spans="1:28" x14ac:dyDescent="0.3">
      <c r="A65" t="s">
        <v>687</v>
      </c>
      <c r="B65">
        <v>228</v>
      </c>
      <c r="C65">
        <v>36</v>
      </c>
      <c r="D65">
        <v>39</v>
      </c>
      <c r="E65">
        <v>49</v>
      </c>
      <c r="F65">
        <v>5</v>
      </c>
      <c r="G65">
        <v>3</v>
      </c>
      <c r="H65">
        <v>3</v>
      </c>
      <c r="I65">
        <v>1</v>
      </c>
      <c r="J65">
        <v>2</v>
      </c>
      <c r="K65">
        <v>2</v>
      </c>
      <c r="L65">
        <v>10</v>
      </c>
      <c r="M65">
        <v>6</v>
      </c>
      <c r="N65">
        <v>4</v>
      </c>
      <c r="O65">
        <v>22</v>
      </c>
      <c r="P65">
        <v>410</v>
      </c>
      <c r="Q65" s="9">
        <f t="shared" si="2"/>
        <v>0.11951219512195121</v>
      </c>
      <c r="R65" s="9">
        <f t="shared" si="3"/>
        <v>0.55609756097560981</v>
      </c>
      <c r="S65" s="9">
        <f t="shared" si="4"/>
        <v>8.7804878048780483E-2</v>
      </c>
      <c r="T65" s="9">
        <f t="shared" si="5"/>
        <v>9.5121951219512196E-2</v>
      </c>
      <c r="U65" s="9">
        <f t="shared" si="6"/>
        <v>0.14146341463414633</v>
      </c>
      <c r="V65" s="18">
        <f t="shared" si="7"/>
        <v>0.55609756097560981</v>
      </c>
      <c r="W65" s="18"/>
      <c r="X65" s="18" t="str">
        <f t="shared" si="8"/>
        <v>INC_2014</v>
      </c>
      <c r="Y65" s="18">
        <f t="shared" si="9"/>
        <v>0.14146341463414633</v>
      </c>
      <c r="Z65" s="18" t="str">
        <f t="shared" si="10"/>
        <v>Others_2014</v>
      </c>
      <c r="AA65" s="18">
        <f t="shared" si="11"/>
        <v>0.41463414634146345</v>
      </c>
      <c r="AB65" s="49" t="str">
        <f t="shared" si="12"/>
        <v>Strong INC_2014</v>
      </c>
    </row>
    <row r="66" spans="1:28" x14ac:dyDescent="0.3">
      <c r="A66" t="s">
        <v>688</v>
      </c>
      <c r="B66">
        <v>334</v>
      </c>
      <c r="C66">
        <v>17</v>
      </c>
      <c r="D66">
        <v>4</v>
      </c>
      <c r="E66">
        <v>173</v>
      </c>
      <c r="F66">
        <v>2</v>
      </c>
      <c r="G66">
        <v>0</v>
      </c>
      <c r="H66">
        <v>3</v>
      </c>
      <c r="I66">
        <v>0</v>
      </c>
      <c r="J66">
        <v>0</v>
      </c>
      <c r="K66">
        <v>0</v>
      </c>
      <c r="L66">
        <v>2</v>
      </c>
      <c r="M66">
        <v>1</v>
      </c>
      <c r="N66">
        <v>0</v>
      </c>
      <c r="O66">
        <v>3</v>
      </c>
      <c r="P66">
        <v>539</v>
      </c>
      <c r="Q66" s="9">
        <f t="shared" si="2"/>
        <v>0.3209647495361781</v>
      </c>
      <c r="R66" s="9">
        <f t="shared" si="3"/>
        <v>0.61966604823747684</v>
      </c>
      <c r="S66" s="9">
        <f t="shared" si="4"/>
        <v>3.1539888682745827E-2</v>
      </c>
      <c r="T66" s="9">
        <f t="shared" si="5"/>
        <v>7.4211502782931356E-3</v>
      </c>
      <c r="U66" s="9">
        <f t="shared" si="6"/>
        <v>2.0408163265306121E-2</v>
      </c>
      <c r="V66" s="18">
        <f t="shared" si="7"/>
        <v>0.61966604823747684</v>
      </c>
      <c r="W66" s="18"/>
      <c r="X66" s="18" t="str">
        <f t="shared" si="8"/>
        <v>INC_2014</v>
      </c>
      <c r="Y66" s="18">
        <f t="shared" si="9"/>
        <v>0.3209647495361781</v>
      </c>
      <c r="Z66" s="18" t="str">
        <f t="shared" si="10"/>
        <v>BJP_2014</v>
      </c>
      <c r="AA66" s="18">
        <f t="shared" si="11"/>
        <v>0.29870129870129875</v>
      </c>
      <c r="AB66" s="49" t="str">
        <f t="shared" si="12"/>
        <v>Strong INC_2014</v>
      </c>
    </row>
    <row r="67" spans="1:28" x14ac:dyDescent="0.3">
      <c r="A67" t="s">
        <v>689</v>
      </c>
      <c r="B67">
        <v>408</v>
      </c>
      <c r="C67">
        <v>24</v>
      </c>
      <c r="D67">
        <v>18</v>
      </c>
      <c r="E67">
        <v>120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3</v>
      </c>
      <c r="M67">
        <v>2</v>
      </c>
      <c r="N67">
        <v>4</v>
      </c>
      <c r="O67">
        <v>3</v>
      </c>
      <c r="P67">
        <v>584</v>
      </c>
      <c r="Q67" s="9">
        <f t="shared" ref="Q67:Q130" si="13">E67/P67</f>
        <v>0.20547945205479451</v>
      </c>
      <c r="R67" s="9">
        <f t="shared" ref="R67:R130" si="14">B67/P67</f>
        <v>0.69863013698630139</v>
      </c>
      <c r="S67" s="9">
        <f t="shared" ref="S67:S130" si="15">C67/P67</f>
        <v>4.1095890410958902E-2</v>
      </c>
      <c r="T67" s="9">
        <f t="shared" ref="T67:T130" si="16">D67/P67</f>
        <v>3.0821917808219176E-2</v>
      </c>
      <c r="U67" s="9">
        <f t="shared" ref="U67:U130" si="17">SUM(F67:O67)/P67</f>
        <v>2.3972602739726026E-2</v>
      </c>
      <c r="V67" s="18">
        <f t="shared" ref="V67:V130" si="18">MAX(Q67:U67)</f>
        <v>0.69863013698630139</v>
      </c>
      <c r="W67" s="18"/>
      <c r="X67" s="18" t="str">
        <f t="shared" ref="X67:X130" si="19">INDEX($Q$1:$U$1,MATCH(V67,Q67:U67,0))</f>
        <v>INC_2014</v>
      </c>
      <c r="Y67" s="18">
        <f t="shared" ref="Y67:Y130" si="20">LARGE(Q67:U67,2)</f>
        <v>0.20547945205479451</v>
      </c>
      <c r="Z67" s="18" t="str">
        <f t="shared" ref="Z67:Z130" si="21">INDEX($Q$1:$U$1,MATCH(Y67,Q67:U67,0))</f>
        <v>BJP_2014</v>
      </c>
      <c r="AA67" s="18">
        <f t="shared" ref="AA67:AA130" si="22">V67-Y67</f>
        <v>0.49315068493150688</v>
      </c>
      <c r="AB67" s="49" t="str">
        <f t="shared" ref="AB67:AB130" si="23">IF(AA67&gt;=0.15,CONCATENATE("Strong ",X67),CONCATENATE("Swing ",X67))</f>
        <v>Strong INC_2014</v>
      </c>
    </row>
    <row r="68" spans="1:28" x14ac:dyDescent="0.3">
      <c r="A68" t="s">
        <v>690</v>
      </c>
      <c r="B68">
        <v>83</v>
      </c>
      <c r="C68">
        <v>50</v>
      </c>
      <c r="D68">
        <v>6</v>
      </c>
      <c r="E68">
        <v>307</v>
      </c>
      <c r="F68">
        <v>5</v>
      </c>
      <c r="G68">
        <v>4</v>
      </c>
      <c r="H68">
        <v>3</v>
      </c>
      <c r="I68">
        <v>2</v>
      </c>
      <c r="J68">
        <v>2</v>
      </c>
      <c r="K68">
        <v>2</v>
      </c>
      <c r="L68">
        <v>5</v>
      </c>
      <c r="M68">
        <v>0</v>
      </c>
      <c r="N68">
        <v>4</v>
      </c>
      <c r="O68">
        <v>9</v>
      </c>
      <c r="P68">
        <v>482</v>
      </c>
      <c r="Q68" s="9">
        <f t="shared" si="13"/>
        <v>0.63692946058091282</v>
      </c>
      <c r="R68" s="9">
        <f t="shared" si="14"/>
        <v>0.17219917012448133</v>
      </c>
      <c r="S68" s="9">
        <f t="shared" si="15"/>
        <v>0.1037344398340249</v>
      </c>
      <c r="T68" s="9">
        <f t="shared" si="16"/>
        <v>1.2448132780082987E-2</v>
      </c>
      <c r="U68" s="9">
        <f t="shared" si="17"/>
        <v>7.4688796680497924E-2</v>
      </c>
      <c r="V68" s="18">
        <f t="shared" si="18"/>
        <v>0.63692946058091282</v>
      </c>
      <c r="W68" s="18"/>
      <c r="X68" s="18" t="str">
        <f t="shared" si="19"/>
        <v>BJP_2014</v>
      </c>
      <c r="Y68" s="18">
        <f t="shared" si="20"/>
        <v>0.17219917012448133</v>
      </c>
      <c r="Z68" s="18" t="str">
        <f t="shared" si="21"/>
        <v>INC_2014</v>
      </c>
      <c r="AA68" s="18">
        <f t="shared" si="22"/>
        <v>0.46473029045643149</v>
      </c>
      <c r="AB68" s="49" t="str">
        <f t="shared" si="23"/>
        <v>Strong BJP_2014</v>
      </c>
    </row>
    <row r="69" spans="1:28" x14ac:dyDescent="0.3">
      <c r="A69" t="s">
        <v>691</v>
      </c>
      <c r="B69">
        <v>237</v>
      </c>
      <c r="C69">
        <v>6</v>
      </c>
      <c r="D69">
        <v>2</v>
      </c>
      <c r="E69">
        <v>26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2</v>
      </c>
      <c r="M69">
        <v>0</v>
      </c>
      <c r="N69">
        <v>2</v>
      </c>
      <c r="O69">
        <v>3</v>
      </c>
      <c r="P69">
        <v>282</v>
      </c>
      <c r="Q69" s="9">
        <f t="shared" si="13"/>
        <v>9.2198581560283682E-2</v>
      </c>
      <c r="R69" s="9">
        <f t="shared" si="14"/>
        <v>0.84042553191489366</v>
      </c>
      <c r="S69" s="9">
        <f t="shared" si="15"/>
        <v>2.1276595744680851E-2</v>
      </c>
      <c r="T69" s="9">
        <f t="shared" si="16"/>
        <v>7.0921985815602835E-3</v>
      </c>
      <c r="U69" s="9">
        <f t="shared" si="17"/>
        <v>3.9007092198581561E-2</v>
      </c>
      <c r="V69" s="18">
        <f t="shared" si="18"/>
        <v>0.84042553191489366</v>
      </c>
      <c r="W69" s="18"/>
      <c r="X69" s="18" t="str">
        <f t="shared" si="19"/>
        <v>INC_2014</v>
      </c>
      <c r="Y69" s="18">
        <f t="shared" si="20"/>
        <v>9.2198581560283682E-2</v>
      </c>
      <c r="Z69" s="18" t="str">
        <f t="shared" si="21"/>
        <v>BJP_2014</v>
      </c>
      <c r="AA69" s="18">
        <f t="shared" si="22"/>
        <v>0.74822695035460995</v>
      </c>
      <c r="AB69" s="49" t="str">
        <f t="shared" si="23"/>
        <v>Strong INC_2014</v>
      </c>
    </row>
    <row r="70" spans="1:28" x14ac:dyDescent="0.3">
      <c r="A70" t="s">
        <v>692</v>
      </c>
      <c r="B70">
        <v>265</v>
      </c>
      <c r="C70">
        <v>14</v>
      </c>
      <c r="D70">
        <v>33</v>
      </c>
      <c r="E70">
        <v>146</v>
      </c>
      <c r="F70">
        <v>6</v>
      </c>
      <c r="G70">
        <v>4</v>
      </c>
      <c r="H70">
        <v>0</v>
      </c>
      <c r="I70">
        <v>0</v>
      </c>
      <c r="J70">
        <v>2</v>
      </c>
      <c r="K70">
        <v>1</v>
      </c>
      <c r="L70">
        <v>3</v>
      </c>
      <c r="M70">
        <v>0</v>
      </c>
      <c r="N70">
        <v>2</v>
      </c>
      <c r="O70">
        <v>9</v>
      </c>
      <c r="P70">
        <v>485</v>
      </c>
      <c r="Q70" s="9">
        <f t="shared" si="13"/>
        <v>0.30103092783505153</v>
      </c>
      <c r="R70" s="9">
        <f t="shared" si="14"/>
        <v>0.54639175257731953</v>
      </c>
      <c r="S70" s="9">
        <f t="shared" si="15"/>
        <v>2.88659793814433E-2</v>
      </c>
      <c r="T70" s="9">
        <f t="shared" si="16"/>
        <v>6.8041237113402056E-2</v>
      </c>
      <c r="U70" s="9">
        <f t="shared" si="17"/>
        <v>5.5670103092783509E-2</v>
      </c>
      <c r="V70" s="18">
        <f t="shared" si="18"/>
        <v>0.54639175257731953</v>
      </c>
      <c r="W70" s="18"/>
      <c r="X70" s="18" t="str">
        <f t="shared" si="19"/>
        <v>INC_2014</v>
      </c>
      <c r="Y70" s="18">
        <f t="shared" si="20"/>
        <v>0.30103092783505153</v>
      </c>
      <c r="Z70" s="18" t="str">
        <f t="shared" si="21"/>
        <v>BJP_2014</v>
      </c>
      <c r="AA70" s="18">
        <f t="shared" si="22"/>
        <v>0.245360824742268</v>
      </c>
      <c r="AB70" s="49" t="str">
        <f t="shared" si="23"/>
        <v>Strong INC_2014</v>
      </c>
    </row>
    <row r="71" spans="1:28" x14ac:dyDescent="0.3">
      <c r="A71" t="s">
        <v>693</v>
      </c>
      <c r="B71">
        <v>135</v>
      </c>
      <c r="C71">
        <v>45</v>
      </c>
      <c r="D71">
        <v>43</v>
      </c>
      <c r="E71">
        <v>319</v>
      </c>
      <c r="F71">
        <v>7</v>
      </c>
      <c r="G71">
        <v>4</v>
      </c>
      <c r="H71">
        <v>4</v>
      </c>
      <c r="I71">
        <v>3</v>
      </c>
      <c r="J71">
        <v>4</v>
      </c>
      <c r="K71">
        <v>7</v>
      </c>
      <c r="L71">
        <v>6</v>
      </c>
      <c r="M71">
        <v>8</v>
      </c>
      <c r="N71">
        <v>5</v>
      </c>
      <c r="O71">
        <v>18</v>
      </c>
      <c r="P71">
        <v>608</v>
      </c>
      <c r="Q71" s="9">
        <f t="shared" si="13"/>
        <v>0.52467105263157898</v>
      </c>
      <c r="R71" s="9">
        <f t="shared" si="14"/>
        <v>0.22203947368421054</v>
      </c>
      <c r="S71" s="9">
        <f t="shared" si="15"/>
        <v>7.4013157894736836E-2</v>
      </c>
      <c r="T71" s="9">
        <f t="shared" si="16"/>
        <v>7.0723684210526314E-2</v>
      </c>
      <c r="U71" s="9">
        <f t="shared" si="17"/>
        <v>0.10855263157894737</v>
      </c>
      <c r="V71" s="18">
        <f t="shared" si="18"/>
        <v>0.52467105263157898</v>
      </c>
      <c r="W71" s="18"/>
      <c r="X71" s="18" t="str">
        <f t="shared" si="19"/>
        <v>BJP_2014</v>
      </c>
      <c r="Y71" s="18">
        <f t="shared" si="20"/>
        <v>0.22203947368421054</v>
      </c>
      <c r="Z71" s="18" t="str">
        <f t="shared" si="21"/>
        <v>INC_2014</v>
      </c>
      <c r="AA71" s="18">
        <f t="shared" si="22"/>
        <v>0.30263157894736847</v>
      </c>
      <c r="AB71" s="49" t="str">
        <f t="shared" si="23"/>
        <v>Strong BJP_2014</v>
      </c>
    </row>
    <row r="72" spans="1:28" x14ac:dyDescent="0.3">
      <c r="A72" t="s">
        <v>694</v>
      </c>
      <c r="B72">
        <v>185</v>
      </c>
      <c r="C72">
        <v>110</v>
      </c>
      <c r="D72">
        <v>8</v>
      </c>
      <c r="E72">
        <v>319</v>
      </c>
      <c r="F72">
        <v>9</v>
      </c>
      <c r="G72">
        <v>5</v>
      </c>
      <c r="H72">
        <v>3</v>
      </c>
      <c r="I72">
        <v>2</v>
      </c>
      <c r="J72">
        <v>3</v>
      </c>
      <c r="K72">
        <v>10</v>
      </c>
      <c r="L72">
        <v>5</v>
      </c>
      <c r="M72">
        <v>6</v>
      </c>
      <c r="N72">
        <v>9</v>
      </c>
      <c r="O72">
        <v>14</v>
      </c>
      <c r="P72">
        <v>688</v>
      </c>
      <c r="Q72" s="9">
        <f t="shared" si="13"/>
        <v>0.46366279069767441</v>
      </c>
      <c r="R72" s="9">
        <f t="shared" si="14"/>
        <v>0.26889534883720928</v>
      </c>
      <c r="S72" s="9">
        <f t="shared" si="15"/>
        <v>0.15988372093023256</v>
      </c>
      <c r="T72" s="9">
        <f t="shared" si="16"/>
        <v>1.1627906976744186E-2</v>
      </c>
      <c r="U72" s="9">
        <f t="shared" si="17"/>
        <v>9.5930232558139539E-2</v>
      </c>
      <c r="V72" s="18">
        <f t="shared" si="18"/>
        <v>0.46366279069767441</v>
      </c>
      <c r="W72" s="18"/>
      <c r="X72" s="18" t="str">
        <f t="shared" si="19"/>
        <v>BJP_2014</v>
      </c>
      <c r="Y72" s="18">
        <f t="shared" si="20"/>
        <v>0.26889534883720928</v>
      </c>
      <c r="Z72" s="18" t="str">
        <f t="shared" si="21"/>
        <v>INC_2014</v>
      </c>
      <c r="AA72" s="18">
        <f t="shared" si="22"/>
        <v>0.19476744186046513</v>
      </c>
      <c r="AB72" s="49" t="str">
        <f t="shared" si="23"/>
        <v>Strong BJP_2014</v>
      </c>
    </row>
    <row r="73" spans="1:28" x14ac:dyDescent="0.3">
      <c r="A73" t="s">
        <v>695</v>
      </c>
      <c r="B73">
        <v>144</v>
      </c>
      <c r="C73">
        <v>146</v>
      </c>
      <c r="D73">
        <v>12</v>
      </c>
      <c r="E73">
        <v>100</v>
      </c>
      <c r="F73">
        <v>6</v>
      </c>
      <c r="G73">
        <v>2</v>
      </c>
      <c r="H73">
        <v>3</v>
      </c>
      <c r="I73">
        <v>2</v>
      </c>
      <c r="J73">
        <v>2</v>
      </c>
      <c r="K73">
        <v>0</v>
      </c>
      <c r="L73">
        <v>7</v>
      </c>
      <c r="M73">
        <v>2</v>
      </c>
      <c r="N73">
        <v>2</v>
      </c>
      <c r="O73">
        <v>6</v>
      </c>
      <c r="P73">
        <v>434</v>
      </c>
      <c r="Q73" s="9">
        <f t="shared" si="13"/>
        <v>0.2304147465437788</v>
      </c>
      <c r="R73" s="9">
        <f t="shared" si="14"/>
        <v>0.33179723502304148</v>
      </c>
      <c r="S73" s="9">
        <f t="shared" si="15"/>
        <v>0.33640552995391704</v>
      </c>
      <c r="T73" s="9">
        <f t="shared" si="16"/>
        <v>2.7649769585253458E-2</v>
      </c>
      <c r="U73" s="9">
        <f t="shared" si="17"/>
        <v>7.3732718894009217E-2</v>
      </c>
      <c r="V73" s="18">
        <f t="shared" si="18"/>
        <v>0.33640552995391704</v>
      </c>
      <c r="W73" s="18"/>
      <c r="X73" s="18" t="str">
        <f t="shared" si="19"/>
        <v>JDU_2014</v>
      </c>
      <c r="Y73" s="18">
        <f t="shared" si="20"/>
        <v>0.33179723502304148</v>
      </c>
      <c r="Z73" s="18" t="str">
        <f t="shared" si="21"/>
        <v>INC_2014</v>
      </c>
      <c r="AA73" s="18">
        <f t="shared" si="22"/>
        <v>4.6082949308755561E-3</v>
      </c>
      <c r="AB73" s="49" t="str">
        <f t="shared" si="23"/>
        <v>Swing JDU_2014</v>
      </c>
    </row>
    <row r="74" spans="1:28" x14ac:dyDescent="0.3">
      <c r="A74" t="s">
        <v>696</v>
      </c>
      <c r="B74">
        <v>589</v>
      </c>
      <c r="C74">
        <v>73</v>
      </c>
      <c r="D74">
        <v>41</v>
      </c>
      <c r="E74">
        <v>346</v>
      </c>
      <c r="F74">
        <v>36</v>
      </c>
      <c r="G74">
        <v>6</v>
      </c>
      <c r="H74">
        <v>3</v>
      </c>
      <c r="I74">
        <v>2</v>
      </c>
      <c r="J74">
        <v>3</v>
      </c>
      <c r="K74">
        <v>8</v>
      </c>
      <c r="L74">
        <v>14</v>
      </c>
      <c r="M74">
        <v>5</v>
      </c>
      <c r="N74">
        <v>9</v>
      </c>
      <c r="O74">
        <v>20</v>
      </c>
      <c r="P74">
        <v>1155</v>
      </c>
      <c r="Q74" s="9">
        <f t="shared" si="13"/>
        <v>0.29956709956709959</v>
      </c>
      <c r="R74" s="9">
        <f t="shared" si="14"/>
        <v>0.50995670995670994</v>
      </c>
      <c r="S74" s="9">
        <f t="shared" si="15"/>
        <v>6.3203463203463206E-2</v>
      </c>
      <c r="T74" s="9">
        <f t="shared" si="16"/>
        <v>3.54978354978355E-2</v>
      </c>
      <c r="U74" s="9">
        <f t="shared" si="17"/>
        <v>9.1774891774891773E-2</v>
      </c>
      <c r="V74" s="18">
        <f t="shared" si="18"/>
        <v>0.50995670995670994</v>
      </c>
      <c r="W74" s="18"/>
      <c r="X74" s="18" t="str">
        <f t="shared" si="19"/>
        <v>INC_2014</v>
      </c>
      <c r="Y74" s="18">
        <f t="shared" si="20"/>
        <v>0.29956709956709959</v>
      </c>
      <c r="Z74" s="18" t="str">
        <f t="shared" si="21"/>
        <v>BJP_2014</v>
      </c>
      <c r="AA74" s="18">
        <f t="shared" si="22"/>
        <v>0.21038961038961035</v>
      </c>
      <c r="AB74" s="49" t="str">
        <f t="shared" si="23"/>
        <v>Strong INC_2014</v>
      </c>
    </row>
    <row r="75" spans="1:28" x14ac:dyDescent="0.3">
      <c r="A75" t="s">
        <v>697</v>
      </c>
      <c r="B75">
        <v>711</v>
      </c>
      <c r="C75">
        <v>405</v>
      </c>
      <c r="D75">
        <v>72</v>
      </c>
      <c r="E75">
        <v>1959</v>
      </c>
      <c r="F75">
        <v>34</v>
      </c>
      <c r="G75">
        <v>21</v>
      </c>
      <c r="H75">
        <v>28</v>
      </c>
      <c r="I75">
        <v>12</v>
      </c>
      <c r="J75">
        <v>15</v>
      </c>
      <c r="K75">
        <v>21</v>
      </c>
      <c r="L75">
        <v>53</v>
      </c>
      <c r="M75">
        <v>27</v>
      </c>
      <c r="N75">
        <v>42</v>
      </c>
      <c r="O75">
        <v>82</v>
      </c>
      <c r="P75">
        <v>3482</v>
      </c>
      <c r="Q75" s="9">
        <f t="shared" si="13"/>
        <v>0.56260769672601951</v>
      </c>
      <c r="R75" s="9">
        <f t="shared" si="14"/>
        <v>0.204192992533027</v>
      </c>
      <c r="S75" s="9">
        <f t="shared" si="15"/>
        <v>0.11631246410109132</v>
      </c>
      <c r="T75" s="9">
        <f t="shared" si="16"/>
        <v>2.067777139574957E-2</v>
      </c>
      <c r="U75" s="9">
        <f t="shared" si="17"/>
        <v>9.6209075244112582E-2</v>
      </c>
      <c r="V75" s="18">
        <f t="shared" si="18"/>
        <v>0.56260769672601951</v>
      </c>
      <c r="W75" s="18"/>
      <c r="X75" s="18" t="str">
        <f t="shared" si="19"/>
        <v>BJP_2014</v>
      </c>
      <c r="Y75" s="18">
        <f t="shared" si="20"/>
        <v>0.204192992533027</v>
      </c>
      <c r="Z75" s="18" t="str">
        <f t="shared" si="21"/>
        <v>INC_2014</v>
      </c>
      <c r="AA75" s="18">
        <f t="shared" si="22"/>
        <v>0.35841470419299248</v>
      </c>
      <c r="AB75" s="49" t="str">
        <f t="shared" si="23"/>
        <v>Strong BJP_2014</v>
      </c>
    </row>
    <row r="76" spans="1:28" x14ac:dyDescent="0.3">
      <c r="A76" t="s">
        <v>698</v>
      </c>
      <c r="B76">
        <v>209</v>
      </c>
      <c r="C76">
        <v>175</v>
      </c>
      <c r="D76">
        <v>7</v>
      </c>
      <c r="E76">
        <v>117</v>
      </c>
      <c r="F76">
        <v>3</v>
      </c>
      <c r="G76">
        <v>4</v>
      </c>
      <c r="H76">
        <v>6</v>
      </c>
      <c r="I76">
        <v>3</v>
      </c>
      <c r="J76">
        <v>3</v>
      </c>
      <c r="K76">
        <v>4</v>
      </c>
      <c r="L76">
        <v>4</v>
      </c>
      <c r="M76">
        <v>1</v>
      </c>
      <c r="N76">
        <v>13</v>
      </c>
      <c r="O76">
        <v>14</v>
      </c>
      <c r="P76">
        <v>563</v>
      </c>
      <c r="Q76" s="9">
        <f t="shared" si="13"/>
        <v>0.20781527531083482</v>
      </c>
      <c r="R76" s="9">
        <f t="shared" si="14"/>
        <v>0.37122557726465366</v>
      </c>
      <c r="S76" s="9">
        <f t="shared" si="15"/>
        <v>0.31083481349911191</v>
      </c>
      <c r="T76" s="9">
        <f t="shared" si="16"/>
        <v>1.2433392539964476E-2</v>
      </c>
      <c r="U76" s="9">
        <f t="shared" si="17"/>
        <v>9.7690941385435173E-2</v>
      </c>
      <c r="V76" s="18">
        <f t="shared" si="18"/>
        <v>0.37122557726465366</v>
      </c>
      <c r="W76" s="18"/>
      <c r="X76" s="18" t="str">
        <f t="shared" si="19"/>
        <v>INC_2014</v>
      </c>
      <c r="Y76" s="18">
        <f t="shared" si="20"/>
        <v>0.31083481349911191</v>
      </c>
      <c r="Z76" s="18" t="str">
        <f t="shared" si="21"/>
        <v>JDU_2014</v>
      </c>
      <c r="AA76" s="18">
        <f t="shared" si="22"/>
        <v>6.0390763765541755E-2</v>
      </c>
      <c r="AB76" s="49" t="str">
        <f t="shared" si="23"/>
        <v>Swing INC_2014</v>
      </c>
    </row>
    <row r="77" spans="1:28" x14ac:dyDescent="0.3">
      <c r="A77" t="s">
        <v>699</v>
      </c>
      <c r="B77">
        <v>343</v>
      </c>
      <c r="C77">
        <v>21</v>
      </c>
      <c r="D77">
        <v>8</v>
      </c>
      <c r="E77">
        <v>773</v>
      </c>
      <c r="F77">
        <v>5</v>
      </c>
      <c r="G77">
        <v>1</v>
      </c>
      <c r="H77">
        <v>3</v>
      </c>
      <c r="I77">
        <v>3</v>
      </c>
      <c r="J77">
        <v>3</v>
      </c>
      <c r="K77">
        <v>2</v>
      </c>
      <c r="L77">
        <v>4</v>
      </c>
      <c r="M77">
        <v>2</v>
      </c>
      <c r="N77">
        <v>0</v>
      </c>
      <c r="O77">
        <v>2</v>
      </c>
      <c r="P77">
        <v>1170</v>
      </c>
      <c r="Q77" s="9">
        <f t="shared" si="13"/>
        <v>0.66068376068376067</v>
      </c>
      <c r="R77" s="9">
        <f t="shared" si="14"/>
        <v>0.29316239316239318</v>
      </c>
      <c r="S77" s="9">
        <f t="shared" si="15"/>
        <v>1.7948717948717947E-2</v>
      </c>
      <c r="T77" s="9">
        <f t="shared" si="16"/>
        <v>6.8376068376068376E-3</v>
      </c>
      <c r="U77" s="9">
        <f t="shared" si="17"/>
        <v>2.1367521367521368E-2</v>
      </c>
      <c r="V77" s="18">
        <f t="shared" si="18"/>
        <v>0.66068376068376067</v>
      </c>
      <c r="W77" s="18"/>
      <c r="X77" s="18" t="str">
        <f t="shared" si="19"/>
        <v>BJP_2014</v>
      </c>
      <c r="Y77" s="18">
        <f t="shared" si="20"/>
        <v>0.29316239316239318</v>
      </c>
      <c r="Z77" s="18" t="str">
        <f t="shared" si="21"/>
        <v>INC_2014</v>
      </c>
      <c r="AA77" s="18">
        <f t="shared" si="22"/>
        <v>0.36752136752136749</v>
      </c>
      <c r="AB77" s="49" t="str">
        <f t="shared" si="23"/>
        <v>Strong BJP_2014</v>
      </c>
    </row>
    <row r="78" spans="1:28" x14ac:dyDescent="0.3">
      <c r="A78" t="s">
        <v>700</v>
      </c>
      <c r="B78">
        <v>151</v>
      </c>
      <c r="C78">
        <v>22</v>
      </c>
      <c r="D78">
        <v>6</v>
      </c>
      <c r="E78">
        <v>135</v>
      </c>
      <c r="F78">
        <v>1</v>
      </c>
      <c r="G78">
        <v>1</v>
      </c>
      <c r="H78">
        <v>6</v>
      </c>
      <c r="I78">
        <v>1</v>
      </c>
      <c r="J78">
        <v>1</v>
      </c>
      <c r="K78">
        <v>2</v>
      </c>
      <c r="L78">
        <v>1</v>
      </c>
      <c r="M78">
        <v>2</v>
      </c>
      <c r="N78">
        <v>5</v>
      </c>
      <c r="O78">
        <v>16</v>
      </c>
      <c r="P78">
        <v>350</v>
      </c>
      <c r="Q78" s="9">
        <f t="shared" si="13"/>
        <v>0.38571428571428573</v>
      </c>
      <c r="R78" s="9">
        <f t="shared" si="14"/>
        <v>0.43142857142857144</v>
      </c>
      <c r="S78" s="9">
        <f t="shared" si="15"/>
        <v>6.2857142857142861E-2</v>
      </c>
      <c r="T78" s="9">
        <f t="shared" si="16"/>
        <v>1.7142857142857144E-2</v>
      </c>
      <c r="U78" s="9">
        <f t="shared" si="17"/>
        <v>0.10285714285714286</v>
      </c>
      <c r="V78" s="18">
        <f t="shared" si="18"/>
        <v>0.43142857142857144</v>
      </c>
      <c r="W78" s="18"/>
      <c r="X78" s="18" t="str">
        <f t="shared" si="19"/>
        <v>INC_2014</v>
      </c>
      <c r="Y78" s="18">
        <f t="shared" si="20"/>
        <v>0.38571428571428573</v>
      </c>
      <c r="Z78" s="18" t="str">
        <f t="shared" si="21"/>
        <v>BJP_2014</v>
      </c>
      <c r="AA78" s="18">
        <f t="shared" si="22"/>
        <v>4.5714285714285707E-2</v>
      </c>
      <c r="AB78" s="49" t="str">
        <f t="shared" si="23"/>
        <v>Swing INC_2014</v>
      </c>
    </row>
    <row r="79" spans="1:28" x14ac:dyDescent="0.3">
      <c r="A79" t="s">
        <v>701</v>
      </c>
      <c r="B79">
        <v>489</v>
      </c>
      <c r="C79">
        <v>27</v>
      </c>
      <c r="D79">
        <v>1</v>
      </c>
      <c r="E79">
        <v>338</v>
      </c>
      <c r="F79">
        <v>3</v>
      </c>
      <c r="G79">
        <v>0</v>
      </c>
      <c r="H79">
        <v>2</v>
      </c>
      <c r="I79">
        <v>0</v>
      </c>
      <c r="J79">
        <v>1</v>
      </c>
      <c r="K79">
        <v>1</v>
      </c>
      <c r="L79">
        <v>1</v>
      </c>
      <c r="M79">
        <v>0</v>
      </c>
      <c r="N79">
        <v>1</v>
      </c>
      <c r="O79">
        <v>2</v>
      </c>
      <c r="P79">
        <v>866</v>
      </c>
      <c r="Q79" s="9">
        <f t="shared" si="13"/>
        <v>0.39030023094688221</v>
      </c>
      <c r="R79" s="9">
        <f t="shared" si="14"/>
        <v>0.5646651270207852</v>
      </c>
      <c r="S79" s="9">
        <f t="shared" si="15"/>
        <v>3.117782909930716E-2</v>
      </c>
      <c r="T79" s="9">
        <f t="shared" si="16"/>
        <v>1.1547344110854503E-3</v>
      </c>
      <c r="U79" s="9">
        <f t="shared" si="17"/>
        <v>1.2702078521939953E-2</v>
      </c>
      <c r="V79" s="18">
        <f t="shared" si="18"/>
        <v>0.5646651270207852</v>
      </c>
      <c r="W79" s="18"/>
      <c r="X79" s="18" t="str">
        <f t="shared" si="19"/>
        <v>INC_2014</v>
      </c>
      <c r="Y79" s="18">
        <f t="shared" si="20"/>
        <v>0.39030023094688221</v>
      </c>
      <c r="Z79" s="18" t="str">
        <f t="shared" si="21"/>
        <v>BJP_2014</v>
      </c>
      <c r="AA79" s="18">
        <f t="shared" si="22"/>
        <v>0.17436489607390299</v>
      </c>
      <c r="AB79" s="49" t="str">
        <f t="shared" si="23"/>
        <v>Strong INC_2014</v>
      </c>
    </row>
    <row r="80" spans="1:28" x14ac:dyDescent="0.3">
      <c r="A80" t="s">
        <v>702</v>
      </c>
      <c r="B80">
        <v>143</v>
      </c>
      <c r="C80">
        <v>48</v>
      </c>
      <c r="D80">
        <v>59</v>
      </c>
      <c r="E80">
        <v>231</v>
      </c>
      <c r="F80">
        <v>4</v>
      </c>
      <c r="G80">
        <v>4</v>
      </c>
      <c r="H80">
        <v>8</v>
      </c>
      <c r="I80">
        <v>4</v>
      </c>
      <c r="J80">
        <v>5</v>
      </c>
      <c r="K80">
        <v>7</v>
      </c>
      <c r="L80">
        <v>10</v>
      </c>
      <c r="M80">
        <v>9</v>
      </c>
      <c r="N80">
        <v>8</v>
      </c>
      <c r="O80">
        <v>22</v>
      </c>
      <c r="P80">
        <v>562</v>
      </c>
      <c r="Q80" s="9">
        <f t="shared" si="13"/>
        <v>0.4110320284697509</v>
      </c>
      <c r="R80" s="9">
        <f t="shared" si="14"/>
        <v>0.25444839857651247</v>
      </c>
      <c r="S80" s="9">
        <f t="shared" si="15"/>
        <v>8.5409252669039148E-2</v>
      </c>
      <c r="T80" s="9">
        <f t="shared" si="16"/>
        <v>0.10498220640569395</v>
      </c>
      <c r="U80" s="9">
        <f t="shared" si="17"/>
        <v>0.14412811387900357</v>
      </c>
      <c r="V80" s="18">
        <f t="shared" si="18"/>
        <v>0.4110320284697509</v>
      </c>
      <c r="W80" s="18"/>
      <c r="X80" s="18" t="str">
        <f t="shared" si="19"/>
        <v>BJP_2014</v>
      </c>
      <c r="Y80" s="18">
        <f t="shared" si="20"/>
        <v>0.25444839857651247</v>
      </c>
      <c r="Z80" s="18" t="str">
        <f t="shared" si="21"/>
        <v>INC_2014</v>
      </c>
      <c r="AA80" s="18">
        <f t="shared" si="22"/>
        <v>0.15658362989323843</v>
      </c>
      <c r="AB80" s="49" t="str">
        <f t="shared" si="23"/>
        <v>Strong BJP_2014</v>
      </c>
    </row>
    <row r="81" spans="1:28" x14ac:dyDescent="0.3">
      <c r="A81" t="s">
        <v>703</v>
      </c>
      <c r="B81">
        <v>143</v>
      </c>
      <c r="C81">
        <v>5</v>
      </c>
      <c r="D81">
        <v>14</v>
      </c>
      <c r="E81">
        <v>143</v>
      </c>
      <c r="F81">
        <v>2</v>
      </c>
      <c r="G81">
        <v>0</v>
      </c>
      <c r="H81">
        <v>2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2</v>
      </c>
      <c r="P81">
        <v>312</v>
      </c>
      <c r="Q81" s="9">
        <f t="shared" si="13"/>
        <v>0.45833333333333331</v>
      </c>
      <c r="R81" s="9">
        <f t="shared" si="14"/>
        <v>0.45833333333333331</v>
      </c>
      <c r="S81" s="9">
        <f t="shared" si="15"/>
        <v>1.6025641025641024E-2</v>
      </c>
      <c r="T81" s="9">
        <f t="shared" si="16"/>
        <v>4.4871794871794872E-2</v>
      </c>
      <c r="U81" s="9">
        <f t="shared" si="17"/>
        <v>2.2435897435897436E-2</v>
      </c>
      <c r="V81" s="18">
        <f t="shared" si="18"/>
        <v>0.45833333333333331</v>
      </c>
      <c r="W81" s="18"/>
      <c r="X81" s="18" t="str">
        <f t="shared" si="19"/>
        <v>BJP_2014</v>
      </c>
      <c r="Y81" s="18">
        <f t="shared" si="20"/>
        <v>0.45833333333333331</v>
      </c>
      <c r="Z81" s="18" t="str">
        <f t="shared" si="21"/>
        <v>BJP_2014</v>
      </c>
      <c r="AA81" s="18">
        <f t="shared" si="22"/>
        <v>0</v>
      </c>
      <c r="AB81" s="49" t="str">
        <f t="shared" si="23"/>
        <v>Swing BJP_2014</v>
      </c>
    </row>
    <row r="82" spans="1:28" x14ac:dyDescent="0.3">
      <c r="A82" t="s">
        <v>704</v>
      </c>
      <c r="B82">
        <v>79</v>
      </c>
      <c r="C82">
        <v>90</v>
      </c>
      <c r="D82">
        <v>5</v>
      </c>
      <c r="E82">
        <v>143</v>
      </c>
      <c r="F82">
        <v>6</v>
      </c>
      <c r="G82">
        <v>1</v>
      </c>
      <c r="H82">
        <v>3</v>
      </c>
      <c r="I82">
        <v>2</v>
      </c>
      <c r="J82">
        <v>3</v>
      </c>
      <c r="K82">
        <v>4</v>
      </c>
      <c r="L82">
        <v>0</v>
      </c>
      <c r="M82">
        <v>5</v>
      </c>
      <c r="N82">
        <v>3</v>
      </c>
      <c r="O82">
        <v>15</v>
      </c>
      <c r="P82">
        <v>359</v>
      </c>
      <c r="Q82" s="9">
        <f t="shared" si="13"/>
        <v>0.39832869080779942</v>
      </c>
      <c r="R82" s="9">
        <f t="shared" si="14"/>
        <v>0.22005571030640669</v>
      </c>
      <c r="S82" s="9">
        <f t="shared" si="15"/>
        <v>0.25069637883008355</v>
      </c>
      <c r="T82" s="9">
        <f t="shared" si="16"/>
        <v>1.3927576601671309E-2</v>
      </c>
      <c r="U82" s="9">
        <f t="shared" si="17"/>
        <v>0.11699164345403899</v>
      </c>
      <c r="V82" s="18">
        <f t="shared" si="18"/>
        <v>0.39832869080779942</v>
      </c>
      <c r="W82" s="18"/>
      <c r="X82" s="18" t="str">
        <f t="shared" si="19"/>
        <v>BJP_2014</v>
      </c>
      <c r="Y82" s="18">
        <f t="shared" si="20"/>
        <v>0.25069637883008355</v>
      </c>
      <c r="Z82" s="18" t="str">
        <f t="shared" si="21"/>
        <v>JDU_2014</v>
      </c>
      <c r="AA82" s="18">
        <f t="shared" si="22"/>
        <v>0.14763231197771587</v>
      </c>
      <c r="AB82" s="49" t="str">
        <f t="shared" si="23"/>
        <v>Swing BJP_2014</v>
      </c>
    </row>
    <row r="83" spans="1:28" x14ac:dyDescent="0.3">
      <c r="A83" t="s">
        <v>705</v>
      </c>
      <c r="B83">
        <v>265</v>
      </c>
      <c r="C83">
        <v>84</v>
      </c>
      <c r="D83">
        <v>5</v>
      </c>
      <c r="E83">
        <v>207</v>
      </c>
      <c r="F83">
        <v>3</v>
      </c>
      <c r="G83">
        <v>2</v>
      </c>
      <c r="H83">
        <v>3</v>
      </c>
      <c r="I83">
        <v>3</v>
      </c>
      <c r="J83">
        <v>5</v>
      </c>
      <c r="K83">
        <v>3</v>
      </c>
      <c r="L83">
        <v>10</v>
      </c>
      <c r="M83">
        <v>6</v>
      </c>
      <c r="N83">
        <v>4</v>
      </c>
      <c r="O83">
        <v>11</v>
      </c>
      <c r="P83">
        <v>611</v>
      </c>
      <c r="Q83" s="9">
        <f t="shared" si="13"/>
        <v>0.33878887070376434</v>
      </c>
      <c r="R83" s="9">
        <f t="shared" si="14"/>
        <v>0.43371522094926351</v>
      </c>
      <c r="S83" s="9">
        <f t="shared" si="15"/>
        <v>0.13747954173486088</v>
      </c>
      <c r="T83" s="9">
        <f t="shared" si="16"/>
        <v>8.1833060556464818E-3</v>
      </c>
      <c r="U83" s="9">
        <f t="shared" si="17"/>
        <v>8.1833060556464818E-2</v>
      </c>
      <c r="V83" s="18">
        <f t="shared" si="18"/>
        <v>0.43371522094926351</v>
      </c>
      <c r="W83" s="18"/>
      <c r="X83" s="18" t="str">
        <f t="shared" si="19"/>
        <v>INC_2014</v>
      </c>
      <c r="Y83" s="18">
        <f t="shared" si="20"/>
        <v>0.33878887070376434</v>
      </c>
      <c r="Z83" s="18" t="str">
        <f t="shared" si="21"/>
        <v>BJP_2014</v>
      </c>
      <c r="AA83" s="18">
        <f t="shared" si="22"/>
        <v>9.4926350245499169E-2</v>
      </c>
      <c r="AB83" s="49" t="str">
        <f t="shared" si="23"/>
        <v>Swing INC_2014</v>
      </c>
    </row>
    <row r="84" spans="1:28" x14ac:dyDescent="0.3">
      <c r="A84" t="s">
        <v>706</v>
      </c>
      <c r="B84">
        <v>268</v>
      </c>
      <c r="C84">
        <v>176</v>
      </c>
      <c r="D84">
        <v>33</v>
      </c>
      <c r="E84">
        <v>212</v>
      </c>
      <c r="F84">
        <v>7</v>
      </c>
      <c r="G84">
        <v>3</v>
      </c>
      <c r="H84">
        <v>6</v>
      </c>
      <c r="I84">
        <v>2</v>
      </c>
      <c r="J84">
        <v>1</v>
      </c>
      <c r="K84">
        <v>5</v>
      </c>
      <c r="L84">
        <v>2</v>
      </c>
      <c r="M84">
        <v>6</v>
      </c>
      <c r="N84">
        <v>15</v>
      </c>
      <c r="O84">
        <v>24</v>
      </c>
      <c r="P84">
        <v>760</v>
      </c>
      <c r="Q84" s="9">
        <f t="shared" si="13"/>
        <v>0.27894736842105261</v>
      </c>
      <c r="R84" s="9">
        <f t="shared" si="14"/>
        <v>0.35263157894736841</v>
      </c>
      <c r="S84" s="9">
        <f t="shared" si="15"/>
        <v>0.23157894736842105</v>
      </c>
      <c r="T84" s="9">
        <f t="shared" si="16"/>
        <v>4.3421052631578951E-2</v>
      </c>
      <c r="U84" s="9">
        <f t="shared" si="17"/>
        <v>9.3421052631578946E-2</v>
      </c>
      <c r="V84" s="18">
        <f t="shared" si="18"/>
        <v>0.35263157894736841</v>
      </c>
      <c r="W84" s="18"/>
      <c r="X84" s="18" t="str">
        <f t="shared" si="19"/>
        <v>INC_2014</v>
      </c>
      <c r="Y84" s="18">
        <f t="shared" si="20"/>
        <v>0.27894736842105261</v>
      </c>
      <c r="Z84" s="18" t="str">
        <f t="shared" si="21"/>
        <v>BJP_2014</v>
      </c>
      <c r="AA84" s="18">
        <f t="shared" si="22"/>
        <v>7.3684210526315796E-2</v>
      </c>
      <c r="AB84" s="49" t="str">
        <f t="shared" si="23"/>
        <v>Swing INC_2014</v>
      </c>
    </row>
    <row r="85" spans="1:28" x14ac:dyDescent="0.3">
      <c r="A85" t="s">
        <v>707</v>
      </c>
      <c r="B85">
        <v>261</v>
      </c>
      <c r="C85">
        <v>14</v>
      </c>
      <c r="D85">
        <v>106</v>
      </c>
      <c r="E85">
        <v>63</v>
      </c>
      <c r="F85">
        <v>1</v>
      </c>
      <c r="G85">
        <v>2</v>
      </c>
      <c r="H85">
        <v>3</v>
      </c>
      <c r="I85">
        <v>0</v>
      </c>
      <c r="J85">
        <v>2</v>
      </c>
      <c r="K85">
        <v>0</v>
      </c>
      <c r="L85">
        <v>4</v>
      </c>
      <c r="M85">
        <v>3</v>
      </c>
      <c r="N85">
        <v>3</v>
      </c>
      <c r="O85">
        <v>3</v>
      </c>
      <c r="P85">
        <v>465</v>
      </c>
      <c r="Q85" s="9">
        <f t="shared" si="13"/>
        <v>0.13548387096774195</v>
      </c>
      <c r="R85" s="9">
        <f t="shared" si="14"/>
        <v>0.56129032258064515</v>
      </c>
      <c r="S85" s="9">
        <f t="shared" si="15"/>
        <v>3.0107526881720432E-2</v>
      </c>
      <c r="T85" s="9">
        <f t="shared" si="16"/>
        <v>0.22795698924731184</v>
      </c>
      <c r="U85" s="9">
        <f t="shared" si="17"/>
        <v>4.5161290322580643E-2</v>
      </c>
      <c r="V85" s="18">
        <f t="shared" si="18"/>
        <v>0.56129032258064515</v>
      </c>
      <c r="W85" s="18"/>
      <c r="X85" s="18" t="str">
        <f t="shared" si="19"/>
        <v>INC_2014</v>
      </c>
      <c r="Y85" s="18">
        <f t="shared" si="20"/>
        <v>0.22795698924731184</v>
      </c>
      <c r="Z85" s="18" t="str">
        <f t="shared" si="21"/>
        <v>BSP_2014</v>
      </c>
      <c r="AA85" s="18">
        <f t="shared" si="22"/>
        <v>0.33333333333333331</v>
      </c>
      <c r="AB85" s="49" t="str">
        <f t="shared" si="23"/>
        <v>Strong INC_2014</v>
      </c>
    </row>
    <row r="86" spans="1:28" x14ac:dyDescent="0.3">
      <c r="A86" t="s">
        <v>708</v>
      </c>
      <c r="B86">
        <v>245</v>
      </c>
      <c r="C86">
        <v>5</v>
      </c>
      <c r="D86">
        <v>2</v>
      </c>
      <c r="E86">
        <v>98</v>
      </c>
      <c r="F86">
        <v>2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0</v>
      </c>
      <c r="N86">
        <v>3</v>
      </c>
      <c r="O86">
        <v>4</v>
      </c>
      <c r="P86">
        <v>364</v>
      </c>
      <c r="Q86" s="9">
        <f t="shared" si="13"/>
        <v>0.26923076923076922</v>
      </c>
      <c r="R86" s="9">
        <f t="shared" si="14"/>
        <v>0.67307692307692313</v>
      </c>
      <c r="S86" s="9">
        <f t="shared" si="15"/>
        <v>1.3736263736263736E-2</v>
      </c>
      <c r="T86" s="9">
        <f t="shared" si="16"/>
        <v>5.4945054945054949E-3</v>
      </c>
      <c r="U86" s="9">
        <f t="shared" si="17"/>
        <v>3.8461538461538464E-2</v>
      </c>
      <c r="V86" s="18">
        <f t="shared" si="18"/>
        <v>0.67307692307692313</v>
      </c>
      <c r="W86" s="18"/>
      <c r="X86" s="18" t="str">
        <f t="shared" si="19"/>
        <v>INC_2014</v>
      </c>
      <c r="Y86" s="18">
        <f t="shared" si="20"/>
        <v>0.26923076923076922</v>
      </c>
      <c r="Z86" s="18" t="str">
        <f t="shared" si="21"/>
        <v>BJP_2014</v>
      </c>
      <c r="AA86" s="18">
        <f t="shared" si="22"/>
        <v>0.40384615384615391</v>
      </c>
      <c r="AB86" s="49" t="str">
        <f t="shared" si="23"/>
        <v>Strong INC_2014</v>
      </c>
    </row>
    <row r="87" spans="1:28" x14ac:dyDescent="0.3">
      <c r="A87" t="s">
        <v>709</v>
      </c>
      <c r="B87">
        <v>146</v>
      </c>
      <c r="C87">
        <v>18</v>
      </c>
      <c r="D87">
        <v>9</v>
      </c>
      <c r="E87">
        <v>212</v>
      </c>
      <c r="F87">
        <v>4</v>
      </c>
      <c r="G87">
        <v>2</v>
      </c>
      <c r="H87">
        <v>1</v>
      </c>
      <c r="I87">
        <v>2</v>
      </c>
      <c r="J87">
        <v>1</v>
      </c>
      <c r="K87">
        <v>1</v>
      </c>
      <c r="L87">
        <v>2</v>
      </c>
      <c r="M87">
        <v>1</v>
      </c>
      <c r="N87">
        <v>4</v>
      </c>
      <c r="O87">
        <v>9</v>
      </c>
      <c r="P87">
        <v>412</v>
      </c>
      <c r="Q87" s="9">
        <f t="shared" si="13"/>
        <v>0.5145631067961165</v>
      </c>
      <c r="R87" s="9">
        <f t="shared" si="14"/>
        <v>0.35436893203883496</v>
      </c>
      <c r="S87" s="9">
        <f t="shared" si="15"/>
        <v>4.3689320388349516E-2</v>
      </c>
      <c r="T87" s="9">
        <f t="shared" si="16"/>
        <v>2.1844660194174758E-2</v>
      </c>
      <c r="U87" s="9">
        <f t="shared" si="17"/>
        <v>6.553398058252427E-2</v>
      </c>
      <c r="V87" s="18">
        <f t="shared" si="18"/>
        <v>0.5145631067961165</v>
      </c>
      <c r="W87" s="18"/>
      <c r="X87" s="18" t="str">
        <f t="shared" si="19"/>
        <v>BJP_2014</v>
      </c>
      <c r="Y87" s="18">
        <f t="shared" si="20"/>
        <v>0.35436893203883496</v>
      </c>
      <c r="Z87" s="18" t="str">
        <f t="shared" si="21"/>
        <v>INC_2014</v>
      </c>
      <c r="AA87" s="18">
        <f t="shared" si="22"/>
        <v>0.16019417475728154</v>
      </c>
      <c r="AB87" s="49" t="str">
        <f t="shared" si="23"/>
        <v>Strong BJP_2014</v>
      </c>
    </row>
    <row r="88" spans="1:28" x14ac:dyDescent="0.3">
      <c r="A88" t="s">
        <v>710</v>
      </c>
      <c r="B88">
        <v>378</v>
      </c>
      <c r="C88">
        <v>16</v>
      </c>
      <c r="D88">
        <v>34</v>
      </c>
      <c r="E88">
        <v>187</v>
      </c>
      <c r="F88">
        <v>5</v>
      </c>
      <c r="G88">
        <v>4</v>
      </c>
      <c r="H88">
        <v>5</v>
      </c>
      <c r="I88">
        <v>0</v>
      </c>
      <c r="J88">
        <v>0</v>
      </c>
      <c r="K88">
        <v>3</v>
      </c>
      <c r="L88">
        <v>4</v>
      </c>
      <c r="M88">
        <v>3</v>
      </c>
      <c r="N88">
        <v>5</v>
      </c>
      <c r="O88">
        <v>6</v>
      </c>
      <c r="P88">
        <v>650</v>
      </c>
      <c r="Q88" s="9">
        <f t="shared" si="13"/>
        <v>0.28769230769230769</v>
      </c>
      <c r="R88" s="9">
        <f t="shared" si="14"/>
        <v>0.58153846153846156</v>
      </c>
      <c r="S88" s="9">
        <f t="shared" si="15"/>
        <v>2.4615384615384615E-2</v>
      </c>
      <c r="T88" s="9">
        <f t="shared" si="16"/>
        <v>5.2307692307692305E-2</v>
      </c>
      <c r="U88" s="9">
        <f t="shared" si="17"/>
        <v>5.3846153846153849E-2</v>
      </c>
      <c r="V88" s="18">
        <f t="shared" si="18"/>
        <v>0.58153846153846156</v>
      </c>
      <c r="W88" s="18"/>
      <c r="X88" s="18" t="str">
        <f t="shared" si="19"/>
        <v>INC_2014</v>
      </c>
      <c r="Y88" s="18">
        <f t="shared" si="20"/>
        <v>0.28769230769230769</v>
      </c>
      <c r="Z88" s="18" t="str">
        <f t="shared" si="21"/>
        <v>BJP_2014</v>
      </c>
      <c r="AA88" s="18">
        <f t="shared" si="22"/>
        <v>0.29384615384615387</v>
      </c>
      <c r="AB88" s="49" t="str">
        <f t="shared" si="23"/>
        <v>Strong INC_2014</v>
      </c>
    </row>
    <row r="89" spans="1:28" x14ac:dyDescent="0.3">
      <c r="A89" t="s">
        <v>711</v>
      </c>
      <c r="B89">
        <v>650</v>
      </c>
      <c r="C89">
        <v>37</v>
      </c>
      <c r="D89">
        <v>6</v>
      </c>
      <c r="E89">
        <v>141</v>
      </c>
      <c r="F89">
        <v>4</v>
      </c>
      <c r="G89">
        <v>4</v>
      </c>
      <c r="H89">
        <v>3</v>
      </c>
      <c r="I89">
        <v>0</v>
      </c>
      <c r="J89">
        <v>0</v>
      </c>
      <c r="K89">
        <v>0</v>
      </c>
      <c r="L89">
        <v>1</v>
      </c>
      <c r="M89">
        <v>2</v>
      </c>
      <c r="N89">
        <v>2</v>
      </c>
      <c r="O89">
        <v>19</v>
      </c>
      <c r="P89">
        <v>869</v>
      </c>
      <c r="Q89" s="9">
        <f t="shared" si="13"/>
        <v>0.16225546605293439</v>
      </c>
      <c r="R89" s="9">
        <f t="shared" si="14"/>
        <v>0.74798619102416575</v>
      </c>
      <c r="S89" s="9">
        <f t="shared" si="15"/>
        <v>4.2577675489067893E-2</v>
      </c>
      <c r="T89" s="9">
        <f t="shared" si="16"/>
        <v>6.9044879171461446E-3</v>
      </c>
      <c r="U89" s="9">
        <f t="shared" si="17"/>
        <v>4.0276179516685849E-2</v>
      </c>
      <c r="V89" s="18">
        <f t="shared" si="18"/>
        <v>0.74798619102416575</v>
      </c>
      <c r="W89" s="18"/>
      <c r="X89" s="18" t="str">
        <f t="shared" si="19"/>
        <v>INC_2014</v>
      </c>
      <c r="Y89" s="18">
        <f t="shared" si="20"/>
        <v>0.16225546605293439</v>
      </c>
      <c r="Z89" s="18" t="str">
        <f t="shared" si="21"/>
        <v>BJP_2014</v>
      </c>
      <c r="AA89" s="18">
        <f t="shared" si="22"/>
        <v>0.58573072497123135</v>
      </c>
      <c r="AB89" s="49" t="str">
        <f t="shared" si="23"/>
        <v>Strong INC_2014</v>
      </c>
    </row>
    <row r="90" spans="1:28" x14ac:dyDescent="0.3">
      <c r="A90" t="s">
        <v>712</v>
      </c>
      <c r="B90">
        <v>228</v>
      </c>
      <c r="C90">
        <v>5</v>
      </c>
      <c r="D90">
        <v>8</v>
      </c>
      <c r="E90">
        <v>181</v>
      </c>
      <c r="F90">
        <v>3</v>
      </c>
      <c r="G90">
        <v>3</v>
      </c>
      <c r="H90">
        <v>3</v>
      </c>
      <c r="I90">
        <v>3</v>
      </c>
      <c r="J90">
        <v>3</v>
      </c>
      <c r="K90">
        <v>0</v>
      </c>
      <c r="L90">
        <v>6</v>
      </c>
      <c r="M90">
        <v>8</v>
      </c>
      <c r="N90">
        <v>6</v>
      </c>
      <c r="O90">
        <v>5</v>
      </c>
      <c r="P90">
        <v>462</v>
      </c>
      <c r="Q90" s="9">
        <f t="shared" si="13"/>
        <v>0.39177489177489178</v>
      </c>
      <c r="R90" s="9">
        <f t="shared" si="14"/>
        <v>0.4935064935064935</v>
      </c>
      <c r="S90" s="9">
        <f t="shared" si="15"/>
        <v>1.0822510822510822E-2</v>
      </c>
      <c r="T90" s="9">
        <f t="shared" si="16"/>
        <v>1.7316017316017316E-2</v>
      </c>
      <c r="U90" s="9">
        <f t="shared" si="17"/>
        <v>8.6580086580086577E-2</v>
      </c>
      <c r="V90" s="18">
        <f t="shared" si="18"/>
        <v>0.4935064935064935</v>
      </c>
      <c r="W90" s="18"/>
      <c r="X90" s="18" t="str">
        <f t="shared" si="19"/>
        <v>INC_2014</v>
      </c>
      <c r="Y90" s="18">
        <f t="shared" si="20"/>
        <v>0.39177489177489178</v>
      </c>
      <c r="Z90" s="18" t="str">
        <f t="shared" si="21"/>
        <v>BJP_2014</v>
      </c>
      <c r="AA90" s="18">
        <f t="shared" si="22"/>
        <v>0.10173160173160173</v>
      </c>
      <c r="AB90" s="49" t="str">
        <f t="shared" si="23"/>
        <v>Swing INC_2014</v>
      </c>
    </row>
    <row r="91" spans="1:28" x14ac:dyDescent="0.3">
      <c r="A91" t="s">
        <v>713</v>
      </c>
      <c r="B91">
        <v>270</v>
      </c>
      <c r="C91">
        <v>35</v>
      </c>
      <c r="D91">
        <v>5</v>
      </c>
      <c r="E91">
        <v>152</v>
      </c>
      <c r="F91">
        <v>9</v>
      </c>
      <c r="G91">
        <v>1</v>
      </c>
      <c r="H91">
        <v>3</v>
      </c>
      <c r="I91">
        <v>1</v>
      </c>
      <c r="J91">
        <v>9</v>
      </c>
      <c r="K91">
        <v>2</v>
      </c>
      <c r="L91">
        <v>1</v>
      </c>
      <c r="M91">
        <v>3</v>
      </c>
      <c r="N91">
        <v>8</v>
      </c>
      <c r="O91">
        <v>24</v>
      </c>
      <c r="P91">
        <v>523</v>
      </c>
      <c r="Q91" s="9">
        <f t="shared" si="13"/>
        <v>0.29063097514340347</v>
      </c>
      <c r="R91" s="9">
        <f t="shared" si="14"/>
        <v>0.51625239005736134</v>
      </c>
      <c r="S91" s="9">
        <f t="shared" si="15"/>
        <v>6.6921606118546847E-2</v>
      </c>
      <c r="T91" s="9">
        <f t="shared" si="16"/>
        <v>9.5602294455066923E-3</v>
      </c>
      <c r="U91" s="9">
        <f t="shared" si="17"/>
        <v>0.11663479923518165</v>
      </c>
      <c r="V91" s="18">
        <f t="shared" si="18"/>
        <v>0.51625239005736134</v>
      </c>
      <c r="W91" s="18"/>
      <c r="X91" s="18" t="str">
        <f t="shared" si="19"/>
        <v>INC_2014</v>
      </c>
      <c r="Y91" s="18">
        <f t="shared" si="20"/>
        <v>0.29063097514340347</v>
      </c>
      <c r="Z91" s="18" t="str">
        <f t="shared" si="21"/>
        <v>BJP_2014</v>
      </c>
      <c r="AA91" s="18">
        <f t="shared" si="22"/>
        <v>0.22562141491395787</v>
      </c>
      <c r="AB91" s="49" t="str">
        <f t="shared" si="23"/>
        <v>Strong INC_2014</v>
      </c>
    </row>
    <row r="92" spans="1:28" x14ac:dyDescent="0.3">
      <c r="A92" t="s">
        <v>714</v>
      </c>
      <c r="B92">
        <v>142</v>
      </c>
      <c r="C92">
        <v>456</v>
      </c>
      <c r="D92">
        <v>60</v>
      </c>
      <c r="E92">
        <v>585</v>
      </c>
      <c r="F92">
        <v>23</v>
      </c>
      <c r="G92">
        <v>11</v>
      </c>
      <c r="H92">
        <v>21</v>
      </c>
      <c r="I92">
        <v>13</v>
      </c>
      <c r="J92">
        <v>7</v>
      </c>
      <c r="K92">
        <v>4</v>
      </c>
      <c r="L92">
        <v>12</v>
      </c>
      <c r="M92">
        <v>5</v>
      </c>
      <c r="N92">
        <v>27</v>
      </c>
      <c r="O92">
        <v>26</v>
      </c>
      <c r="P92">
        <v>1392</v>
      </c>
      <c r="Q92" s="9">
        <f t="shared" si="13"/>
        <v>0.42025862068965519</v>
      </c>
      <c r="R92" s="9">
        <f t="shared" si="14"/>
        <v>0.10201149425287356</v>
      </c>
      <c r="S92" s="9">
        <f t="shared" si="15"/>
        <v>0.32758620689655171</v>
      </c>
      <c r="T92" s="9">
        <f t="shared" si="16"/>
        <v>4.3103448275862072E-2</v>
      </c>
      <c r="U92" s="9">
        <f t="shared" si="17"/>
        <v>0.10704022988505747</v>
      </c>
      <c r="V92" s="18">
        <f t="shared" si="18"/>
        <v>0.42025862068965519</v>
      </c>
      <c r="W92" s="18"/>
      <c r="X92" s="18" t="str">
        <f t="shared" si="19"/>
        <v>BJP_2014</v>
      </c>
      <c r="Y92" s="18">
        <f t="shared" si="20"/>
        <v>0.32758620689655171</v>
      </c>
      <c r="Z92" s="18" t="str">
        <f t="shared" si="21"/>
        <v>JDU_2014</v>
      </c>
      <c r="AA92" s="18">
        <f t="shared" si="22"/>
        <v>9.2672413793103481E-2</v>
      </c>
      <c r="AB92" s="49" t="str">
        <f t="shared" si="23"/>
        <v>Swing BJP_2014</v>
      </c>
    </row>
    <row r="93" spans="1:28" x14ac:dyDescent="0.3">
      <c r="A93" t="s">
        <v>715</v>
      </c>
      <c r="B93">
        <v>144</v>
      </c>
      <c r="C93">
        <v>23</v>
      </c>
      <c r="D93">
        <v>67</v>
      </c>
      <c r="E93">
        <v>134</v>
      </c>
      <c r="F93">
        <v>3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3</v>
      </c>
      <c r="N93">
        <v>2</v>
      </c>
      <c r="O93">
        <v>2</v>
      </c>
      <c r="P93">
        <v>381</v>
      </c>
      <c r="Q93" s="9">
        <f t="shared" si="13"/>
        <v>0.35170603674540685</v>
      </c>
      <c r="R93" s="9">
        <f t="shared" si="14"/>
        <v>0.37795275590551181</v>
      </c>
      <c r="S93" s="9">
        <f t="shared" si="15"/>
        <v>6.0367454068241469E-2</v>
      </c>
      <c r="T93" s="9">
        <f t="shared" si="16"/>
        <v>0.17585301837270342</v>
      </c>
      <c r="U93" s="9">
        <f t="shared" si="17"/>
        <v>3.4120734908136482E-2</v>
      </c>
      <c r="V93" s="18">
        <f t="shared" si="18"/>
        <v>0.37795275590551181</v>
      </c>
      <c r="W93" s="18"/>
      <c r="X93" s="18" t="str">
        <f t="shared" si="19"/>
        <v>INC_2014</v>
      </c>
      <c r="Y93" s="18">
        <f t="shared" si="20"/>
        <v>0.35170603674540685</v>
      </c>
      <c r="Z93" s="18" t="str">
        <f t="shared" si="21"/>
        <v>BJP_2014</v>
      </c>
      <c r="AA93" s="18">
        <f t="shared" si="22"/>
        <v>2.6246719160104959E-2</v>
      </c>
      <c r="AB93" s="49" t="str">
        <f t="shared" si="23"/>
        <v>Swing INC_2014</v>
      </c>
    </row>
    <row r="94" spans="1:28" x14ac:dyDescent="0.3">
      <c r="A94" t="s">
        <v>716</v>
      </c>
      <c r="B94">
        <v>483</v>
      </c>
      <c r="C94">
        <v>62</v>
      </c>
      <c r="D94">
        <v>23</v>
      </c>
      <c r="E94">
        <v>387</v>
      </c>
      <c r="F94">
        <v>19</v>
      </c>
      <c r="G94">
        <v>4</v>
      </c>
      <c r="H94">
        <v>7</v>
      </c>
      <c r="I94">
        <v>1</v>
      </c>
      <c r="J94">
        <v>4</v>
      </c>
      <c r="K94">
        <v>4</v>
      </c>
      <c r="L94">
        <v>5</v>
      </c>
      <c r="M94">
        <v>6</v>
      </c>
      <c r="N94">
        <v>3</v>
      </c>
      <c r="O94">
        <v>20</v>
      </c>
      <c r="P94">
        <v>1028</v>
      </c>
      <c r="Q94" s="9">
        <f t="shared" si="13"/>
        <v>0.37645914396887159</v>
      </c>
      <c r="R94" s="9">
        <f t="shared" si="14"/>
        <v>0.46984435797665369</v>
      </c>
      <c r="S94" s="9">
        <f t="shared" si="15"/>
        <v>6.0311284046692608E-2</v>
      </c>
      <c r="T94" s="9">
        <f t="shared" si="16"/>
        <v>2.2373540856031129E-2</v>
      </c>
      <c r="U94" s="9">
        <f t="shared" si="17"/>
        <v>7.101167315175097E-2</v>
      </c>
      <c r="V94" s="18">
        <f t="shared" si="18"/>
        <v>0.46984435797665369</v>
      </c>
      <c r="W94" s="18"/>
      <c r="X94" s="18" t="str">
        <f t="shared" si="19"/>
        <v>INC_2014</v>
      </c>
      <c r="Y94" s="18">
        <f t="shared" si="20"/>
        <v>0.37645914396887159</v>
      </c>
      <c r="Z94" s="18" t="str">
        <f t="shared" si="21"/>
        <v>BJP_2014</v>
      </c>
      <c r="AA94" s="18">
        <f t="shared" si="22"/>
        <v>9.3385214007782102E-2</v>
      </c>
      <c r="AB94" s="49" t="str">
        <f t="shared" si="23"/>
        <v>Swing INC_2014</v>
      </c>
    </row>
    <row r="95" spans="1:28" x14ac:dyDescent="0.3">
      <c r="A95" t="s">
        <v>717</v>
      </c>
      <c r="B95">
        <v>144</v>
      </c>
      <c r="C95">
        <v>205</v>
      </c>
      <c r="D95">
        <v>6</v>
      </c>
      <c r="E95">
        <v>156</v>
      </c>
      <c r="F95">
        <v>8</v>
      </c>
      <c r="G95">
        <v>4</v>
      </c>
      <c r="H95">
        <v>4</v>
      </c>
      <c r="I95">
        <v>1</v>
      </c>
      <c r="J95">
        <v>3</v>
      </c>
      <c r="K95">
        <v>2</v>
      </c>
      <c r="L95">
        <v>3</v>
      </c>
      <c r="M95">
        <v>1</v>
      </c>
      <c r="N95">
        <v>16</v>
      </c>
      <c r="O95">
        <v>9</v>
      </c>
      <c r="P95">
        <v>562</v>
      </c>
      <c r="Q95" s="9">
        <f t="shared" si="13"/>
        <v>0.27758007117437722</v>
      </c>
      <c r="R95" s="9">
        <f t="shared" si="14"/>
        <v>0.25622775800711745</v>
      </c>
      <c r="S95" s="9">
        <f t="shared" si="15"/>
        <v>0.36476868327402134</v>
      </c>
      <c r="T95" s="9">
        <f t="shared" si="16"/>
        <v>1.0676156583629894E-2</v>
      </c>
      <c r="U95" s="9">
        <f t="shared" si="17"/>
        <v>9.0747330960854092E-2</v>
      </c>
      <c r="V95" s="18">
        <f t="shared" si="18"/>
        <v>0.36476868327402134</v>
      </c>
      <c r="W95" s="18"/>
      <c r="X95" s="18" t="str">
        <f t="shared" si="19"/>
        <v>JDU_2014</v>
      </c>
      <c r="Y95" s="18">
        <f t="shared" si="20"/>
        <v>0.27758007117437722</v>
      </c>
      <c r="Z95" s="18" t="str">
        <f t="shared" si="21"/>
        <v>BJP_2014</v>
      </c>
      <c r="AA95" s="18">
        <f t="shared" si="22"/>
        <v>8.7188612099644125E-2</v>
      </c>
      <c r="AB95" s="49" t="str">
        <f t="shared" si="23"/>
        <v>Swing JDU_2014</v>
      </c>
    </row>
    <row r="96" spans="1:28" x14ac:dyDescent="0.3">
      <c r="A96" t="s">
        <v>718</v>
      </c>
      <c r="B96">
        <v>429</v>
      </c>
      <c r="C96">
        <v>72</v>
      </c>
      <c r="D96">
        <v>17</v>
      </c>
      <c r="E96">
        <v>355</v>
      </c>
      <c r="F96">
        <v>6</v>
      </c>
      <c r="G96">
        <v>0</v>
      </c>
      <c r="H96">
        <v>6</v>
      </c>
      <c r="I96">
        <v>3</v>
      </c>
      <c r="J96">
        <v>1</v>
      </c>
      <c r="K96">
        <v>4</v>
      </c>
      <c r="L96">
        <v>5</v>
      </c>
      <c r="M96">
        <v>7</v>
      </c>
      <c r="N96">
        <v>8</v>
      </c>
      <c r="O96">
        <v>8</v>
      </c>
      <c r="P96">
        <v>921</v>
      </c>
      <c r="Q96" s="9">
        <f t="shared" si="13"/>
        <v>0.38545059717698155</v>
      </c>
      <c r="R96" s="9">
        <f t="shared" si="14"/>
        <v>0.46579804560260585</v>
      </c>
      <c r="S96" s="9">
        <f t="shared" si="15"/>
        <v>7.8175895765472306E-2</v>
      </c>
      <c r="T96" s="9">
        <f t="shared" si="16"/>
        <v>1.8458197611292075E-2</v>
      </c>
      <c r="U96" s="9">
        <f t="shared" si="17"/>
        <v>5.2117263843648211E-2</v>
      </c>
      <c r="V96" s="18">
        <f t="shared" si="18"/>
        <v>0.46579804560260585</v>
      </c>
      <c r="W96" s="18"/>
      <c r="X96" s="18" t="str">
        <f t="shared" si="19"/>
        <v>INC_2014</v>
      </c>
      <c r="Y96" s="18">
        <f t="shared" si="20"/>
        <v>0.38545059717698155</v>
      </c>
      <c r="Z96" s="18" t="str">
        <f t="shared" si="21"/>
        <v>BJP_2014</v>
      </c>
      <c r="AA96" s="18">
        <f t="shared" si="22"/>
        <v>8.0347448425624302E-2</v>
      </c>
      <c r="AB96" s="49" t="str">
        <f t="shared" si="23"/>
        <v>Swing INC_2014</v>
      </c>
    </row>
    <row r="97" spans="1:28" x14ac:dyDescent="0.3">
      <c r="A97" t="s">
        <v>719</v>
      </c>
      <c r="B97">
        <v>323</v>
      </c>
      <c r="C97">
        <v>78</v>
      </c>
      <c r="D97">
        <v>84</v>
      </c>
      <c r="E97">
        <v>353</v>
      </c>
      <c r="F97">
        <v>11</v>
      </c>
      <c r="G97">
        <v>0</v>
      </c>
      <c r="H97">
        <v>9</v>
      </c>
      <c r="I97">
        <v>5</v>
      </c>
      <c r="J97">
        <v>4</v>
      </c>
      <c r="K97">
        <v>5</v>
      </c>
      <c r="L97">
        <v>4</v>
      </c>
      <c r="M97">
        <v>2</v>
      </c>
      <c r="N97">
        <v>9</v>
      </c>
      <c r="O97">
        <v>17</v>
      </c>
      <c r="P97">
        <v>904</v>
      </c>
      <c r="Q97" s="9">
        <f t="shared" si="13"/>
        <v>0.39048672566371684</v>
      </c>
      <c r="R97" s="9">
        <f t="shared" si="14"/>
        <v>0.35730088495575218</v>
      </c>
      <c r="S97" s="9">
        <f t="shared" si="15"/>
        <v>8.628318584070796E-2</v>
      </c>
      <c r="T97" s="9">
        <f t="shared" si="16"/>
        <v>9.2920353982300891E-2</v>
      </c>
      <c r="U97" s="9">
        <f t="shared" si="17"/>
        <v>7.3008849557522126E-2</v>
      </c>
      <c r="V97" s="18">
        <f t="shared" si="18"/>
        <v>0.39048672566371684</v>
      </c>
      <c r="W97" s="18"/>
      <c r="X97" s="18" t="str">
        <f t="shared" si="19"/>
        <v>BJP_2014</v>
      </c>
      <c r="Y97" s="18">
        <f t="shared" si="20"/>
        <v>0.35730088495575218</v>
      </c>
      <c r="Z97" s="18" t="str">
        <f t="shared" si="21"/>
        <v>INC_2014</v>
      </c>
      <c r="AA97" s="18">
        <f t="shared" si="22"/>
        <v>3.3185840707964653E-2</v>
      </c>
      <c r="AB97" s="49" t="str">
        <f t="shared" si="23"/>
        <v>Swing BJP_2014</v>
      </c>
    </row>
    <row r="98" spans="1:28" x14ac:dyDescent="0.3">
      <c r="A98" t="s">
        <v>720</v>
      </c>
      <c r="B98">
        <v>587</v>
      </c>
      <c r="C98">
        <v>46</v>
      </c>
      <c r="D98">
        <v>60</v>
      </c>
      <c r="E98">
        <v>284</v>
      </c>
      <c r="F98">
        <v>4</v>
      </c>
      <c r="G98">
        <v>2</v>
      </c>
      <c r="H98">
        <v>12</v>
      </c>
      <c r="I98">
        <v>5</v>
      </c>
      <c r="J98">
        <v>7</v>
      </c>
      <c r="K98">
        <v>4</v>
      </c>
      <c r="L98">
        <v>5</v>
      </c>
      <c r="M98">
        <v>10</v>
      </c>
      <c r="N98">
        <v>10</v>
      </c>
      <c r="O98">
        <v>25</v>
      </c>
      <c r="P98">
        <v>1061</v>
      </c>
      <c r="Q98" s="9">
        <f t="shared" si="13"/>
        <v>0.26767200754005654</v>
      </c>
      <c r="R98" s="9">
        <f t="shared" si="14"/>
        <v>0.55325164938737037</v>
      </c>
      <c r="S98" s="9">
        <f t="shared" si="15"/>
        <v>4.3355325164938736E-2</v>
      </c>
      <c r="T98" s="9">
        <f t="shared" si="16"/>
        <v>5.6550424128180961E-2</v>
      </c>
      <c r="U98" s="9">
        <f t="shared" si="17"/>
        <v>7.9170593779453347E-2</v>
      </c>
      <c r="V98" s="18">
        <f t="shared" si="18"/>
        <v>0.55325164938737037</v>
      </c>
      <c r="W98" s="18"/>
      <c r="X98" s="18" t="str">
        <f t="shared" si="19"/>
        <v>INC_2014</v>
      </c>
      <c r="Y98" s="18">
        <f t="shared" si="20"/>
        <v>0.26767200754005654</v>
      </c>
      <c r="Z98" s="18" t="str">
        <f t="shared" si="21"/>
        <v>BJP_2014</v>
      </c>
      <c r="AA98" s="18">
        <f t="shared" si="22"/>
        <v>0.28557964184731383</v>
      </c>
      <c r="AB98" s="49" t="str">
        <f t="shared" si="23"/>
        <v>Strong INC_2014</v>
      </c>
    </row>
    <row r="99" spans="1:28" x14ac:dyDescent="0.3">
      <c r="A99" t="s">
        <v>721</v>
      </c>
      <c r="B99">
        <v>215</v>
      </c>
      <c r="C99">
        <v>90</v>
      </c>
      <c r="D99">
        <v>26</v>
      </c>
      <c r="E99">
        <v>332</v>
      </c>
      <c r="F99">
        <v>14</v>
      </c>
      <c r="G99">
        <v>6</v>
      </c>
      <c r="H99">
        <v>7</v>
      </c>
      <c r="I99">
        <v>6</v>
      </c>
      <c r="J99">
        <v>3</v>
      </c>
      <c r="K99">
        <v>5</v>
      </c>
      <c r="L99">
        <v>9</v>
      </c>
      <c r="M99">
        <v>11</v>
      </c>
      <c r="N99">
        <v>5</v>
      </c>
      <c r="O99">
        <v>16</v>
      </c>
      <c r="P99">
        <v>745</v>
      </c>
      <c r="Q99" s="9">
        <f t="shared" si="13"/>
        <v>0.44563758389261743</v>
      </c>
      <c r="R99" s="9">
        <f t="shared" si="14"/>
        <v>0.28859060402684567</v>
      </c>
      <c r="S99" s="9">
        <f t="shared" si="15"/>
        <v>0.12080536912751678</v>
      </c>
      <c r="T99" s="9">
        <f t="shared" si="16"/>
        <v>3.4899328859060399E-2</v>
      </c>
      <c r="U99" s="9">
        <f t="shared" si="17"/>
        <v>0.11006711409395974</v>
      </c>
      <c r="V99" s="18">
        <f t="shared" si="18"/>
        <v>0.44563758389261743</v>
      </c>
      <c r="W99" s="18"/>
      <c r="X99" s="18" t="str">
        <f t="shared" si="19"/>
        <v>BJP_2014</v>
      </c>
      <c r="Y99" s="18">
        <f t="shared" si="20"/>
        <v>0.28859060402684567</v>
      </c>
      <c r="Z99" s="18" t="str">
        <f t="shared" si="21"/>
        <v>INC_2014</v>
      </c>
      <c r="AA99" s="18">
        <f t="shared" si="22"/>
        <v>0.15704697986577176</v>
      </c>
      <c r="AB99" s="49" t="str">
        <f t="shared" si="23"/>
        <v>Strong BJP_2014</v>
      </c>
    </row>
    <row r="100" spans="1:28" x14ac:dyDescent="0.3">
      <c r="A100" t="s">
        <v>722</v>
      </c>
      <c r="B100">
        <v>1012</v>
      </c>
      <c r="C100">
        <v>147</v>
      </c>
      <c r="D100">
        <v>102</v>
      </c>
      <c r="E100">
        <v>577</v>
      </c>
      <c r="F100">
        <v>13</v>
      </c>
      <c r="G100">
        <v>4</v>
      </c>
      <c r="H100">
        <v>12</v>
      </c>
      <c r="I100">
        <v>5</v>
      </c>
      <c r="J100">
        <v>5</v>
      </c>
      <c r="K100">
        <v>8</v>
      </c>
      <c r="L100">
        <v>11</v>
      </c>
      <c r="M100">
        <v>10</v>
      </c>
      <c r="N100">
        <v>12</v>
      </c>
      <c r="O100">
        <v>35</v>
      </c>
      <c r="P100">
        <v>1953</v>
      </c>
      <c r="Q100" s="9">
        <f t="shared" si="13"/>
        <v>0.29544290834613413</v>
      </c>
      <c r="R100" s="9">
        <f t="shared" si="14"/>
        <v>0.51817716333845365</v>
      </c>
      <c r="S100" s="9">
        <f t="shared" si="15"/>
        <v>7.5268817204301078E-2</v>
      </c>
      <c r="T100" s="9">
        <f t="shared" si="16"/>
        <v>5.2227342549923193E-2</v>
      </c>
      <c r="U100" s="9">
        <f t="shared" si="17"/>
        <v>5.8883768561187919E-2</v>
      </c>
      <c r="V100" s="18">
        <f t="shared" si="18"/>
        <v>0.51817716333845365</v>
      </c>
      <c r="W100" s="18"/>
      <c r="X100" s="18" t="str">
        <f t="shared" si="19"/>
        <v>INC_2014</v>
      </c>
      <c r="Y100" s="18">
        <f t="shared" si="20"/>
        <v>0.29544290834613413</v>
      </c>
      <c r="Z100" s="18" t="str">
        <f t="shared" si="21"/>
        <v>BJP_2014</v>
      </c>
      <c r="AA100" s="18">
        <f t="shared" si="22"/>
        <v>0.22273425499231952</v>
      </c>
      <c r="AB100" s="49" t="str">
        <f t="shared" si="23"/>
        <v>Strong INC_2014</v>
      </c>
    </row>
    <row r="101" spans="1:28" x14ac:dyDescent="0.3">
      <c r="A101" t="s">
        <v>723</v>
      </c>
      <c r="B101">
        <v>376</v>
      </c>
      <c r="C101">
        <v>193</v>
      </c>
      <c r="D101">
        <v>12</v>
      </c>
      <c r="E101">
        <v>247</v>
      </c>
      <c r="F101">
        <v>4</v>
      </c>
      <c r="G101">
        <v>7</v>
      </c>
      <c r="H101">
        <v>3</v>
      </c>
      <c r="I101">
        <v>3</v>
      </c>
      <c r="J101">
        <v>7</v>
      </c>
      <c r="K101">
        <v>6</v>
      </c>
      <c r="L101">
        <v>9</v>
      </c>
      <c r="M101">
        <v>5</v>
      </c>
      <c r="N101">
        <v>10</v>
      </c>
      <c r="O101">
        <v>27</v>
      </c>
      <c r="P101">
        <v>909</v>
      </c>
      <c r="Q101" s="9">
        <f t="shared" si="13"/>
        <v>0.2717271727172717</v>
      </c>
      <c r="R101" s="9">
        <f t="shared" si="14"/>
        <v>0.41364136413641361</v>
      </c>
      <c r="S101" s="9">
        <f t="shared" si="15"/>
        <v>0.21232123212321233</v>
      </c>
      <c r="T101" s="9">
        <f t="shared" si="16"/>
        <v>1.3201320132013201E-2</v>
      </c>
      <c r="U101" s="9">
        <f t="shared" si="17"/>
        <v>8.9108910891089105E-2</v>
      </c>
      <c r="V101" s="18">
        <f t="shared" si="18"/>
        <v>0.41364136413641361</v>
      </c>
      <c r="W101" s="18"/>
      <c r="X101" s="18" t="str">
        <f t="shared" si="19"/>
        <v>INC_2014</v>
      </c>
      <c r="Y101" s="18">
        <f t="shared" si="20"/>
        <v>0.2717271727172717</v>
      </c>
      <c r="Z101" s="18" t="str">
        <f t="shared" si="21"/>
        <v>BJP_2014</v>
      </c>
      <c r="AA101" s="18">
        <f t="shared" si="22"/>
        <v>0.14191419141914191</v>
      </c>
      <c r="AB101" s="49" t="str">
        <f t="shared" si="23"/>
        <v>Swing INC_2014</v>
      </c>
    </row>
    <row r="102" spans="1:28" x14ac:dyDescent="0.3">
      <c r="A102" t="s">
        <v>724</v>
      </c>
      <c r="B102">
        <v>391</v>
      </c>
      <c r="C102">
        <v>385</v>
      </c>
      <c r="D102">
        <v>175</v>
      </c>
      <c r="E102">
        <v>281</v>
      </c>
      <c r="F102">
        <v>11</v>
      </c>
      <c r="G102">
        <v>3</v>
      </c>
      <c r="H102">
        <v>7</v>
      </c>
      <c r="I102">
        <v>2</v>
      </c>
      <c r="J102">
        <v>2</v>
      </c>
      <c r="K102">
        <v>3</v>
      </c>
      <c r="L102">
        <v>6</v>
      </c>
      <c r="M102">
        <v>18</v>
      </c>
      <c r="N102">
        <v>8</v>
      </c>
      <c r="O102">
        <v>13</v>
      </c>
      <c r="P102">
        <v>1305</v>
      </c>
      <c r="Q102" s="9">
        <f t="shared" si="13"/>
        <v>0.21532567049808429</v>
      </c>
      <c r="R102" s="9">
        <f t="shared" si="14"/>
        <v>0.29961685823754791</v>
      </c>
      <c r="S102" s="9">
        <f t="shared" si="15"/>
        <v>0.2950191570881226</v>
      </c>
      <c r="T102" s="9">
        <f t="shared" si="16"/>
        <v>0.13409961685823754</v>
      </c>
      <c r="U102" s="9">
        <f t="shared" si="17"/>
        <v>5.5938697318007664E-2</v>
      </c>
      <c r="V102" s="18">
        <f t="shared" si="18"/>
        <v>0.29961685823754791</v>
      </c>
      <c r="W102" s="18"/>
      <c r="X102" s="18" t="str">
        <f t="shared" si="19"/>
        <v>INC_2014</v>
      </c>
      <c r="Y102" s="18">
        <f t="shared" si="20"/>
        <v>0.2950191570881226</v>
      </c>
      <c r="Z102" s="18" t="str">
        <f t="shared" si="21"/>
        <v>JDU_2014</v>
      </c>
      <c r="AA102" s="18">
        <f t="shared" si="22"/>
        <v>4.597701149425315E-3</v>
      </c>
      <c r="AB102" s="49" t="str">
        <f t="shared" si="23"/>
        <v>Swing INC_2014</v>
      </c>
    </row>
    <row r="103" spans="1:28" x14ac:dyDescent="0.3">
      <c r="A103" t="s">
        <v>725</v>
      </c>
      <c r="B103">
        <v>95</v>
      </c>
      <c r="C103">
        <v>3</v>
      </c>
      <c r="D103">
        <v>2</v>
      </c>
      <c r="E103">
        <v>155</v>
      </c>
      <c r="F103">
        <v>4</v>
      </c>
      <c r="G103">
        <v>0</v>
      </c>
      <c r="H103">
        <v>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1</v>
      </c>
      <c r="O103">
        <v>3</v>
      </c>
      <c r="P103">
        <v>271</v>
      </c>
      <c r="Q103" s="9">
        <f t="shared" si="13"/>
        <v>0.5719557195571956</v>
      </c>
      <c r="R103" s="9">
        <f t="shared" si="14"/>
        <v>0.35055350553505538</v>
      </c>
      <c r="S103" s="9">
        <f t="shared" si="15"/>
        <v>1.107011070110701E-2</v>
      </c>
      <c r="T103" s="9">
        <f t="shared" si="16"/>
        <v>7.3800738007380072E-3</v>
      </c>
      <c r="U103" s="9">
        <f t="shared" si="17"/>
        <v>5.9040590405904057E-2</v>
      </c>
      <c r="V103" s="18">
        <f t="shared" si="18"/>
        <v>0.5719557195571956</v>
      </c>
      <c r="W103" s="18"/>
      <c r="X103" s="18" t="str">
        <f t="shared" si="19"/>
        <v>BJP_2014</v>
      </c>
      <c r="Y103" s="18">
        <f t="shared" si="20"/>
        <v>0.35055350553505538</v>
      </c>
      <c r="Z103" s="18" t="str">
        <f t="shared" si="21"/>
        <v>INC_2014</v>
      </c>
      <c r="AA103" s="18">
        <f t="shared" si="22"/>
        <v>0.22140221402214022</v>
      </c>
      <c r="AB103" s="49" t="str">
        <f t="shared" si="23"/>
        <v>Strong BJP_2014</v>
      </c>
    </row>
    <row r="104" spans="1:28" x14ac:dyDescent="0.3">
      <c r="A104" t="s">
        <v>726</v>
      </c>
      <c r="B104">
        <v>44</v>
      </c>
      <c r="C104">
        <v>44</v>
      </c>
      <c r="D104">
        <v>3</v>
      </c>
      <c r="E104">
        <v>314</v>
      </c>
      <c r="F104">
        <v>5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4</v>
      </c>
      <c r="M104">
        <v>2</v>
      </c>
      <c r="N104">
        <v>8</v>
      </c>
      <c r="O104">
        <v>4</v>
      </c>
      <c r="P104">
        <v>430</v>
      </c>
      <c r="Q104" s="9">
        <f t="shared" si="13"/>
        <v>0.73023255813953492</v>
      </c>
      <c r="R104" s="9">
        <f t="shared" si="14"/>
        <v>0.10232558139534884</v>
      </c>
      <c r="S104" s="9">
        <f t="shared" si="15"/>
        <v>0.10232558139534884</v>
      </c>
      <c r="T104" s="9">
        <f t="shared" si="16"/>
        <v>6.9767441860465115E-3</v>
      </c>
      <c r="U104" s="9">
        <f t="shared" si="17"/>
        <v>5.8139534883720929E-2</v>
      </c>
      <c r="V104" s="18">
        <f t="shared" si="18"/>
        <v>0.73023255813953492</v>
      </c>
      <c r="W104" s="18"/>
      <c r="X104" s="18" t="str">
        <f t="shared" si="19"/>
        <v>BJP_2014</v>
      </c>
      <c r="Y104" s="18">
        <f t="shared" si="20"/>
        <v>0.10232558139534884</v>
      </c>
      <c r="Z104" s="18" t="str">
        <f t="shared" si="21"/>
        <v>INC_2014</v>
      </c>
      <c r="AA104" s="18">
        <f t="shared" si="22"/>
        <v>0.62790697674418605</v>
      </c>
      <c r="AB104" s="49" t="str">
        <f t="shared" si="23"/>
        <v>Strong BJP_2014</v>
      </c>
    </row>
    <row r="105" spans="1:28" x14ac:dyDescent="0.3">
      <c r="A105" t="s">
        <v>727</v>
      </c>
      <c r="B105">
        <v>148</v>
      </c>
      <c r="C105">
        <v>125</v>
      </c>
      <c r="D105">
        <v>8</v>
      </c>
      <c r="E105">
        <v>213</v>
      </c>
      <c r="F105">
        <v>15</v>
      </c>
      <c r="G105">
        <v>2</v>
      </c>
      <c r="H105">
        <v>6</v>
      </c>
      <c r="I105">
        <v>0</v>
      </c>
      <c r="J105">
        <v>4</v>
      </c>
      <c r="K105">
        <v>0</v>
      </c>
      <c r="L105">
        <v>4</v>
      </c>
      <c r="M105">
        <v>2</v>
      </c>
      <c r="N105">
        <v>3</v>
      </c>
      <c r="O105">
        <v>6</v>
      </c>
      <c r="P105">
        <v>536</v>
      </c>
      <c r="Q105" s="9">
        <f t="shared" si="13"/>
        <v>0.39738805970149255</v>
      </c>
      <c r="R105" s="9">
        <f t="shared" si="14"/>
        <v>0.27611940298507465</v>
      </c>
      <c r="S105" s="9">
        <f t="shared" si="15"/>
        <v>0.2332089552238806</v>
      </c>
      <c r="T105" s="9">
        <f t="shared" si="16"/>
        <v>1.4925373134328358E-2</v>
      </c>
      <c r="U105" s="9">
        <f t="shared" si="17"/>
        <v>7.8358208955223885E-2</v>
      </c>
      <c r="V105" s="18">
        <f t="shared" si="18"/>
        <v>0.39738805970149255</v>
      </c>
      <c r="W105" s="18"/>
      <c r="X105" s="18" t="str">
        <f t="shared" si="19"/>
        <v>BJP_2014</v>
      </c>
      <c r="Y105" s="18">
        <f t="shared" si="20"/>
        <v>0.27611940298507465</v>
      </c>
      <c r="Z105" s="18" t="str">
        <f t="shared" si="21"/>
        <v>INC_2014</v>
      </c>
      <c r="AA105" s="18">
        <f t="shared" si="22"/>
        <v>0.1212686567164179</v>
      </c>
      <c r="AB105" s="49" t="str">
        <f t="shared" si="23"/>
        <v>Swing BJP_2014</v>
      </c>
    </row>
    <row r="106" spans="1:28" x14ac:dyDescent="0.3">
      <c r="A106" t="s">
        <v>728</v>
      </c>
      <c r="B106">
        <v>289</v>
      </c>
      <c r="C106">
        <v>39</v>
      </c>
      <c r="D106">
        <v>71</v>
      </c>
      <c r="E106">
        <v>113</v>
      </c>
      <c r="F106">
        <v>7</v>
      </c>
      <c r="G106">
        <v>2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2</v>
      </c>
      <c r="N106">
        <v>3</v>
      </c>
      <c r="O106">
        <v>4</v>
      </c>
      <c r="P106">
        <v>532</v>
      </c>
      <c r="Q106" s="9">
        <f t="shared" si="13"/>
        <v>0.21240601503759399</v>
      </c>
      <c r="R106" s="9">
        <f t="shared" si="14"/>
        <v>0.54323308270676696</v>
      </c>
      <c r="S106" s="9">
        <f t="shared" si="15"/>
        <v>7.3308270676691725E-2</v>
      </c>
      <c r="T106" s="9">
        <f t="shared" si="16"/>
        <v>0.13345864661654136</v>
      </c>
      <c r="U106" s="9">
        <f t="shared" si="17"/>
        <v>3.7593984962406013E-2</v>
      </c>
      <c r="V106" s="18">
        <f t="shared" si="18"/>
        <v>0.54323308270676696</v>
      </c>
      <c r="W106" s="18"/>
      <c r="X106" s="18" t="str">
        <f t="shared" si="19"/>
        <v>INC_2014</v>
      </c>
      <c r="Y106" s="18">
        <f t="shared" si="20"/>
        <v>0.21240601503759399</v>
      </c>
      <c r="Z106" s="18" t="str">
        <f t="shared" si="21"/>
        <v>BJP_2014</v>
      </c>
      <c r="AA106" s="18">
        <f t="shared" si="22"/>
        <v>0.33082706766917297</v>
      </c>
      <c r="AB106" s="49" t="str">
        <f t="shared" si="23"/>
        <v>Strong INC_2014</v>
      </c>
    </row>
    <row r="107" spans="1:28" x14ac:dyDescent="0.3">
      <c r="A107" t="s">
        <v>729</v>
      </c>
      <c r="B107">
        <v>147</v>
      </c>
      <c r="C107">
        <v>2</v>
      </c>
      <c r="D107">
        <v>53</v>
      </c>
      <c r="E107">
        <v>209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>
        <v>2</v>
      </c>
      <c r="P107">
        <v>421</v>
      </c>
      <c r="Q107" s="9">
        <f t="shared" si="13"/>
        <v>0.49643705463182897</v>
      </c>
      <c r="R107" s="9">
        <f t="shared" si="14"/>
        <v>0.34916864608076009</v>
      </c>
      <c r="S107" s="9">
        <f t="shared" si="15"/>
        <v>4.7505938242280287E-3</v>
      </c>
      <c r="T107" s="9">
        <f t="shared" si="16"/>
        <v>0.12589073634204276</v>
      </c>
      <c r="U107" s="9">
        <f t="shared" si="17"/>
        <v>2.3752969121140142E-2</v>
      </c>
      <c r="V107" s="18">
        <f t="shared" si="18"/>
        <v>0.49643705463182897</v>
      </c>
      <c r="W107" s="18"/>
      <c r="X107" s="18" t="str">
        <f t="shared" si="19"/>
        <v>BJP_2014</v>
      </c>
      <c r="Y107" s="18">
        <f t="shared" si="20"/>
        <v>0.34916864608076009</v>
      </c>
      <c r="Z107" s="18" t="str">
        <f t="shared" si="21"/>
        <v>INC_2014</v>
      </c>
      <c r="AA107" s="18">
        <f t="shared" si="22"/>
        <v>0.14726840855106887</v>
      </c>
      <c r="AB107" s="49" t="str">
        <f t="shared" si="23"/>
        <v>Swing BJP_2014</v>
      </c>
    </row>
    <row r="108" spans="1:28" x14ac:dyDescent="0.3">
      <c r="A108" t="s">
        <v>730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9" t="e">
        <f t="shared" si="13"/>
        <v>#DIV/0!</v>
      </c>
      <c r="R108" s="9" t="e">
        <f t="shared" si="14"/>
        <v>#DIV/0!</v>
      </c>
      <c r="S108" s="9" t="e">
        <f t="shared" si="15"/>
        <v>#DIV/0!</v>
      </c>
      <c r="T108" s="9" t="e">
        <f t="shared" si="16"/>
        <v>#DIV/0!</v>
      </c>
      <c r="U108" s="9" t="e">
        <f t="shared" si="17"/>
        <v>#DIV/0!</v>
      </c>
      <c r="V108" s="18" t="e">
        <f t="shared" si="18"/>
        <v>#DIV/0!</v>
      </c>
      <c r="W108" s="18"/>
      <c r="X108" s="18" t="e">
        <f t="shared" si="19"/>
        <v>#DIV/0!</v>
      </c>
      <c r="Y108" s="18" t="e">
        <f t="shared" si="20"/>
        <v>#DIV/0!</v>
      </c>
      <c r="Z108" s="18" t="e">
        <f t="shared" si="21"/>
        <v>#DIV/0!</v>
      </c>
      <c r="AA108" s="18" t="e">
        <f t="shared" si="22"/>
        <v>#DIV/0!</v>
      </c>
      <c r="AB108" s="49" t="e">
        <f t="shared" si="23"/>
        <v>#DIV/0!</v>
      </c>
    </row>
    <row r="109" spans="1:28" x14ac:dyDescent="0.3">
      <c r="A109" t="s">
        <v>731</v>
      </c>
      <c r="B109">
        <v>124</v>
      </c>
      <c r="C109">
        <v>23</v>
      </c>
      <c r="D109">
        <v>5</v>
      </c>
      <c r="E109">
        <v>346</v>
      </c>
      <c r="F109">
        <v>7</v>
      </c>
      <c r="G109">
        <v>0</v>
      </c>
      <c r="H109">
        <v>0</v>
      </c>
      <c r="I109">
        <v>0</v>
      </c>
      <c r="J109">
        <v>4</v>
      </c>
      <c r="K109">
        <v>0</v>
      </c>
      <c r="L109">
        <v>0</v>
      </c>
      <c r="M109">
        <v>4</v>
      </c>
      <c r="N109">
        <v>1</v>
      </c>
      <c r="O109">
        <v>7</v>
      </c>
      <c r="P109">
        <v>521</v>
      </c>
      <c r="Q109" s="9">
        <f t="shared" si="13"/>
        <v>0.66410748560460653</v>
      </c>
      <c r="R109" s="9">
        <f t="shared" si="14"/>
        <v>0.23800383877159309</v>
      </c>
      <c r="S109" s="9">
        <f t="shared" si="15"/>
        <v>4.4145873320537425E-2</v>
      </c>
      <c r="T109" s="9">
        <f t="shared" si="16"/>
        <v>9.5969289827255271E-3</v>
      </c>
      <c r="U109" s="9">
        <f t="shared" si="17"/>
        <v>4.4145873320537425E-2</v>
      </c>
      <c r="V109" s="18">
        <f t="shared" si="18"/>
        <v>0.66410748560460653</v>
      </c>
      <c r="W109" s="18"/>
      <c r="X109" s="18" t="str">
        <f t="shared" si="19"/>
        <v>BJP_2014</v>
      </c>
      <c r="Y109" s="18">
        <f t="shared" si="20"/>
        <v>0.23800383877159309</v>
      </c>
      <c r="Z109" s="18" t="str">
        <f t="shared" si="21"/>
        <v>INC_2014</v>
      </c>
      <c r="AA109" s="18">
        <f t="shared" si="22"/>
        <v>0.42610364683301344</v>
      </c>
      <c r="AB109" s="49" t="str">
        <f t="shared" si="23"/>
        <v>Strong BJP_2014</v>
      </c>
    </row>
    <row r="110" spans="1:28" x14ac:dyDescent="0.3">
      <c r="A110" t="s">
        <v>732</v>
      </c>
      <c r="B110">
        <v>265</v>
      </c>
      <c r="C110">
        <v>12</v>
      </c>
      <c r="D110">
        <v>10</v>
      </c>
      <c r="E110">
        <v>183</v>
      </c>
      <c r="F110">
        <v>3</v>
      </c>
      <c r="G110">
        <v>3</v>
      </c>
      <c r="H110">
        <v>2</v>
      </c>
      <c r="I110">
        <v>2</v>
      </c>
      <c r="J110">
        <v>0</v>
      </c>
      <c r="K110">
        <v>1</v>
      </c>
      <c r="L110">
        <v>3</v>
      </c>
      <c r="M110">
        <v>2</v>
      </c>
      <c r="N110">
        <v>4</v>
      </c>
      <c r="O110">
        <v>5</v>
      </c>
      <c r="P110">
        <v>495</v>
      </c>
      <c r="Q110" s="9">
        <f t="shared" si="13"/>
        <v>0.36969696969696969</v>
      </c>
      <c r="R110" s="9">
        <f t="shared" si="14"/>
        <v>0.53535353535353536</v>
      </c>
      <c r="S110" s="9">
        <f t="shared" si="15"/>
        <v>2.4242424242424242E-2</v>
      </c>
      <c r="T110" s="9">
        <f t="shared" si="16"/>
        <v>2.0202020202020204E-2</v>
      </c>
      <c r="U110" s="9">
        <f t="shared" si="17"/>
        <v>5.0505050505050504E-2</v>
      </c>
      <c r="V110" s="18">
        <f t="shared" si="18"/>
        <v>0.53535353535353536</v>
      </c>
      <c r="W110" s="18"/>
      <c r="X110" s="18" t="str">
        <f t="shared" si="19"/>
        <v>INC_2014</v>
      </c>
      <c r="Y110" s="18">
        <f t="shared" si="20"/>
        <v>0.36969696969696969</v>
      </c>
      <c r="Z110" s="18" t="str">
        <f t="shared" si="21"/>
        <v>BJP_2014</v>
      </c>
      <c r="AA110" s="18">
        <f t="shared" si="22"/>
        <v>0.16565656565656567</v>
      </c>
      <c r="AB110" s="49" t="str">
        <f t="shared" si="23"/>
        <v>Strong INC_2014</v>
      </c>
    </row>
    <row r="111" spans="1:28" x14ac:dyDescent="0.3">
      <c r="A111" t="s">
        <v>733</v>
      </c>
      <c r="B111">
        <v>230</v>
      </c>
      <c r="C111">
        <v>28</v>
      </c>
      <c r="D111">
        <v>4</v>
      </c>
      <c r="E111">
        <v>90</v>
      </c>
      <c r="F111">
        <v>4</v>
      </c>
      <c r="G111">
        <v>1</v>
      </c>
      <c r="H111">
        <v>5</v>
      </c>
      <c r="I111">
        <v>1</v>
      </c>
      <c r="J111">
        <v>3</v>
      </c>
      <c r="K111">
        <v>1</v>
      </c>
      <c r="L111">
        <v>8</v>
      </c>
      <c r="M111">
        <v>4</v>
      </c>
      <c r="N111">
        <v>4</v>
      </c>
      <c r="O111">
        <v>11</v>
      </c>
      <c r="P111">
        <v>394</v>
      </c>
      <c r="Q111" s="9">
        <f t="shared" si="13"/>
        <v>0.22842639593908629</v>
      </c>
      <c r="R111" s="9">
        <f t="shared" si="14"/>
        <v>0.58375634517766495</v>
      </c>
      <c r="S111" s="9">
        <f t="shared" si="15"/>
        <v>7.1065989847715741E-2</v>
      </c>
      <c r="T111" s="9">
        <f t="shared" si="16"/>
        <v>1.015228426395939E-2</v>
      </c>
      <c r="U111" s="9">
        <f t="shared" si="17"/>
        <v>0.1065989847715736</v>
      </c>
      <c r="V111" s="18">
        <f t="shared" si="18"/>
        <v>0.58375634517766495</v>
      </c>
      <c r="W111" s="18"/>
      <c r="X111" s="18" t="str">
        <f t="shared" si="19"/>
        <v>INC_2014</v>
      </c>
      <c r="Y111" s="18">
        <f t="shared" si="20"/>
        <v>0.22842639593908629</v>
      </c>
      <c r="Z111" s="18" t="str">
        <f t="shared" si="21"/>
        <v>BJP_2014</v>
      </c>
      <c r="AA111" s="18">
        <f t="shared" si="22"/>
        <v>0.35532994923857864</v>
      </c>
      <c r="AB111" s="49" t="str">
        <f t="shared" si="23"/>
        <v>Strong INC_2014</v>
      </c>
    </row>
    <row r="112" spans="1:28" x14ac:dyDescent="0.3">
      <c r="A112" t="s">
        <v>734</v>
      </c>
      <c r="B112">
        <v>0</v>
      </c>
      <c r="C112">
        <v>252</v>
      </c>
      <c r="D112">
        <v>2</v>
      </c>
      <c r="E112">
        <v>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3</v>
      </c>
      <c r="O112">
        <v>4</v>
      </c>
      <c r="P112">
        <v>276</v>
      </c>
      <c r="Q112" s="9">
        <f t="shared" si="13"/>
        <v>3.9855072463768113E-2</v>
      </c>
      <c r="R112" s="9">
        <f t="shared" si="14"/>
        <v>0</v>
      </c>
      <c r="S112" s="9">
        <f t="shared" si="15"/>
        <v>0.91304347826086951</v>
      </c>
      <c r="T112" s="9">
        <f t="shared" si="16"/>
        <v>7.246376811594203E-3</v>
      </c>
      <c r="U112" s="9">
        <f t="shared" si="17"/>
        <v>3.9855072463768113E-2</v>
      </c>
      <c r="V112" s="18">
        <f t="shared" si="18"/>
        <v>0.91304347826086951</v>
      </c>
      <c r="W112" s="18"/>
      <c r="X112" s="18" t="str">
        <f t="shared" si="19"/>
        <v>JDU_2014</v>
      </c>
      <c r="Y112" s="18">
        <f t="shared" si="20"/>
        <v>3.9855072463768113E-2</v>
      </c>
      <c r="Z112" s="18" t="str">
        <f t="shared" si="21"/>
        <v>BJP_2014</v>
      </c>
      <c r="AA112" s="18">
        <f t="shared" si="22"/>
        <v>0.87318840579710144</v>
      </c>
      <c r="AB112" s="49" t="str">
        <f t="shared" si="23"/>
        <v>Strong JDU_2014</v>
      </c>
    </row>
    <row r="113" spans="1:28" x14ac:dyDescent="0.3">
      <c r="A113" t="s">
        <v>735</v>
      </c>
      <c r="B113">
        <v>314</v>
      </c>
      <c r="C113">
        <v>46</v>
      </c>
      <c r="D113">
        <v>85</v>
      </c>
      <c r="E113">
        <v>309</v>
      </c>
      <c r="F113">
        <v>8</v>
      </c>
      <c r="G113">
        <v>6</v>
      </c>
      <c r="H113">
        <v>5</v>
      </c>
      <c r="I113">
        <v>2</v>
      </c>
      <c r="J113">
        <v>3</v>
      </c>
      <c r="K113">
        <v>1</v>
      </c>
      <c r="L113">
        <v>5</v>
      </c>
      <c r="M113">
        <v>6</v>
      </c>
      <c r="N113">
        <v>4</v>
      </c>
      <c r="O113">
        <v>11</v>
      </c>
      <c r="P113">
        <v>805</v>
      </c>
      <c r="Q113" s="9">
        <f t="shared" si="13"/>
        <v>0.38385093167701861</v>
      </c>
      <c r="R113" s="9">
        <f t="shared" si="14"/>
        <v>0.39006211180124223</v>
      </c>
      <c r="S113" s="9">
        <f t="shared" si="15"/>
        <v>5.7142857142857141E-2</v>
      </c>
      <c r="T113" s="9">
        <f t="shared" si="16"/>
        <v>0.10559006211180125</v>
      </c>
      <c r="U113" s="9">
        <f t="shared" si="17"/>
        <v>6.3354037267080748E-2</v>
      </c>
      <c r="V113" s="18">
        <f t="shared" si="18"/>
        <v>0.39006211180124223</v>
      </c>
      <c r="W113" s="18"/>
      <c r="X113" s="18" t="str">
        <f t="shared" si="19"/>
        <v>INC_2014</v>
      </c>
      <c r="Y113" s="18">
        <f t="shared" si="20"/>
        <v>0.38385093167701861</v>
      </c>
      <c r="Z113" s="18" t="str">
        <f t="shared" si="21"/>
        <v>BJP_2014</v>
      </c>
      <c r="AA113" s="18">
        <f t="shared" si="22"/>
        <v>6.2111801242236142E-3</v>
      </c>
      <c r="AB113" s="49" t="str">
        <f t="shared" si="23"/>
        <v>Swing INC_2014</v>
      </c>
    </row>
    <row r="114" spans="1:28" x14ac:dyDescent="0.3">
      <c r="A114" t="s">
        <v>736</v>
      </c>
      <c r="B114">
        <v>2149</v>
      </c>
      <c r="C114">
        <v>155</v>
      </c>
      <c r="D114">
        <v>17</v>
      </c>
      <c r="E114">
        <v>532</v>
      </c>
      <c r="F114">
        <v>9</v>
      </c>
      <c r="G114">
        <v>2</v>
      </c>
      <c r="H114">
        <v>15</v>
      </c>
      <c r="I114">
        <v>2</v>
      </c>
      <c r="J114">
        <v>3</v>
      </c>
      <c r="K114">
        <v>0</v>
      </c>
      <c r="L114">
        <v>11</v>
      </c>
      <c r="M114">
        <v>5</v>
      </c>
      <c r="N114">
        <v>7</v>
      </c>
      <c r="O114">
        <v>36</v>
      </c>
      <c r="P114">
        <v>2943</v>
      </c>
      <c r="Q114" s="9">
        <f t="shared" si="13"/>
        <v>0.18076792388718993</v>
      </c>
      <c r="R114" s="9">
        <f t="shared" si="14"/>
        <v>0.73020727149167519</v>
      </c>
      <c r="S114" s="9">
        <f t="shared" si="15"/>
        <v>5.2667346245327894E-2</v>
      </c>
      <c r="T114" s="9">
        <f t="shared" si="16"/>
        <v>5.7764186204553175E-3</v>
      </c>
      <c r="U114" s="9">
        <f t="shared" si="17"/>
        <v>3.0581039755351681E-2</v>
      </c>
      <c r="V114" s="18">
        <f t="shared" si="18"/>
        <v>0.73020727149167519</v>
      </c>
      <c r="W114" s="18"/>
      <c r="X114" s="18" t="str">
        <f t="shared" si="19"/>
        <v>INC_2014</v>
      </c>
      <c r="Y114" s="18">
        <f t="shared" si="20"/>
        <v>0.18076792388718993</v>
      </c>
      <c r="Z114" s="18" t="str">
        <f t="shared" si="21"/>
        <v>BJP_2014</v>
      </c>
      <c r="AA114" s="18">
        <f t="shared" si="22"/>
        <v>0.54943934760448521</v>
      </c>
      <c r="AB114" s="49" t="str">
        <f t="shared" si="23"/>
        <v>Strong INC_2014</v>
      </c>
    </row>
    <row r="115" spans="1:28" x14ac:dyDescent="0.3">
      <c r="A115" t="s">
        <v>737</v>
      </c>
      <c r="B115">
        <v>457</v>
      </c>
      <c r="C115">
        <v>56</v>
      </c>
      <c r="D115">
        <v>17</v>
      </c>
      <c r="E115">
        <v>313</v>
      </c>
      <c r="F115">
        <v>10</v>
      </c>
      <c r="G115">
        <v>5</v>
      </c>
      <c r="H115">
        <v>13</v>
      </c>
      <c r="I115">
        <v>8</v>
      </c>
      <c r="J115">
        <v>3</v>
      </c>
      <c r="K115">
        <v>11</v>
      </c>
      <c r="L115">
        <v>5</v>
      </c>
      <c r="M115">
        <v>4</v>
      </c>
      <c r="N115">
        <v>9</v>
      </c>
      <c r="O115">
        <v>39</v>
      </c>
      <c r="P115">
        <v>950</v>
      </c>
      <c r="Q115" s="9">
        <f t="shared" si="13"/>
        <v>0.32947368421052631</v>
      </c>
      <c r="R115" s="9">
        <f t="shared" si="14"/>
        <v>0.48105263157894734</v>
      </c>
      <c r="S115" s="9">
        <f t="shared" si="15"/>
        <v>5.894736842105263E-2</v>
      </c>
      <c r="T115" s="9">
        <f t="shared" si="16"/>
        <v>1.7894736842105262E-2</v>
      </c>
      <c r="U115" s="9">
        <f t="shared" si="17"/>
        <v>0.11263157894736842</v>
      </c>
      <c r="V115" s="18">
        <f t="shared" si="18"/>
        <v>0.48105263157894734</v>
      </c>
      <c r="W115" s="18"/>
      <c r="X115" s="18" t="str">
        <f t="shared" si="19"/>
        <v>INC_2014</v>
      </c>
      <c r="Y115" s="18">
        <f t="shared" si="20"/>
        <v>0.32947368421052631</v>
      </c>
      <c r="Z115" s="18" t="str">
        <f t="shared" si="21"/>
        <v>BJP_2014</v>
      </c>
      <c r="AA115" s="18">
        <f t="shared" si="22"/>
        <v>0.15157894736842104</v>
      </c>
      <c r="AB115" s="49" t="str">
        <f t="shared" si="23"/>
        <v>Strong INC_2014</v>
      </c>
    </row>
    <row r="116" spans="1:28" x14ac:dyDescent="0.3">
      <c r="A116" t="s">
        <v>738</v>
      </c>
      <c r="B116">
        <v>379</v>
      </c>
      <c r="C116">
        <v>121</v>
      </c>
      <c r="D116">
        <v>16</v>
      </c>
      <c r="E116">
        <v>104</v>
      </c>
      <c r="F116">
        <v>7</v>
      </c>
      <c r="G116">
        <v>4</v>
      </c>
      <c r="H116">
        <v>5</v>
      </c>
      <c r="I116">
        <v>3</v>
      </c>
      <c r="J116">
        <v>2</v>
      </c>
      <c r="K116">
        <v>7</v>
      </c>
      <c r="L116">
        <v>4</v>
      </c>
      <c r="M116">
        <v>10</v>
      </c>
      <c r="N116">
        <v>7</v>
      </c>
      <c r="O116">
        <v>24</v>
      </c>
      <c r="P116">
        <v>693</v>
      </c>
      <c r="Q116" s="9">
        <f t="shared" si="13"/>
        <v>0.15007215007215008</v>
      </c>
      <c r="R116" s="9">
        <f t="shared" si="14"/>
        <v>0.54689754689754688</v>
      </c>
      <c r="S116" s="9">
        <f t="shared" si="15"/>
        <v>0.17460317460317459</v>
      </c>
      <c r="T116" s="9">
        <f t="shared" si="16"/>
        <v>2.3088023088023088E-2</v>
      </c>
      <c r="U116" s="9">
        <f t="shared" si="17"/>
        <v>0.10533910533910534</v>
      </c>
      <c r="V116" s="18">
        <f t="shared" si="18"/>
        <v>0.54689754689754688</v>
      </c>
      <c r="W116" s="18"/>
      <c r="X116" s="18" t="str">
        <f t="shared" si="19"/>
        <v>INC_2014</v>
      </c>
      <c r="Y116" s="18">
        <f t="shared" si="20"/>
        <v>0.17460317460317459</v>
      </c>
      <c r="Z116" s="18" t="str">
        <f t="shared" si="21"/>
        <v>JDU_2014</v>
      </c>
      <c r="AA116" s="18">
        <f t="shared" si="22"/>
        <v>0.37229437229437229</v>
      </c>
      <c r="AB116" s="49" t="str">
        <f t="shared" si="23"/>
        <v>Strong INC_2014</v>
      </c>
    </row>
    <row r="117" spans="1:28" x14ac:dyDescent="0.3">
      <c r="A117" t="s">
        <v>739</v>
      </c>
      <c r="B117">
        <v>470</v>
      </c>
      <c r="C117">
        <v>156</v>
      </c>
      <c r="D117">
        <v>22</v>
      </c>
      <c r="E117">
        <v>353</v>
      </c>
      <c r="F117">
        <v>10</v>
      </c>
      <c r="G117">
        <v>4</v>
      </c>
      <c r="H117">
        <v>4</v>
      </c>
      <c r="I117">
        <v>1</v>
      </c>
      <c r="J117">
        <v>0</v>
      </c>
      <c r="K117">
        <v>4</v>
      </c>
      <c r="L117">
        <v>10</v>
      </c>
      <c r="M117">
        <v>3</v>
      </c>
      <c r="N117">
        <v>6</v>
      </c>
      <c r="O117">
        <v>15</v>
      </c>
      <c r="P117">
        <v>1058</v>
      </c>
      <c r="Q117" s="9">
        <f t="shared" si="13"/>
        <v>0.33364839319470702</v>
      </c>
      <c r="R117" s="9">
        <f t="shared" si="14"/>
        <v>0.44423440453686203</v>
      </c>
      <c r="S117" s="9">
        <f t="shared" si="15"/>
        <v>0.14744801512287334</v>
      </c>
      <c r="T117" s="9">
        <f t="shared" si="16"/>
        <v>2.0793950850661626E-2</v>
      </c>
      <c r="U117" s="9">
        <f t="shared" si="17"/>
        <v>5.3875236294896031E-2</v>
      </c>
      <c r="V117" s="18">
        <f t="shared" si="18"/>
        <v>0.44423440453686203</v>
      </c>
      <c r="W117" s="18"/>
      <c r="X117" s="18" t="str">
        <f t="shared" si="19"/>
        <v>INC_2014</v>
      </c>
      <c r="Y117" s="18">
        <f t="shared" si="20"/>
        <v>0.33364839319470702</v>
      </c>
      <c r="Z117" s="18" t="str">
        <f t="shared" si="21"/>
        <v>BJP_2014</v>
      </c>
      <c r="AA117" s="18">
        <f t="shared" si="22"/>
        <v>0.11058601134215501</v>
      </c>
      <c r="AB117" s="49" t="str">
        <f t="shared" si="23"/>
        <v>Swing INC_2014</v>
      </c>
    </row>
    <row r="118" spans="1:28" x14ac:dyDescent="0.3">
      <c r="A118" t="s">
        <v>24</v>
      </c>
      <c r="B118">
        <v>4901</v>
      </c>
      <c r="C118">
        <v>1345</v>
      </c>
      <c r="D118">
        <v>213</v>
      </c>
      <c r="E118">
        <v>7048</v>
      </c>
      <c r="F118">
        <v>97</v>
      </c>
      <c r="G118">
        <v>35</v>
      </c>
      <c r="H118">
        <v>108</v>
      </c>
      <c r="I118">
        <v>23</v>
      </c>
      <c r="J118">
        <v>23</v>
      </c>
      <c r="K118">
        <v>48</v>
      </c>
      <c r="L118">
        <v>50</v>
      </c>
      <c r="M118">
        <v>42</v>
      </c>
      <c r="N118">
        <v>70</v>
      </c>
      <c r="O118">
        <v>140</v>
      </c>
      <c r="P118">
        <v>14143</v>
      </c>
      <c r="Q118" s="9">
        <f t="shared" si="13"/>
        <v>0.49833840062221596</v>
      </c>
      <c r="R118" s="9">
        <f t="shared" si="14"/>
        <v>0.34653185321360391</v>
      </c>
      <c r="S118" s="9">
        <f t="shared" si="15"/>
        <v>9.5100049494449557E-2</v>
      </c>
      <c r="T118" s="9">
        <f t="shared" si="16"/>
        <v>1.5060453934808739E-2</v>
      </c>
      <c r="U118" s="9">
        <f t="shared" si="17"/>
        <v>4.4969242734921873E-2</v>
      </c>
      <c r="V118" s="18">
        <f t="shared" si="18"/>
        <v>0.49833840062221596</v>
      </c>
      <c r="W118" s="18"/>
      <c r="X118" s="18" t="str">
        <f t="shared" si="19"/>
        <v>BJP_2014</v>
      </c>
      <c r="Y118" s="18">
        <f t="shared" si="20"/>
        <v>0.34653185321360391</v>
      </c>
      <c r="Z118" s="18" t="str">
        <f t="shared" si="21"/>
        <v>INC_2014</v>
      </c>
      <c r="AA118" s="18">
        <f t="shared" si="22"/>
        <v>0.15180654740861205</v>
      </c>
      <c r="AB118" s="49" t="str">
        <f t="shared" si="23"/>
        <v>Strong BJP_2014</v>
      </c>
    </row>
    <row r="119" spans="1:28" x14ac:dyDescent="0.3">
      <c r="A119" t="s">
        <v>740</v>
      </c>
      <c r="B119">
        <v>180</v>
      </c>
      <c r="C119">
        <v>6</v>
      </c>
      <c r="D119">
        <v>0</v>
      </c>
      <c r="E119">
        <v>4</v>
      </c>
      <c r="F119">
        <v>2</v>
      </c>
      <c r="G119">
        <v>4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2</v>
      </c>
      <c r="N119">
        <v>0</v>
      </c>
      <c r="O119">
        <v>0</v>
      </c>
      <c r="P119">
        <v>199</v>
      </c>
      <c r="Q119" s="9">
        <f t="shared" si="13"/>
        <v>2.0100502512562814E-2</v>
      </c>
      <c r="R119" s="9">
        <f t="shared" si="14"/>
        <v>0.90452261306532666</v>
      </c>
      <c r="S119" s="9">
        <f t="shared" si="15"/>
        <v>3.015075376884422E-2</v>
      </c>
      <c r="T119" s="9">
        <f t="shared" si="16"/>
        <v>0</v>
      </c>
      <c r="U119" s="9">
        <f t="shared" si="17"/>
        <v>4.5226130653266333E-2</v>
      </c>
      <c r="V119" s="18">
        <f t="shared" si="18"/>
        <v>0.90452261306532666</v>
      </c>
      <c r="W119" s="18"/>
      <c r="X119" s="18" t="str">
        <f t="shared" si="19"/>
        <v>INC_2014</v>
      </c>
      <c r="Y119" s="18">
        <f t="shared" si="20"/>
        <v>4.5226130653266333E-2</v>
      </c>
      <c r="Z119" s="18" t="str">
        <f t="shared" si="21"/>
        <v>Others_2014</v>
      </c>
      <c r="AA119" s="18">
        <f t="shared" si="22"/>
        <v>0.85929648241206036</v>
      </c>
      <c r="AB119" s="49" t="str">
        <f t="shared" si="23"/>
        <v>Strong INC_2014</v>
      </c>
    </row>
    <row r="120" spans="1:28" x14ac:dyDescent="0.3">
      <c r="A120" t="s">
        <v>741</v>
      </c>
      <c r="B120">
        <v>419</v>
      </c>
      <c r="C120">
        <v>71</v>
      </c>
      <c r="D120">
        <v>16</v>
      </c>
      <c r="E120">
        <v>270</v>
      </c>
      <c r="F120">
        <v>8</v>
      </c>
      <c r="G120">
        <v>3</v>
      </c>
      <c r="H120">
        <v>6</v>
      </c>
      <c r="I120">
        <v>1</v>
      </c>
      <c r="J120">
        <v>3</v>
      </c>
      <c r="K120">
        <v>2</v>
      </c>
      <c r="L120">
        <v>7</v>
      </c>
      <c r="M120">
        <v>5</v>
      </c>
      <c r="N120">
        <v>4</v>
      </c>
      <c r="O120">
        <v>13</v>
      </c>
      <c r="P120">
        <v>828</v>
      </c>
      <c r="Q120" s="9">
        <f t="shared" si="13"/>
        <v>0.32608695652173914</v>
      </c>
      <c r="R120" s="9">
        <f t="shared" si="14"/>
        <v>0.5060386473429952</v>
      </c>
      <c r="S120" s="9">
        <f t="shared" si="15"/>
        <v>8.5748792270531407E-2</v>
      </c>
      <c r="T120" s="9">
        <f t="shared" si="16"/>
        <v>1.932367149758454E-2</v>
      </c>
      <c r="U120" s="9">
        <f t="shared" si="17"/>
        <v>6.280193236714976E-2</v>
      </c>
      <c r="V120" s="18">
        <f t="shared" si="18"/>
        <v>0.5060386473429952</v>
      </c>
      <c r="W120" s="18"/>
      <c r="X120" s="18" t="str">
        <f t="shared" si="19"/>
        <v>INC_2014</v>
      </c>
      <c r="Y120" s="18">
        <f t="shared" si="20"/>
        <v>0.32608695652173914</v>
      </c>
      <c r="Z120" s="18" t="str">
        <f t="shared" si="21"/>
        <v>BJP_2014</v>
      </c>
      <c r="AA120" s="18">
        <f t="shared" si="22"/>
        <v>0.17995169082125606</v>
      </c>
      <c r="AB120" s="49" t="str">
        <f t="shared" si="23"/>
        <v>Strong INC_2014</v>
      </c>
    </row>
    <row r="121" spans="1:28" x14ac:dyDescent="0.3">
      <c r="A121" t="s">
        <v>742</v>
      </c>
      <c r="B121">
        <v>165</v>
      </c>
      <c r="C121">
        <v>181</v>
      </c>
      <c r="D121">
        <v>18</v>
      </c>
      <c r="E121">
        <v>188</v>
      </c>
      <c r="F121">
        <v>18</v>
      </c>
      <c r="G121">
        <v>6</v>
      </c>
      <c r="H121">
        <v>8</v>
      </c>
      <c r="I121">
        <v>3</v>
      </c>
      <c r="J121">
        <v>4</v>
      </c>
      <c r="K121">
        <v>7</v>
      </c>
      <c r="L121">
        <v>5</v>
      </c>
      <c r="M121">
        <v>5</v>
      </c>
      <c r="N121">
        <v>17</v>
      </c>
      <c r="O121">
        <v>26</v>
      </c>
      <c r="P121">
        <v>651</v>
      </c>
      <c r="Q121" s="9">
        <f t="shared" si="13"/>
        <v>0.28878648233486942</v>
      </c>
      <c r="R121" s="9">
        <f t="shared" si="14"/>
        <v>0.25345622119815669</v>
      </c>
      <c r="S121" s="9">
        <f t="shared" si="15"/>
        <v>0.27803379416282642</v>
      </c>
      <c r="T121" s="9">
        <f t="shared" si="16"/>
        <v>2.7649769585253458E-2</v>
      </c>
      <c r="U121" s="9">
        <f t="shared" si="17"/>
        <v>0.15207373271889402</v>
      </c>
      <c r="V121" s="18">
        <f t="shared" si="18"/>
        <v>0.28878648233486942</v>
      </c>
      <c r="W121" s="18"/>
      <c r="X121" s="18" t="str">
        <f t="shared" si="19"/>
        <v>BJP_2014</v>
      </c>
      <c r="Y121" s="18">
        <f t="shared" si="20"/>
        <v>0.27803379416282642</v>
      </c>
      <c r="Z121" s="18" t="str">
        <f t="shared" si="21"/>
        <v>JDU_2014</v>
      </c>
      <c r="AA121" s="18">
        <f t="shared" si="22"/>
        <v>1.0752688172043001E-2</v>
      </c>
      <c r="AB121" s="49" t="str">
        <f t="shared" si="23"/>
        <v>Swing BJP_2014</v>
      </c>
    </row>
    <row r="122" spans="1:28" x14ac:dyDescent="0.3">
      <c r="A122" t="s">
        <v>743</v>
      </c>
      <c r="B122">
        <v>112</v>
      </c>
      <c r="C122">
        <v>106</v>
      </c>
      <c r="D122">
        <v>5</v>
      </c>
      <c r="E122">
        <v>265</v>
      </c>
      <c r="F122">
        <v>2</v>
      </c>
      <c r="G122">
        <v>0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3</v>
      </c>
      <c r="O122">
        <v>2</v>
      </c>
      <c r="P122">
        <v>501</v>
      </c>
      <c r="Q122" s="9">
        <f t="shared" si="13"/>
        <v>0.52894211576846306</v>
      </c>
      <c r="R122" s="9">
        <f t="shared" si="14"/>
        <v>0.22355289421157684</v>
      </c>
      <c r="S122" s="9">
        <f t="shared" si="15"/>
        <v>0.21157684630738524</v>
      </c>
      <c r="T122" s="9">
        <f t="shared" si="16"/>
        <v>9.9800399201596807E-3</v>
      </c>
      <c r="U122" s="9">
        <f t="shared" si="17"/>
        <v>2.5948103792415168E-2</v>
      </c>
      <c r="V122" s="18">
        <f t="shared" si="18"/>
        <v>0.52894211576846306</v>
      </c>
      <c r="W122" s="18"/>
      <c r="X122" s="18" t="str">
        <f t="shared" si="19"/>
        <v>BJP_2014</v>
      </c>
      <c r="Y122" s="18">
        <f t="shared" si="20"/>
        <v>0.22355289421157684</v>
      </c>
      <c r="Z122" s="18" t="str">
        <f t="shared" si="21"/>
        <v>INC_2014</v>
      </c>
      <c r="AA122" s="18">
        <f t="shared" si="22"/>
        <v>0.30538922155688619</v>
      </c>
      <c r="AB122" s="49" t="str">
        <f t="shared" si="23"/>
        <v>Strong BJP_2014</v>
      </c>
    </row>
    <row r="123" spans="1:28" x14ac:dyDescent="0.3">
      <c r="A123" t="s">
        <v>744</v>
      </c>
      <c r="B123">
        <v>263</v>
      </c>
      <c r="C123">
        <v>7</v>
      </c>
      <c r="D123">
        <v>6</v>
      </c>
      <c r="E123">
        <v>207</v>
      </c>
      <c r="F123">
        <v>10</v>
      </c>
      <c r="G123">
        <v>0</v>
      </c>
      <c r="H123">
        <v>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4</v>
      </c>
      <c r="O123">
        <v>4</v>
      </c>
      <c r="P123">
        <v>510</v>
      </c>
      <c r="Q123" s="9">
        <f t="shared" si="13"/>
        <v>0.40588235294117647</v>
      </c>
      <c r="R123" s="9">
        <f t="shared" si="14"/>
        <v>0.51568627450980398</v>
      </c>
      <c r="S123" s="9">
        <f t="shared" si="15"/>
        <v>1.3725490196078431E-2</v>
      </c>
      <c r="T123" s="9">
        <f t="shared" si="16"/>
        <v>1.1764705882352941E-2</v>
      </c>
      <c r="U123" s="9">
        <f t="shared" si="17"/>
        <v>5.2941176470588235E-2</v>
      </c>
      <c r="V123" s="18">
        <f t="shared" si="18"/>
        <v>0.51568627450980398</v>
      </c>
      <c r="W123" s="18"/>
      <c r="X123" s="18" t="str">
        <f t="shared" si="19"/>
        <v>INC_2014</v>
      </c>
      <c r="Y123" s="18">
        <f t="shared" si="20"/>
        <v>0.40588235294117647</v>
      </c>
      <c r="Z123" s="18" t="str">
        <f t="shared" si="21"/>
        <v>BJP_2014</v>
      </c>
      <c r="AA123" s="18">
        <f t="shared" si="22"/>
        <v>0.1098039215686275</v>
      </c>
      <c r="AB123" s="49" t="str">
        <f t="shared" si="23"/>
        <v>Swing INC_2014</v>
      </c>
    </row>
    <row r="124" spans="1:28" x14ac:dyDescent="0.3">
      <c r="A124" t="s">
        <v>745</v>
      </c>
      <c r="B124">
        <v>225</v>
      </c>
      <c r="C124">
        <v>12</v>
      </c>
      <c r="D124">
        <v>2</v>
      </c>
      <c r="E124">
        <v>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</v>
      </c>
      <c r="P124">
        <v>285</v>
      </c>
      <c r="Q124" s="9">
        <f t="shared" si="13"/>
        <v>0.15087719298245614</v>
      </c>
      <c r="R124" s="9">
        <f t="shared" si="14"/>
        <v>0.78947368421052633</v>
      </c>
      <c r="S124" s="9">
        <f t="shared" si="15"/>
        <v>4.2105263157894736E-2</v>
      </c>
      <c r="T124" s="9">
        <f t="shared" si="16"/>
        <v>7.0175438596491229E-3</v>
      </c>
      <c r="U124" s="9">
        <f t="shared" si="17"/>
        <v>1.0526315789473684E-2</v>
      </c>
      <c r="V124" s="18">
        <f t="shared" si="18"/>
        <v>0.78947368421052633</v>
      </c>
      <c r="W124" s="18"/>
      <c r="X124" s="18" t="str">
        <f t="shared" si="19"/>
        <v>INC_2014</v>
      </c>
      <c r="Y124" s="18">
        <f t="shared" si="20"/>
        <v>0.15087719298245614</v>
      </c>
      <c r="Z124" s="18" t="str">
        <f t="shared" si="21"/>
        <v>BJP_2014</v>
      </c>
      <c r="AA124" s="18">
        <f t="shared" si="22"/>
        <v>0.63859649122807016</v>
      </c>
      <c r="AB124" s="49" t="str">
        <f t="shared" si="23"/>
        <v>Strong INC_2014</v>
      </c>
    </row>
    <row r="125" spans="1:28" x14ac:dyDescent="0.3">
      <c r="A125" t="s">
        <v>746</v>
      </c>
      <c r="B125">
        <v>142</v>
      </c>
      <c r="C125">
        <v>98</v>
      </c>
      <c r="D125">
        <v>71</v>
      </c>
      <c r="E125">
        <v>282</v>
      </c>
      <c r="F125">
        <v>6</v>
      </c>
      <c r="G125">
        <v>2</v>
      </c>
      <c r="H125">
        <v>5</v>
      </c>
      <c r="I125">
        <v>3</v>
      </c>
      <c r="J125">
        <v>3</v>
      </c>
      <c r="K125">
        <v>4</v>
      </c>
      <c r="L125">
        <v>6</v>
      </c>
      <c r="M125">
        <v>4</v>
      </c>
      <c r="N125">
        <v>10</v>
      </c>
      <c r="O125">
        <v>8</v>
      </c>
      <c r="P125">
        <v>644</v>
      </c>
      <c r="Q125" s="9">
        <f t="shared" si="13"/>
        <v>0.43788819875776397</v>
      </c>
      <c r="R125" s="9">
        <f t="shared" si="14"/>
        <v>0.22049689440993789</v>
      </c>
      <c r="S125" s="9">
        <f t="shared" si="15"/>
        <v>0.15217391304347827</v>
      </c>
      <c r="T125" s="9">
        <f t="shared" si="16"/>
        <v>0.11024844720496894</v>
      </c>
      <c r="U125" s="9">
        <f t="shared" si="17"/>
        <v>7.9192546583850928E-2</v>
      </c>
      <c r="V125" s="18">
        <f t="shared" si="18"/>
        <v>0.43788819875776397</v>
      </c>
      <c r="W125" s="18"/>
      <c r="X125" s="18" t="str">
        <f t="shared" si="19"/>
        <v>BJP_2014</v>
      </c>
      <c r="Y125" s="18">
        <f t="shared" si="20"/>
        <v>0.22049689440993789</v>
      </c>
      <c r="Z125" s="18" t="str">
        <f t="shared" si="21"/>
        <v>INC_2014</v>
      </c>
      <c r="AA125" s="18">
        <f t="shared" si="22"/>
        <v>0.21739130434782608</v>
      </c>
      <c r="AB125" s="49" t="str">
        <f t="shared" si="23"/>
        <v>Strong BJP_2014</v>
      </c>
    </row>
    <row r="126" spans="1:28" x14ac:dyDescent="0.3">
      <c r="A126" t="s">
        <v>747</v>
      </c>
      <c r="B126">
        <v>113</v>
      </c>
      <c r="C126">
        <v>178</v>
      </c>
      <c r="D126">
        <v>6</v>
      </c>
      <c r="E126">
        <v>185</v>
      </c>
      <c r="F126">
        <v>3</v>
      </c>
      <c r="G126">
        <v>1</v>
      </c>
      <c r="H126">
        <v>6</v>
      </c>
      <c r="I126">
        <v>3</v>
      </c>
      <c r="J126">
        <v>2</v>
      </c>
      <c r="K126">
        <v>1</v>
      </c>
      <c r="L126">
        <v>1</v>
      </c>
      <c r="M126">
        <v>4</v>
      </c>
      <c r="N126">
        <v>4</v>
      </c>
      <c r="O126">
        <v>6</v>
      </c>
      <c r="P126">
        <v>513</v>
      </c>
      <c r="Q126" s="9">
        <f t="shared" si="13"/>
        <v>0.36062378167641324</v>
      </c>
      <c r="R126" s="9">
        <f t="shared" si="14"/>
        <v>0.22027290448343079</v>
      </c>
      <c r="S126" s="9">
        <f t="shared" si="15"/>
        <v>0.34697855750487328</v>
      </c>
      <c r="T126" s="9">
        <f t="shared" si="16"/>
        <v>1.1695906432748537E-2</v>
      </c>
      <c r="U126" s="9">
        <f t="shared" si="17"/>
        <v>6.042884990253411E-2</v>
      </c>
      <c r="V126" s="18">
        <f t="shared" si="18"/>
        <v>0.36062378167641324</v>
      </c>
      <c r="W126" s="18"/>
      <c r="X126" s="18" t="str">
        <f t="shared" si="19"/>
        <v>BJP_2014</v>
      </c>
      <c r="Y126" s="18">
        <f t="shared" si="20"/>
        <v>0.34697855750487328</v>
      </c>
      <c r="Z126" s="18" t="str">
        <f t="shared" si="21"/>
        <v>JDU_2014</v>
      </c>
      <c r="AA126" s="18">
        <f t="shared" si="22"/>
        <v>1.364522417153996E-2</v>
      </c>
      <c r="AB126" s="49" t="str">
        <f t="shared" si="23"/>
        <v>Swing BJP_2014</v>
      </c>
    </row>
    <row r="127" spans="1:28" x14ac:dyDescent="0.3">
      <c r="A127" t="s">
        <v>748</v>
      </c>
      <c r="B127">
        <v>215</v>
      </c>
      <c r="C127">
        <v>68</v>
      </c>
      <c r="D127">
        <v>27</v>
      </c>
      <c r="E127">
        <v>824</v>
      </c>
      <c r="F127">
        <v>55</v>
      </c>
      <c r="G127">
        <v>12</v>
      </c>
      <c r="H127">
        <v>7</v>
      </c>
      <c r="I127">
        <v>0</v>
      </c>
      <c r="J127">
        <v>5</v>
      </c>
      <c r="K127">
        <v>3</v>
      </c>
      <c r="L127">
        <v>7</v>
      </c>
      <c r="M127">
        <v>9</v>
      </c>
      <c r="N127">
        <v>10</v>
      </c>
      <c r="O127">
        <v>12</v>
      </c>
      <c r="P127">
        <v>1254</v>
      </c>
      <c r="Q127" s="9">
        <f t="shared" si="13"/>
        <v>0.65709728867623607</v>
      </c>
      <c r="R127" s="9">
        <f t="shared" si="14"/>
        <v>0.17145135566188197</v>
      </c>
      <c r="S127" s="9">
        <f t="shared" si="15"/>
        <v>5.4226475279106859E-2</v>
      </c>
      <c r="T127" s="9">
        <f t="shared" si="16"/>
        <v>2.1531100478468901E-2</v>
      </c>
      <c r="U127" s="9">
        <f t="shared" si="17"/>
        <v>9.569377990430622E-2</v>
      </c>
      <c r="V127" s="18">
        <f t="shared" si="18"/>
        <v>0.65709728867623607</v>
      </c>
      <c r="W127" s="18"/>
      <c r="X127" s="18" t="str">
        <f t="shared" si="19"/>
        <v>BJP_2014</v>
      </c>
      <c r="Y127" s="18">
        <f t="shared" si="20"/>
        <v>0.17145135566188197</v>
      </c>
      <c r="Z127" s="18" t="str">
        <f t="shared" si="21"/>
        <v>INC_2014</v>
      </c>
      <c r="AA127" s="18">
        <f t="shared" si="22"/>
        <v>0.4856459330143541</v>
      </c>
      <c r="AB127" s="49" t="str">
        <f t="shared" si="23"/>
        <v>Strong BJP_2014</v>
      </c>
    </row>
    <row r="128" spans="1:28" x14ac:dyDescent="0.3">
      <c r="A128" t="s">
        <v>749</v>
      </c>
      <c r="B128">
        <v>207</v>
      </c>
      <c r="C128">
        <v>39</v>
      </c>
      <c r="D128">
        <v>76</v>
      </c>
      <c r="E128">
        <v>329</v>
      </c>
      <c r="F128">
        <v>9</v>
      </c>
      <c r="G128">
        <v>7</v>
      </c>
      <c r="H128">
        <v>4</v>
      </c>
      <c r="I128">
        <v>2</v>
      </c>
      <c r="J128">
        <v>3</v>
      </c>
      <c r="K128">
        <v>2</v>
      </c>
      <c r="L128">
        <v>19</v>
      </c>
      <c r="M128">
        <v>11</v>
      </c>
      <c r="N128">
        <v>10</v>
      </c>
      <c r="O128">
        <v>29</v>
      </c>
      <c r="P128">
        <v>747</v>
      </c>
      <c r="Q128" s="9">
        <f t="shared" si="13"/>
        <v>0.44042838018741631</v>
      </c>
      <c r="R128" s="9">
        <f t="shared" si="14"/>
        <v>0.27710843373493976</v>
      </c>
      <c r="S128" s="9">
        <f t="shared" si="15"/>
        <v>5.2208835341365459E-2</v>
      </c>
      <c r="T128" s="9">
        <f t="shared" si="16"/>
        <v>0.10174029451137885</v>
      </c>
      <c r="U128" s="9">
        <f t="shared" si="17"/>
        <v>0.12851405622489959</v>
      </c>
      <c r="V128" s="18">
        <f t="shared" si="18"/>
        <v>0.44042838018741631</v>
      </c>
      <c r="W128" s="18"/>
      <c r="X128" s="18" t="str">
        <f t="shared" si="19"/>
        <v>BJP_2014</v>
      </c>
      <c r="Y128" s="18">
        <f t="shared" si="20"/>
        <v>0.27710843373493976</v>
      </c>
      <c r="Z128" s="18" t="str">
        <f t="shared" si="21"/>
        <v>INC_2014</v>
      </c>
      <c r="AA128" s="18">
        <f t="shared" si="22"/>
        <v>0.16331994645247655</v>
      </c>
      <c r="AB128" s="49" t="str">
        <f t="shared" si="23"/>
        <v>Strong BJP_2014</v>
      </c>
    </row>
    <row r="129" spans="1:28" x14ac:dyDescent="0.3">
      <c r="A129" t="s">
        <v>750</v>
      </c>
      <c r="B129">
        <v>113</v>
      </c>
      <c r="C129">
        <v>213</v>
      </c>
      <c r="D129">
        <v>27</v>
      </c>
      <c r="E129">
        <v>235</v>
      </c>
      <c r="F129">
        <v>3</v>
      </c>
      <c r="G129">
        <v>2</v>
      </c>
      <c r="H129">
        <v>2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2</v>
      </c>
      <c r="O129">
        <v>0</v>
      </c>
      <c r="P129">
        <v>602</v>
      </c>
      <c r="Q129" s="9">
        <f t="shared" si="13"/>
        <v>0.39036544850498339</v>
      </c>
      <c r="R129" s="9">
        <f t="shared" si="14"/>
        <v>0.1877076411960133</v>
      </c>
      <c r="S129" s="9">
        <f t="shared" si="15"/>
        <v>0.3538205980066445</v>
      </c>
      <c r="T129" s="9">
        <f t="shared" si="16"/>
        <v>4.4850498338870434E-2</v>
      </c>
      <c r="U129" s="9">
        <f t="shared" si="17"/>
        <v>2.3255813953488372E-2</v>
      </c>
      <c r="V129" s="18">
        <f t="shared" si="18"/>
        <v>0.39036544850498339</v>
      </c>
      <c r="W129" s="18"/>
      <c r="X129" s="18" t="str">
        <f t="shared" si="19"/>
        <v>BJP_2014</v>
      </c>
      <c r="Y129" s="18">
        <f t="shared" si="20"/>
        <v>0.3538205980066445</v>
      </c>
      <c r="Z129" s="18" t="str">
        <f t="shared" si="21"/>
        <v>JDU_2014</v>
      </c>
      <c r="AA129" s="18">
        <f t="shared" si="22"/>
        <v>3.6544850498338888E-2</v>
      </c>
      <c r="AB129" s="49" t="str">
        <f t="shared" si="23"/>
        <v>Swing BJP_2014</v>
      </c>
    </row>
    <row r="130" spans="1:28" x14ac:dyDescent="0.3">
      <c r="A130" t="s">
        <v>751</v>
      </c>
      <c r="B130">
        <v>486</v>
      </c>
      <c r="C130">
        <v>72</v>
      </c>
      <c r="D130">
        <v>29</v>
      </c>
      <c r="E130">
        <v>176</v>
      </c>
      <c r="F130">
        <v>5</v>
      </c>
      <c r="G130">
        <v>4</v>
      </c>
      <c r="H130">
        <v>7</v>
      </c>
      <c r="I130">
        <v>4</v>
      </c>
      <c r="J130">
        <v>4</v>
      </c>
      <c r="K130">
        <v>3</v>
      </c>
      <c r="L130">
        <v>3</v>
      </c>
      <c r="M130">
        <v>3</v>
      </c>
      <c r="N130">
        <v>8</v>
      </c>
      <c r="O130">
        <v>13</v>
      </c>
      <c r="P130">
        <v>817</v>
      </c>
      <c r="Q130" s="9">
        <f t="shared" si="13"/>
        <v>0.21542227662178703</v>
      </c>
      <c r="R130" s="9">
        <f t="shared" si="14"/>
        <v>0.59485924112607103</v>
      </c>
      <c r="S130" s="9">
        <f t="shared" si="15"/>
        <v>8.8127294981640153E-2</v>
      </c>
      <c r="T130" s="9">
        <f t="shared" si="16"/>
        <v>3.5495716034271728E-2</v>
      </c>
      <c r="U130" s="9">
        <f t="shared" si="17"/>
        <v>6.6095471236230108E-2</v>
      </c>
      <c r="V130" s="18">
        <f t="shared" si="18"/>
        <v>0.59485924112607103</v>
      </c>
      <c r="W130" s="18"/>
      <c r="X130" s="18" t="str">
        <f t="shared" si="19"/>
        <v>INC_2014</v>
      </c>
      <c r="Y130" s="18">
        <f t="shared" si="20"/>
        <v>0.21542227662178703</v>
      </c>
      <c r="Z130" s="18" t="str">
        <f t="shared" si="21"/>
        <v>BJP_2014</v>
      </c>
      <c r="AA130" s="18">
        <f t="shared" si="22"/>
        <v>0.37943696450428399</v>
      </c>
      <c r="AB130" s="49" t="str">
        <f t="shared" si="23"/>
        <v>Strong INC_2014</v>
      </c>
    </row>
    <row r="131" spans="1:28" x14ac:dyDescent="0.3">
      <c r="A131" t="s">
        <v>752</v>
      </c>
      <c r="B131">
        <v>478</v>
      </c>
      <c r="C131">
        <v>21</v>
      </c>
      <c r="D131">
        <v>2</v>
      </c>
      <c r="E131">
        <v>48</v>
      </c>
      <c r="F131">
        <v>3</v>
      </c>
      <c r="G131">
        <v>0</v>
      </c>
      <c r="H131">
        <v>2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1</v>
      </c>
      <c r="O131">
        <v>14</v>
      </c>
      <c r="P131">
        <v>580</v>
      </c>
      <c r="Q131" s="9">
        <f t="shared" ref="Q131:Q166" si="24">E131/P131</f>
        <v>8.2758620689655171E-2</v>
      </c>
      <c r="R131" s="9">
        <f t="shared" ref="R131:R166" si="25">B131/P131</f>
        <v>0.82413793103448274</v>
      </c>
      <c r="S131" s="9">
        <f t="shared" ref="S131:S166" si="26">C131/P131</f>
        <v>3.6206896551724141E-2</v>
      </c>
      <c r="T131" s="9">
        <f t="shared" ref="T131:T166" si="27">D131/P131</f>
        <v>3.4482758620689655E-3</v>
      </c>
      <c r="U131" s="9">
        <f t="shared" ref="U131:U166" si="28">SUM(F131:O131)/P131</f>
        <v>5.3448275862068968E-2</v>
      </c>
      <c r="V131" s="18">
        <f t="shared" ref="V131:V166" si="29">MAX(Q131:U131)</f>
        <v>0.82413793103448274</v>
      </c>
      <c r="W131" s="18"/>
      <c r="X131" s="18" t="str">
        <f t="shared" ref="X131:X166" si="30">INDEX($Q$1:$U$1,MATCH(V131,Q131:U131,0))</f>
        <v>INC_2014</v>
      </c>
      <c r="Y131" s="18">
        <f t="shared" ref="Y131:Y166" si="31">LARGE(Q131:U131,2)</f>
        <v>8.2758620689655171E-2</v>
      </c>
      <c r="Z131" s="18" t="str">
        <f t="shared" ref="Z131:Z166" si="32">INDEX($Q$1:$U$1,MATCH(Y131,Q131:U131,0))</f>
        <v>BJP_2014</v>
      </c>
      <c r="AA131" s="18">
        <f t="shared" ref="AA131:AA166" si="33">V131-Y131</f>
        <v>0.74137931034482762</v>
      </c>
      <c r="AB131" s="49" t="str">
        <f t="shared" ref="AB131:AB166" si="34">IF(AA131&gt;=0.15,CONCATENATE("Strong ",X131),CONCATENATE("Swing ",X131))</f>
        <v>Strong INC_2014</v>
      </c>
    </row>
    <row r="132" spans="1:28" x14ac:dyDescent="0.3">
      <c r="A132" t="s">
        <v>753</v>
      </c>
      <c r="B132">
        <v>133</v>
      </c>
      <c r="C132">
        <v>34</v>
      </c>
      <c r="D132">
        <v>7</v>
      </c>
      <c r="E132">
        <v>177</v>
      </c>
      <c r="F132">
        <v>290</v>
      </c>
      <c r="G132">
        <v>2</v>
      </c>
      <c r="H132">
        <v>7</v>
      </c>
      <c r="I132">
        <v>7</v>
      </c>
      <c r="J132">
        <v>9</v>
      </c>
      <c r="K132">
        <v>13</v>
      </c>
      <c r="L132">
        <v>5</v>
      </c>
      <c r="M132">
        <v>9</v>
      </c>
      <c r="N132">
        <v>3</v>
      </c>
      <c r="O132">
        <v>13</v>
      </c>
      <c r="P132">
        <v>709</v>
      </c>
      <c r="Q132" s="9">
        <f t="shared" si="24"/>
        <v>0.24964739069111425</v>
      </c>
      <c r="R132" s="9">
        <f t="shared" si="25"/>
        <v>0.18758815232722145</v>
      </c>
      <c r="S132" s="9">
        <f t="shared" si="26"/>
        <v>4.7954866008462625E-2</v>
      </c>
      <c r="T132" s="9">
        <f t="shared" si="27"/>
        <v>9.8730606488011286E-3</v>
      </c>
      <c r="U132" s="9">
        <f t="shared" si="28"/>
        <v>0.50493653032440056</v>
      </c>
      <c r="V132" s="18">
        <f t="shared" si="29"/>
        <v>0.50493653032440056</v>
      </c>
      <c r="W132" s="18"/>
      <c r="X132" s="18" t="str">
        <f t="shared" si="30"/>
        <v>Others_2014</v>
      </c>
      <c r="Y132" s="18">
        <f t="shared" si="31"/>
        <v>0.24964739069111425</v>
      </c>
      <c r="Z132" s="18" t="str">
        <f t="shared" si="32"/>
        <v>BJP_2014</v>
      </c>
      <c r="AA132" s="18">
        <f t="shared" si="33"/>
        <v>0.25528913963328631</v>
      </c>
      <c r="AB132" s="49" t="str">
        <f t="shared" si="34"/>
        <v>Strong Others_2014</v>
      </c>
    </row>
    <row r="133" spans="1:28" x14ac:dyDescent="0.3">
      <c r="A133" t="s">
        <v>754</v>
      </c>
      <c r="B133">
        <v>313</v>
      </c>
      <c r="C133">
        <v>25</v>
      </c>
      <c r="D133">
        <v>167</v>
      </c>
      <c r="E133">
        <v>225</v>
      </c>
      <c r="F133">
        <v>14</v>
      </c>
      <c r="G133">
        <v>4</v>
      </c>
      <c r="H133">
        <v>2</v>
      </c>
      <c r="I133">
        <v>3</v>
      </c>
      <c r="J133">
        <v>1</v>
      </c>
      <c r="K133">
        <v>7</v>
      </c>
      <c r="L133">
        <v>2</v>
      </c>
      <c r="M133">
        <v>5</v>
      </c>
      <c r="N133">
        <v>7</v>
      </c>
      <c r="O133">
        <v>22</v>
      </c>
      <c r="P133">
        <v>797</v>
      </c>
      <c r="Q133" s="9">
        <f t="shared" si="24"/>
        <v>0.2823086574654956</v>
      </c>
      <c r="R133" s="9">
        <f t="shared" si="25"/>
        <v>0.39272271016311167</v>
      </c>
      <c r="S133" s="9">
        <f t="shared" si="26"/>
        <v>3.1367628607277293E-2</v>
      </c>
      <c r="T133" s="9">
        <f t="shared" si="27"/>
        <v>0.20953575909661229</v>
      </c>
      <c r="U133" s="9">
        <f t="shared" si="28"/>
        <v>8.4065244667503133E-2</v>
      </c>
      <c r="V133" s="18">
        <f t="shared" si="29"/>
        <v>0.39272271016311167</v>
      </c>
      <c r="W133" s="18"/>
      <c r="X133" s="18" t="str">
        <f t="shared" si="30"/>
        <v>INC_2014</v>
      </c>
      <c r="Y133" s="18">
        <f t="shared" si="31"/>
        <v>0.2823086574654956</v>
      </c>
      <c r="Z133" s="18" t="str">
        <f t="shared" si="32"/>
        <v>BJP_2014</v>
      </c>
      <c r="AA133" s="18">
        <f t="shared" si="33"/>
        <v>0.11041405269761606</v>
      </c>
      <c r="AB133" s="49" t="str">
        <f t="shared" si="34"/>
        <v>Swing INC_2014</v>
      </c>
    </row>
    <row r="134" spans="1:28" x14ac:dyDescent="0.3">
      <c r="A134" t="s">
        <v>755</v>
      </c>
      <c r="B134">
        <v>30</v>
      </c>
      <c r="C134">
        <v>462</v>
      </c>
      <c r="D134">
        <v>5</v>
      </c>
      <c r="E134">
        <v>55</v>
      </c>
      <c r="F134">
        <v>2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7</v>
      </c>
      <c r="O134">
        <v>5</v>
      </c>
      <c r="P134">
        <v>569</v>
      </c>
      <c r="Q134" s="9">
        <f t="shared" si="24"/>
        <v>9.6660808435852369E-2</v>
      </c>
      <c r="R134" s="9">
        <f t="shared" si="25"/>
        <v>5.272407732864675E-2</v>
      </c>
      <c r="S134" s="9">
        <f t="shared" si="26"/>
        <v>0.81195079086115995</v>
      </c>
      <c r="T134" s="9">
        <f t="shared" si="27"/>
        <v>8.7873462214411256E-3</v>
      </c>
      <c r="U134" s="9">
        <f t="shared" si="28"/>
        <v>2.9876977152899824E-2</v>
      </c>
      <c r="V134" s="18">
        <f t="shared" si="29"/>
        <v>0.81195079086115995</v>
      </c>
      <c r="W134" s="18"/>
      <c r="X134" s="18" t="str">
        <f t="shared" si="30"/>
        <v>JDU_2014</v>
      </c>
      <c r="Y134" s="18">
        <f t="shared" si="31"/>
        <v>9.6660808435852369E-2</v>
      </c>
      <c r="Z134" s="18" t="str">
        <f t="shared" si="32"/>
        <v>BJP_2014</v>
      </c>
      <c r="AA134" s="18">
        <f t="shared" si="33"/>
        <v>0.71528998242530761</v>
      </c>
      <c r="AB134" s="49" t="str">
        <f t="shared" si="34"/>
        <v>Strong JDU_2014</v>
      </c>
    </row>
    <row r="135" spans="1:28" x14ac:dyDescent="0.3">
      <c r="A135" t="s">
        <v>756</v>
      </c>
      <c r="B135">
        <v>210</v>
      </c>
      <c r="C135">
        <v>146</v>
      </c>
      <c r="D135">
        <v>10</v>
      </c>
      <c r="E135">
        <v>239</v>
      </c>
      <c r="F135">
        <v>15</v>
      </c>
      <c r="G135">
        <v>4</v>
      </c>
      <c r="H135">
        <v>8</v>
      </c>
      <c r="I135">
        <v>6</v>
      </c>
      <c r="J135">
        <v>6</v>
      </c>
      <c r="K135">
        <v>6</v>
      </c>
      <c r="L135">
        <v>7</v>
      </c>
      <c r="M135">
        <v>2</v>
      </c>
      <c r="N135">
        <v>9</v>
      </c>
      <c r="O135">
        <v>13</v>
      </c>
      <c r="P135">
        <v>681</v>
      </c>
      <c r="Q135" s="9">
        <f t="shared" si="24"/>
        <v>0.35095447870778268</v>
      </c>
      <c r="R135" s="9">
        <f t="shared" si="25"/>
        <v>0.30837004405286345</v>
      </c>
      <c r="S135" s="9">
        <f t="shared" si="26"/>
        <v>0.21439060205580029</v>
      </c>
      <c r="T135" s="9">
        <f t="shared" si="27"/>
        <v>1.4684287812041116E-2</v>
      </c>
      <c r="U135" s="9">
        <f t="shared" si="28"/>
        <v>0.11160058737151249</v>
      </c>
      <c r="V135" s="18">
        <f t="shared" si="29"/>
        <v>0.35095447870778268</v>
      </c>
      <c r="W135" s="18"/>
      <c r="X135" s="18" t="str">
        <f t="shared" si="30"/>
        <v>BJP_2014</v>
      </c>
      <c r="Y135" s="18">
        <f t="shared" si="31"/>
        <v>0.30837004405286345</v>
      </c>
      <c r="Z135" s="18" t="str">
        <f t="shared" si="32"/>
        <v>INC_2014</v>
      </c>
      <c r="AA135" s="18">
        <f t="shared" si="33"/>
        <v>4.2584434654919234E-2</v>
      </c>
      <c r="AB135" s="49" t="str">
        <f t="shared" si="34"/>
        <v>Swing BJP_2014</v>
      </c>
    </row>
    <row r="136" spans="1:28" x14ac:dyDescent="0.3">
      <c r="A136" t="s">
        <v>757</v>
      </c>
      <c r="B136">
        <v>32</v>
      </c>
      <c r="C136">
        <v>2</v>
      </c>
      <c r="D136">
        <v>375</v>
      </c>
      <c r="E136">
        <v>27</v>
      </c>
      <c r="F136">
        <v>2</v>
      </c>
      <c r="G136">
        <v>0</v>
      </c>
      <c r="H136">
        <v>0</v>
      </c>
      <c r="I136">
        <v>0</v>
      </c>
      <c r="J136">
        <v>2</v>
      </c>
      <c r="K136">
        <v>0</v>
      </c>
      <c r="L136">
        <v>2</v>
      </c>
      <c r="M136">
        <v>4</v>
      </c>
      <c r="N136">
        <v>1</v>
      </c>
      <c r="O136">
        <v>6</v>
      </c>
      <c r="P136">
        <v>453</v>
      </c>
      <c r="Q136" s="9">
        <f t="shared" si="24"/>
        <v>5.9602649006622516E-2</v>
      </c>
      <c r="R136" s="9">
        <f t="shared" si="25"/>
        <v>7.0640176600441501E-2</v>
      </c>
      <c r="S136" s="9">
        <f t="shared" si="26"/>
        <v>4.4150110375275938E-3</v>
      </c>
      <c r="T136" s="9">
        <f t="shared" si="27"/>
        <v>0.82781456953642385</v>
      </c>
      <c r="U136" s="9">
        <f t="shared" si="28"/>
        <v>3.7527593818984545E-2</v>
      </c>
      <c r="V136" s="18">
        <f t="shared" si="29"/>
        <v>0.82781456953642385</v>
      </c>
      <c r="W136" s="18"/>
      <c r="X136" s="18" t="str">
        <f t="shared" si="30"/>
        <v>BSP_2014</v>
      </c>
      <c r="Y136" s="18">
        <f t="shared" si="31"/>
        <v>7.0640176600441501E-2</v>
      </c>
      <c r="Z136" s="18" t="str">
        <f t="shared" si="32"/>
        <v>INC_2014</v>
      </c>
      <c r="AA136" s="18">
        <f t="shared" si="33"/>
        <v>0.75717439293598232</v>
      </c>
      <c r="AB136" s="49" t="str">
        <f t="shared" si="34"/>
        <v>Strong BSP_2014</v>
      </c>
    </row>
    <row r="137" spans="1:28" x14ac:dyDescent="0.3">
      <c r="A137" t="s">
        <v>758</v>
      </c>
      <c r="B137">
        <v>58</v>
      </c>
      <c r="C137">
        <v>22</v>
      </c>
      <c r="D137">
        <v>24</v>
      </c>
      <c r="E137">
        <v>117</v>
      </c>
      <c r="F137">
        <v>1</v>
      </c>
      <c r="G137">
        <v>2</v>
      </c>
      <c r="H137">
        <v>2</v>
      </c>
      <c r="I137">
        <v>1</v>
      </c>
      <c r="J137">
        <v>0</v>
      </c>
      <c r="K137">
        <v>1</v>
      </c>
      <c r="L137">
        <v>5</v>
      </c>
      <c r="M137">
        <v>0</v>
      </c>
      <c r="N137">
        <v>2</v>
      </c>
      <c r="O137">
        <v>4</v>
      </c>
      <c r="P137">
        <v>239</v>
      </c>
      <c r="Q137" s="9">
        <f t="shared" si="24"/>
        <v>0.4895397489539749</v>
      </c>
      <c r="R137" s="9">
        <f t="shared" si="25"/>
        <v>0.24267782426778242</v>
      </c>
      <c r="S137" s="9">
        <f t="shared" si="26"/>
        <v>9.2050209205020925E-2</v>
      </c>
      <c r="T137" s="9">
        <f t="shared" si="27"/>
        <v>0.100418410041841</v>
      </c>
      <c r="U137" s="9">
        <f t="shared" si="28"/>
        <v>7.5313807531380755E-2</v>
      </c>
      <c r="V137" s="18">
        <f t="shared" si="29"/>
        <v>0.4895397489539749</v>
      </c>
      <c r="W137" s="18"/>
      <c r="X137" s="18" t="str">
        <f t="shared" si="30"/>
        <v>BJP_2014</v>
      </c>
      <c r="Y137" s="18">
        <f t="shared" si="31"/>
        <v>0.24267782426778242</v>
      </c>
      <c r="Z137" s="18" t="str">
        <f t="shared" si="32"/>
        <v>INC_2014</v>
      </c>
      <c r="AA137" s="18">
        <f t="shared" si="33"/>
        <v>0.24686192468619247</v>
      </c>
      <c r="AB137" s="49" t="str">
        <f t="shared" si="34"/>
        <v>Strong BJP_2014</v>
      </c>
    </row>
    <row r="138" spans="1:28" x14ac:dyDescent="0.3">
      <c r="A138" t="s">
        <v>759</v>
      </c>
      <c r="B138">
        <v>299</v>
      </c>
      <c r="C138">
        <v>68</v>
      </c>
      <c r="D138">
        <v>37</v>
      </c>
      <c r="E138">
        <v>686</v>
      </c>
      <c r="F138">
        <v>14</v>
      </c>
      <c r="G138">
        <v>1</v>
      </c>
      <c r="H138">
        <v>8</v>
      </c>
      <c r="I138">
        <v>2</v>
      </c>
      <c r="J138">
        <v>5</v>
      </c>
      <c r="K138">
        <v>7</v>
      </c>
      <c r="L138">
        <v>6</v>
      </c>
      <c r="M138">
        <v>6</v>
      </c>
      <c r="N138">
        <v>10</v>
      </c>
      <c r="O138">
        <v>12</v>
      </c>
      <c r="P138">
        <v>1161</v>
      </c>
      <c r="Q138" s="9">
        <f t="shared" si="24"/>
        <v>0.59086993970714896</v>
      </c>
      <c r="R138" s="9">
        <f t="shared" si="25"/>
        <v>0.2575366063738157</v>
      </c>
      <c r="S138" s="9">
        <f t="shared" si="26"/>
        <v>5.8570198105081829E-2</v>
      </c>
      <c r="T138" s="9">
        <f t="shared" si="27"/>
        <v>3.1869078380706288E-2</v>
      </c>
      <c r="U138" s="9">
        <f t="shared" si="28"/>
        <v>6.1154177433247199E-2</v>
      </c>
      <c r="V138" s="18">
        <f t="shared" si="29"/>
        <v>0.59086993970714896</v>
      </c>
      <c r="W138" s="18"/>
      <c r="X138" s="18" t="str">
        <f t="shared" si="30"/>
        <v>BJP_2014</v>
      </c>
      <c r="Y138" s="18">
        <f t="shared" si="31"/>
        <v>0.2575366063738157</v>
      </c>
      <c r="Z138" s="18" t="str">
        <f t="shared" si="32"/>
        <v>INC_2014</v>
      </c>
      <c r="AA138" s="18">
        <f t="shared" si="33"/>
        <v>0.33333333333333326</v>
      </c>
      <c r="AB138" s="49" t="str">
        <f t="shared" si="34"/>
        <v>Strong BJP_2014</v>
      </c>
    </row>
    <row r="139" spans="1:28" x14ac:dyDescent="0.3">
      <c r="A139" t="s">
        <v>760</v>
      </c>
      <c r="B139">
        <v>145</v>
      </c>
      <c r="C139">
        <v>55</v>
      </c>
      <c r="D139">
        <v>67</v>
      </c>
      <c r="E139">
        <v>312</v>
      </c>
      <c r="F139">
        <v>6</v>
      </c>
      <c r="G139">
        <v>4</v>
      </c>
      <c r="H139">
        <v>5</v>
      </c>
      <c r="I139">
        <v>2</v>
      </c>
      <c r="J139">
        <v>1</v>
      </c>
      <c r="K139">
        <v>4</v>
      </c>
      <c r="L139">
        <v>10</v>
      </c>
      <c r="M139">
        <v>4</v>
      </c>
      <c r="N139">
        <v>2</v>
      </c>
      <c r="O139">
        <v>8</v>
      </c>
      <c r="P139">
        <v>625</v>
      </c>
      <c r="Q139" s="9">
        <f t="shared" si="24"/>
        <v>0.49919999999999998</v>
      </c>
      <c r="R139" s="9">
        <f t="shared" si="25"/>
        <v>0.23200000000000001</v>
      </c>
      <c r="S139" s="9">
        <f t="shared" si="26"/>
        <v>8.7999999999999995E-2</v>
      </c>
      <c r="T139" s="9">
        <f t="shared" si="27"/>
        <v>0.1072</v>
      </c>
      <c r="U139" s="9">
        <f t="shared" si="28"/>
        <v>7.3599999999999999E-2</v>
      </c>
      <c r="V139" s="18">
        <f t="shared" si="29"/>
        <v>0.49919999999999998</v>
      </c>
      <c r="W139" s="18"/>
      <c r="X139" s="18" t="str">
        <f t="shared" si="30"/>
        <v>BJP_2014</v>
      </c>
      <c r="Y139" s="18">
        <f t="shared" si="31"/>
        <v>0.23200000000000001</v>
      </c>
      <c r="Z139" s="18" t="str">
        <f t="shared" si="32"/>
        <v>INC_2014</v>
      </c>
      <c r="AA139" s="18">
        <f t="shared" si="33"/>
        <v>0.26719999999999999</v>
      </c>
      <c r="AB139" s="49" t="str">
        <f t="shared" si="34"/>
        <v>Strong BJP_2014</v>
      </c>
    </row>
    <row r="140" spans="1:28" x14ac:dyDescent="0.3">
      <c r="A140" t="s">
        <v>761</v>
      </c>
      <c r="B140">
        <v>190</v>
      </c>
      <c r="C140">
        <v>215</v>
      </c>
      <c r="D140">
        <v>10</v>
      </c>
      <c r="E140">
        <v>238</v>
      </c>
      <c r="F140">
        <v>23</v>
      </c>
      <c r="G140">
        <v>4</v>
      </c>
      <c r="H140">
        <v>3</v>
      </c>
      <c r="I140">
        <v>4</v>
      </c>
      <c r="J140">
        <v>1</v>
      </c>
      <c r="K140">
        <v>2</v>
      </c>
      <c r="L140">
        <v>5</v>
      </c>
      <c r="M140">
        <v>0</v>
      </c>
      <c r="N140">
        <v>7</v>
      </c>
      <c r="O140">
        <v>6</v>
      </c>
      <c r="P140">
        <v>708</v>
      </c>
      <c r="Q140" s="9">
        <f t="shared" si="24"/>
        <v>0.33615819209039549</v>
      </c>
      <c r="R140" s="9">
        <f t="shared" si="25"/>
        <v>0.26836158192090398</v>
      </c>
      <c r="S140" s="9">
        <f t="shared" si="26"/>
        <v>0.3036723163841808</v>
      </c>
      <c r="T140" s="9">
        <f t="shared" si="27"/>
        <v>1.4124293785310734E-2</v>
      </c>
      <c r="U140" s="9">
        <f t="shared" si="28"/>
        <v>7.7683615819209045E-2</v>
      </c>
      <c r="V140" s="18">
        <f t="shared" si="29"/>
        <v>0.33615819209039549</v>
      </c>
      <c r="W140" s="18"/>
      <c r="X140" s="18" t="str">
        <f t="shared" si="30"/>
        <v>BJP_2014</v>
      </c>
      <c r="Y140" s="18">
        <f t="shared" si="31"/>
        <v>0.3036723163841808</v>
      </c>
      <c r="Z140" s="18" t="str">
        <f t="shared" si="32"/>
        <v>JDU_2014</v>
      </c>
      <c r="AA140" s="18">
        <f t="shared" si="33"/>
        <v>3.2485875706214695E-2</v>
      </c>
      <c r="AB140" s="49" t="str">
        <f t="shared" si="34"/>
        <v>Swing BJP_2014</v>
      </c>
    </row>
    <row r="141" spans="1:28" x14ac:dyDescent="0.3">
      <c r="A141" t="s">
        <v>762</v>
      </c>
      <c r="B141">
        <v>278</v>
      </c>
      <c r="C141">
        <v>11</v>
      </c>
      <c r="D141">
        <v>33</v>
      </c>
      <c r="E141">
        <v>191</v>
      </c>
      <c r="F141">
        <v>2</v>
      </c>
      <c r="G141">
        <v>1</v>
      </c>
      <c r="H141">
        <v>2</v>
      </c>
      <c r="I141">
        <v>2</v>
      </c>
      <c r="J141">
        <v>0</v>
      </c>
      <c r="K141">
        <v>1</v>
      </c>
      <c r="L141">
        <v>2</v>
      </c>
      <c r="M141">
        <v>2</v>
      </c>
      <c r="N141">
        <v>1</v>
      </c>
      <c r="O141">
        <v>12</v>
      </c>
      <c r="P141">
        <v>538</v>
      </c>
      <c r="Q141" s="9">
        <f t="shared" si="24"/>
        <v>0.35501858736059477</v>
      </c>
      <c r="R141" s="9">
        <f t="shared" si="25"/>
        <v>0.51672862453531598</v>
      </c>
      <c r="S141" s="9">
        <f t="shared" si="26"/>
        <v>2.0446096654275093E-2</v>
      </c>
      <c r="T141" s="9">
        <f t="shared" si="27"/>
        <v>6.1338289962825282E-2</v>
      </c>
      <c r="U141" s="9">
        <f t="shared" si="28"/>
        <v>4.6468401486988845E-2</v>
      </c>
      <c r="V141" s="18">
        <f t="shared" si="29"/>
        <v>0.51672862453531598</v>
      </c>
      <c r="W141" s="18"/>
      <c r="X141" s="18" t="str">
        <f t="shared" si="30"/>
        <v>INC_2014</v>
      </c>
      <c r="Y141" s="18">
        <f t="shared" si="31"/>
        <v>0.35501858736059477</v>
      </c>
      <c r="Z141" s="18" t="str">
        <f t="shared" si="32"/>
        <v>BJP_2014</v>
      </c>
      <c r="AA141" s="18">
        <f t="shared" si="33"/>
        <v>0.16171003717472121</v>
      </c>
      <c r="AB141" s="49" t="str">
        <f t="shared" si="34"/>
        <v>Strong INC_2014</v>
      </c>
    </row>
    <row r="142" spans="1:28" x14ac:dyDescent="0.3">
      <c r="A142" t="s">
        <v>763</v>
      </c>
      <c r="B142">
        <v>323</v>
      </c>
      <c r="C142">
        <v>39</v>
      </c>
      <c r="D142">
        <v>51</v>
      </c>
      <c r="E142">
        <v>59</v>
      </c>
      <c r="F142">
        <v>4</v>
      </c>
      <c r="G142">
        <v>3</v>
      </c>
      <c r="H142">
        <v>2</v>
      </c>
      <c r="I142">
        <v>0</v>
      </c>
      <c r="J142">
        <v>0</v>
      </c>
      <c r="K142">
        <v>2</v>
      </c>
      <c r="L142">
        <v>2</v>
      </c>
      <c r="M142">
        <v>1</v>
      </c>
      <c r="N142">
        <v>6</v>
      </c>
      <c r="O142">
        <v>11</v>
      </c>
      <c r="P142">
        <v>503</v>
      </c>
      <c r="Q142" s="9">
        <f t="shared" si="24"/>
        <v>0.1172962226640159</v>
      </c>
      <c r="R142" s="9">
        <f t="shared" si="25"/>
        <v>0.64214711729622265</v>
      </c>
      <c r="S142" s="9">
        <f t="shared" si="26"/>
        <v>7.7534791252485094E-2</v>
      </c>
      <c r="T142" s="9">
        <f t="shared" si="27"/>
        <v>0.10139165009940358</v>
      </c>
      <c r="U142" s="9">
        <f t="shared" si="28"/>
        <v>6.1630218687872766E-2</v>
      </c>
      <c r="V142" s="18">
        <f t="shared" si="29"/>
        <v>0.64214711729622265</v>
      </c>
      <c r="W142" s="18"/>
      <c r="X142" s="18" t="str">
        <f t="shared" si="30"/>
        <v>INC_2014</v>
      </c>
      <c r="Y142" s="18">
        <f t="shared" si="31"/>
        <v>0.1172962226640159</v>
      </c>
      <c r="Z142" s="18" t="str">
        <f t="shared" si="32"/>
        <v>BJP_2014</v>
      </c>
      <c r="AA142" s="18">
        <f t="shared" si="33"/>
        <v>0.5248508946322068</v>
      </c>
      <c r="AB142" s="49" t="str">
        <f t="shared" si="34"/>
        <v>Strong INC_2014</v>
      </c>
    </row>
    <row r="143" spans="1:28" x14ac:dyDescent="0.3">
      <c r="A143" t="s">
        <v>764</v>
      </c>
      <c r="B143">
        <v>417</v>
      </c>
      <c r="C143">
        <v>185</v>
      </c>
      <c r="D143">
        <v>10</v>
      </c>
      <c r="E143">
        <v>566</v>
      </c>
      <c r="F143">
        <v>16</v>
      </c>
      <c r="G143">
        <v>1</v>
      </c>
      <c r="H143">
        <v>9</v>
      </c>
      <c r="I143">
        <v>4</v>
      </c>
      <c r="J143">
        <v>4</v>
      </c>
      <c r="K143">
        <v>2</v>
      </c>
      <c r="L143">
        <v>3</v>
      </c>
      <c r="M143">
        <v>5</v>
      </c>
      <c r="N143">
        <v>4</v>
      </c>
      <c r="O143">
        <v>12</v>
      </c>
      <c r="P143">
        <v>1238</v>
      </c>
      <c r="Q143" s="9">
        <f t="shared" si="24"/>
        <v>0.45718901453957994</v>
      </c>
      <c r="R143" s="9">
        <f t="shared" si="25"/>
        <v>0.33683360258481421</v>
      </c>
      <c r="S143" s="9">
        <f t="shared" si="26"/>
        <v>0.14943457189014539</v>
      </c>
      <c r="T143" s="9">
        <f t="shared" si="27"/>
        <v>8.0775444264943458E-3</v>
      </c>
      <c r="U143" s="9">
        <f t="shared" si="28"/>
        <v>4.8465266558966075E-2</v>
      </c>
      <c r="V143" s="18">
        <f t="shared" si="29"/>
        <v>0.45718901453957994</v>
      </c>
      <c r="W143" s="18"/>
      <c r="X143" s="18" t="str">
        <f t="shared" si="30"/>
        <v>BJP_2014</v>
      </c>
      <c r="Y143" s="18">
        <f t="shared" si="31"/>
        <v>0.33683360258481421</v>
      </c>
      <c r="Z143" s="18" t="str">
        <f t="shared" si="32"/>
        <v>INC_2014</v>
      </c>
      <c r="AA143" s="18">
        <f t="shared" si="33"/>
        <v>0.12035541195476573</v>
      </c>
      <c r="AB143" s="49" t="str">
        <f t="shared" si="34"/>
        <v>Swing BJP_2014</v>
      </c>
    </row>
    <row r="144" spans="1:28" x14ac:dyDescent="0.3">
      <c r="A144" t="s">
        <v>765</v>
      </c>
      <c r="B144">
        <v>103</v>
      </c>
      <c r="C144">
        <v>68</v>
      </c>
      <c r="D144">
        <v>10</v>
      </c>
      <c r="E144">
        <v>156</v>
      </c>
      <c r="F144">
        <v>10</v>
      </c>
      <c r="G144">
        <v>1</v>
      </c>
      <c r="H144">
        <v>3</v>
      </c>
      <c r="I144">
        <v>2</v>
      </c>
      <c r="J144">
        <v>4</v>
      </c>
      <c r="K144">
        <v>5</v>
      </c>
      <c r="L144">
        <v>10</v>
      </c>
      <c r="M144">
        <v>9</v>
      </c>
      <c r="N144">
        <v>9</v>
      </c>
      <c r="O144">
        <v>7</v>
      </c>
      <c r="P144">
        <v>397</v>
      </c>
      <c r="Q144" s="9">
        <f t="shared" si="24"/>
        <v>0.39294710327455917</v>
      </c>
      <c r="R144" s="9">
        <f t="shared" si="25"/>
        <v>0.25944584382871538</v>
      </c>
      <c r="S144" s="9">
        <f t="shared" si="26"/>
        <v>0.1712846347607053</v>
      </c>
      <c r="T144" s="9">
        <f t="shared" si="27"/>
        <v>2.5188916876574308E-2</v>
      </c>
      <c r="U144" s="9">
        <f t="shared" si="28"/>
        <v>0.15113350125944586</v>
      </c>
      <c r="V144" s="18">
        <f t="shared" si="29"/>
        <v>0.39294710327455917</v>
      </c>
      <c r="W144" s="18"/>
      <c r="X144" s="18" t="str">
        <f t="shared" si="30"/>
        <v>BJP_2014</v>
      </c>
      <c r="Y144" s="18">
        <f t="shared" si="31"/>
        <v>0.25944584382871538</v>
      </c>
      <c r="Z144" s="18" t="str">
        <f t="shared" si="32"/>
        <v>INC_2014</v>
      </c>
      <c r="AA144" s="18">
        <f t="shared" si="33"/>
        <v>0.13350125944584379</v>
      </c>
      <c r="AB144" s="49" t="str">
        <f t="shared" si="34"/>
        <v>Swing BJP_2014</v>
      </c>
    </row>
    <row r="145" spans="1:28" x14ac:dyDescent="0.3">
      <c r="A145" t="s">
        <v>766</v>
      </c>
      <c r="B145">
        <v>64</v>
      </c>
      <c r="C145">
        <v>193</v>
      </c>
      <c r="D145">
        <v>17</v>
      </c>
      <c r="E145">
        <v>232</v>
      </c>
      <c r="F145">
        <v>8</v>
      </c>
      <c r="G145">
        <v>2</v>
      </c>
      <c r="H145">
        <v>2</v>
      </c>
      <c r="I145">
        <v>4</v>
      </c>
      <c r="J145">
        <v>0</v>
      </c>
      <c r="K145">
        <v>4</v>
      </c>
      <c r="L145">
        <v>5</v>
      </c>
      <c r="M145">
        <v>3</v>
      </c>
      <c r="N145">
        <v>11</v>
      </c>
      <c r="O145">
        <v>6</v>
      </c>
      <c r="P145">
        <v>551</v>
      </c>
      <c r="Q145" s="9">
        <f t="shared" si="24"/>
        <v>0.42105263157894735</v>
      </c>
      <c r="R145" s="9">
        <f t="shared" si="25"/>
        <v>0.1161524500907441</v>
      </c>
      <c r="S145" s="9">
        <f t="shared" si="26"/>
        <v>0.35027223230490018</v>
      </c>
      <c r="T145" s="9">
        <f t="shared" si="27"/>
        <v>3.0852994555353903E-2</v>
      </c>
      <c r="U145" s="9">
        <f t="shared" si="28"/>
        <v>8.1669691470054442E-2</v>
      </c>
      <c r="V145" s="18">
        <f t="shared" si="29"/>
        <v>0.42105263157894735</v>
      </c>
      <c r="W145" s="18"/>
      <c r="X145" s="18" t="str">
        <f t="shared" si="30"/>
        <v>BJP_2014</v>
      </c>
      <c r="Y145" s="18">
        <f t="shared" si="31"/>
        <v>0.35027223230490018</v>
      </c>
      <c r="Z145" s="18" t="str">
        <f t="shared" si="32"/>
        <v>JDU_2014</v>
      </c>
      <c r="AA145" s="18">
        <f t="shared" si="33"/>
        <v>7.0780399274047168E-2</v>
      </c>
      <c r="AB145" s="49" t="str">
        <f t="shared" si="34"/>
        <v>Swing BJP_2014</v>
      </c>
    </row>
    <row r="146" spans="1:28" x14ac:dyDescent="0.3">
      <c r="A146" t="s">
        <v>767</v>
      </c>
      <c r="B146">
        <v>141</v>
      </c>
      <c r="C146">
        <v>9</v>
      </c>
      <c r="D146">
        <v>159</v>
      </c>
      <c r="E146">
        <v>26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3</v>
      </c>
      <c r="M146">
        <v>6</v>
      </c>
      <c r="N146">
        <v>1</v>
      </c>
      <c r="O146">
        <v>8</v>
      </c>
      <c r="P146">
        <v>356</v>
      </c>
      <c r="Q146" s="9">
        <f t="shared" si="24"/>
        <v>7.3033707865168537E-2</v>
      </c>
      <c r="R146" s="9">
        <f t="shared" si="25"/>
        <v>0.3960674157303371</v>
      </c>
      <c r="S146" s="9">
        <f t="shared" si="26"/>
        <v>2.5280898876404494E-2</v>
      </c>
      <c r="T146" s="9">
        <f t="shared" si="27"/>
        <v>0.44662921348314605</v>
      </c>
      <c r="U146" s="9">
        <f t="shared" si="28"/>
        <v>5.8988764044943819E-2</v>
      </c>
      <c r="V146" s="18">
        <f t="shared" si="29"/>
        <v>0.44662921348314605</v>
      </c>
      <c r="W146" s="18"/>
      <c r="X146" s="18" t="str">
        <f t="shared" si="30"/>
        <v>BSP_2014</v>
      </c>
      <c r="Y146" s="18">
        <f t="shared" si="31"/>
        <v>0.3960674157303371</v>
      </c>
      <c r="Z146" s="18" t="str">
        <f t="shared" si="32"/>
        <v>INC_2014</v>
      </c>
      <c r="AA146" s="18">
        <f t="shared" si="33"/>
        <v>5.0561797752808946E-2</v>
      </c>
      <c r="AB146" s="49" t="str">
        <f t="shared" si="34"/>
        <v>Swing BSP_2014</v>
      </c>
    </row>
    <row r="147" spans="1:28" x14ac:dyDescent="0.3">
      <c r="A147" t="s">
        <v>768</v>
      </c>
      <c r="B147">
        <v>225</v>
      </c>
      <c r="C147">
        <v>73</v>
      </c>
      <c r="D147">
        <v>78</v>
      </c>
      <c r="E147">
        <v>207</v>
      </c>
      <c r="F147">
        <v>3</v>
      </c>
      <c r="G147">
        <v>2</v>
      </c>
      <c r="H147">
        <v>4</v>
      </c>
      <c r="I147">
        <v>2</v>
      </c>
      <c r="J147">
        <v>2</v>
      </c>
      <c r="K147">
        <v>4</v>
      </c>
      <c r="L147">
        <v>3</v>
      </c>
      <c r="M147">
        <v>6</v>
      </c>
      <c r="N147">
        <v>6</v>
      </c>
      <c r="O147">
        <v>30</v>
      </c>
      <c r="P147">
        <v>645</v>
      </c>
      <c r="Q147" s="9">
        <f t="shared" si="24"/>
        <v>0.32093023255813952</v>
      </c>
      <c r="R147" s="9">
        <f t="shared" si="25"/>
        <v>0.34883720930232559</v>
      </c>
      <c r="S147" s="9">
        <f t="shared" si="26"/>
        <v>0.11317829457364341</v>
      </c>
      <c r="T147" s="9">
        <f t="shared" si="27"/>
        <v>0.12093023255813953</v>
      </c>
      <c r="U147" s="9">
        <f t="shared" si="28"/>
        <v>9.6124031007751937E-2</v>
      </c>
      <c r="V147" s="18">
        <f t="shared" si="29"/>
        <v>0.34883720930232559</v>
      </c>
      <c r="W147" s="18"/>
      <c r="X147" s="18" t="str">
        <f t="shared" si="30"/>
        <v>INC_2014</v>
      </c>
      <c r="Y147" s="18">
        <f t="shared" si="31"/>
        <v>0.32093023255813952</v>
      </c>
      <c r="Z147" s="18" t="str">
        <f t="shared" si="32"/>
        <v>BJP_2014</v>
      </c>
      <c r="AA147" s="18">
        <f t="shared" si="33"/>
        <v>2.7906976744186074E-2</v>
      </c>
      <c r="AB147" s="49" t="str">
        <f t="shared" si="34"/>
        <v>Swing INC_2014</v>
      </c>
    </row>
    <row r="148" spans="1:28" x14ac:dyDescent="0.3">
      <c r="A148" t="s">
        <v>769</v>
      </c>
      <c r="B148">
        <v>503</v>
      </c>
      <c r="C148">
        <v>14</v>
      </c>
      <c r="D148">
        <v>14</v>
      </c>
      <c r="E148">
        <v>147</v>
      </c>
      <c r="F148">
        <v>22</v>
      </c>
      <c r="G148">
        <v>2</v>
      </c>
      <c r="H148">
        <v>2</v>
      </c>
      <c r="I148">
        <v>1</v>
      </c>
      <c r="J148">
        <v>6</v>
      </c>
      <c r="K148">
        <v>3</v>
      </c>
      <c r="L148">
        <v>5</v>
      </c>
      <c r="M148">
        <v>3</v>
      </c>
      <c r="N148">
        <v>4</v>
      </c>
      <c r="O148">
        <v>14</v>
      </c>
      <c r="P148">
        <v>740</v>
      </c>
      <c r="Q148" s="9">
        <f t="shared" si="24"/>
        <v>0.19864864864864865</v>
      </c>
      <c r="R148" s="9">
        <f t="shared" si="25"/>
        <v>0.67972972972972978</v>
      </c>
      <c r="S148" s="9">
        <f t="shared" si="26"/>
        <v>1.891891891891892E-2</v>
      </c>
      <c r="T148" s="9">
        <f t="shared" si="27"/>
        <v>1.891891891891892E-2</v>
      </c>
      <c r="U148" s="9">
        <f t="shared" si="28"/>
        <v>8.3783783783783788E-2</v>
      </c>
      <c r="V148" s="18">
        <f t="shared" si="29"/>
        <v>0.67972972972972978</v>
      </c>
      <c r="W148" s="18"/>
      <c r="X148" s="18" t="str">
        <f t="shared" si="30"/>
        <v>INC_2014</v>
      </c>
      <c r="Y148" s="18">
        <f t="shared" si="31"/>
        <v>0.19864864864864865</v>
      </c>
      <c r="Z148" s="18" t="str">
        <f t="shared" si="32"/>
        <v>BJP_2014</v>
      </c>
      <c r="AA148" s="18">
        <f t="shared" si="33"/>
        <v>0.48108108108108116</v>
      </c>
      <c r="AB148" s="49" t="str">
        <f t="shared" si="34"/>
        <v>Strong INC_2014</v>
      </c>
    </row>
    <row r="149" spans="1:28" x14ac:dyDescent="0.3">
      <c r="A149" t="s">
        <v>770</v>
      </c>
      <c r="B149">
        <v>90</v>
      </c>
      <c r="C149">
        <v>49</v>
      </c>
      <c r="D149">
        <v>8</v>
      </c>
      <c r="E149">
        <v>245</v>
      </c>
      <c r="F149">
        <v>2</v>
      </c>
      <c r="G149">
        <v>2</v>
      </c>
      <c r="H149">
        <v>4</v>
      </c>
      <c r="I149">
        <v>1</v>
      </c>
      <c r="J149">
        <v>0</v>
      </c>
      <c r="K149">
        <v>2</v>
      </c>
      <c r="L149">
        <v>0</v>
      </c>
      <c r="M149">
        <v>3</v>
      </c>
      <c r="N149">
        <v>4</v>
      </c>
      <c r="O149">
        <v>7</v>
      </c>
      <c r="P149">
        <v>417</v>
      </c>
      <c r="Q149" s="9">
        <f t="shared" si="24"/>
        <v>0.58752997601918466</v>
      </c>
      <c r="R149" s="9">
        <f t="shared" si="25"/>
        <v>0.21582733812949639</v>
      </c>
      <c r="S149" s="9">
        <f t="shared" si="26"/>
        <v>0.11750599520383694</v>
      </c>
      <c r="T149" s="9">
        <f t="shared" si="27"/>
        <v>1.9184652278177457E-2</v>
      </c>
      <c r="U149" s="9">
        <f t="shared" si="28"/>
        <v>5.9952038369304558E-2</v>
      </c>
      <c r="V149" s="18">
        <f t="shared" si="29"/>
        <v>0.58752997601918466</v>
      </c>
      <c r="W149" s="18"/>
      <c r="X149" s="18" t="str">
        <f t="shared" si="30"/>
        <v>BJP_2014</v>
      </c>
      <c r="Y149" s="18">
        <f t="shared" si="31"/>
        <v>0.21582733812949639</v>
      </c>
      <c r="Z149" s="18" t="str">
        <f t="shared" si="32"/>
        <v>INC_2014</v>
      </c>
      <c r="AA149" s="18">
        <f t="shared" si="33"/>
        <v>0.37170263788968827</v>
      </c>
      <c r="AB149" s="49" t="str">
        <f t="shared" si="34"/>
        <v>Strong BJP_2014</v>
      </c>
    </row>
    <row r="150" spans="1:28" x14ac:dyDescent="0.3">
      <c r="A150" t="s">
        <v>771</v>
      </c>
      <c r="B150">
        <v>48</v>
      </c>
      <c r="C150">
        <v>73</v>
      </c>
      <c r="D150">
        <v>6</v>
      </c>
      <c r="E150">
        <v>326</v>
      </c>
      <c r="F150">
        <v>7</v>
      </c>
      <c r="G150">
        <v>4</v>
      </c>
      <c r="H150">
        <v>2</v>
      </c>
      <c r="I150">
        <v>1</v>
      </c>
      <c r="J150">
        <v>1</v>
      </c>
      <c r="K150">
        <v>0</v>
      </c>
      <c r="L150">
        <v>1</v>
      </c>
      <c r="M150">
        <v>2</v>
      </c>
      <c r="N150">
        <v>1</v>
      </c>
      <c r="O150">
        <v>1</v>
      </c>
      <c r="P150">
        <v>473</v>
      </c>
      <c r="Q150" s="9">
        <f t="shared" si="24"/>
        <v>0.68921775898520088</v>
      </c>
      <c r="R150" s="9">
        <f t="shared" si="25"/>
        <v>0.1014799154334038</v>
      </c>
      <c r="S150" s="9">
        <f t="shared" si="26"/>
        <v>0.15433403805496829</v>
      </c>
      <c r="T150" s="9">
        <f t="shared" si="27"/>
        <v>1.2684989429175475E-2</v>
      </c>
      <c r="U150" s="9">
        <f t="shared" si="28"/>
        <v>4.2283298097251586E-2</v>
      </c>
      <c r="V150" s="18">
        <f t="shared" si="29"/>
        <v>0.68921775898520088</v>
      </c>
      <c r="W150" s="18"/>
      <c r="X150" s="18" t="str">
        <f t="shared" si="30"/>
        <v>BJP_2014</v>
      </c>
      <c r="Y150" s="18">
        <f t="shared" si="31"/>
        <v>0.15433403805496829</v>
      </c>
      <c r="Z150" s="18" t="str">
        <f t="shared" si="32"/>
        <v>JDU_2014</v>
      </c>
      <c r="AA150" s="18">
        <f t="shared" si="33"/>
        <v>0.53488372093023262</v>
      </c>
      <c r="AB150" s="49" t="str">
        <f t="shared" si="34"/>
        <v>Strong BJP_2014</v>
      </c>
    </row>
    <row r="151" spans="1:28" x14ac:dyDescent="0.3">
      <c r="A151" t="s">
        <v>772</v>
      </c>
      <c r="B151">
        <v>163</v>
      </c>
      <c r="C151">
        <v>3</v>
      </c>
      <c r="D151">
        <v>7</v>
      </c>
      <c r="E151">
        <v>85</v>
      </c>
      <c r="F151">
        <v>2</v>
      </c>
      <c r="G151">
        <v>0</v>
      </c>
      <c r="H151">
        <v>0</v>
      </c>
      <c r="I151">
        <v>4</v>
      </c>
      <c r="J151">
        <v>1</v>
      </c>
      <c r="K151">
        <v>1</v>
      </c>
      <c r="L151">
        <v>5</v>
      </c>
      <c r="M151">
        <v>2</v>
      </c>
      <c r="N151">
        <v>4</v>
      </c>
      <c r="O151">
        <v>9</v>
      </c>
      <c r="P151">
        <v>286</v>
      </c>
      <c r="Q151" s="9">
        <f t="shared" si="24"/>
        <v>0.29720279720279719</v>
      </c>
      <c r="R151" s="9">
        <f t="shared" si="25"/>
        <v>0.56993006993006989</v>
      </c>
      <c r="S151" s="9">
        <f t="shared" si="26"/>
        <v>1.048951048951049E-2</v>
      </c>
      <c r="T151" s="9">
        <f t="shared" si="27"/>
        <v>2.4475524475524476E-2</v>
      </c>
      <c r="U151" s="9">
        <f t="shared" si="28"/>
        <v>9.7902097902097904E-2</v>
      </c>
      <c r="V151" s="18">
        <f t="shared" si="29"/>
        <v>0.56993006993006989</v>
      </c>
      <c r="W151" s="18"/>
      <c r="X151" s="18" t="str">
        <f t="shared" si="30"/>
        <v>INC_2014</v>
      </c>
      <c r="Y151" s="18">
        <f t="shared" si="31"/>
        <v>0.29720279720279719</v>
      </c>
      <c r="Z151" s="18" t="str">
        <f t="shared" si="32"/>
        <v>BJP_2014</v>
      </c>
      <c r="AA151" s="18">
        <f t="shared" si="33"/>
        <v>0.27272727272727271</v>
      </c>
      <c r="AB151" s="49" t="str">
        <f t="shared" si="34"/>
        <v>Strong INC_2014</v>
      </c>
    </row>
    <row r="152" spans="1:28" x14ac:dyDescent="0.3">
      <c r="A152" t="s">
        <v>773</v>
      </c>
      <c r="B152">
        <v>166</v>
      </c>
      <c r="C152">
        <v>94</v>
      </c>
      <c r="D152">
        <v>35</v>
      </c>
      <c r="E152">
        <v>250</v>
      </c>
      <c r="F152">
        <v>7</v>
      </c>
      <c r="G152">
        <v>3</v>
      </c>
      <c r="H152">
        <v>11</v>
      </c>
      <c r="I152">
        <v>1</v>
      </c>
      <c r="J152">
        <v>1</v>
      </c>
      <c r="K152">
        <v>0</v>
      </c>
      <c r="L152">
        <v>2</v>
      </c>
      <c r="M152">
        <v>4</v>
      </c>
      <c r="N152">
        <v>1</v>
      </c>
      <c r="O152">
        <v>3</v>
      </c>
      <c r="P152">
        <v>578</v>
      </c>
      <c r="Q152" s="9">
        <f t="shared" si="24"/>
        <v>0.43252595155709345</v>
      </c>
      <c r="R152" s="9">
        <f t="shared" si="25"/>
        <v>0.28719723183391005</v>
      </c>
      <c r="S152" s="9">
        <f t="shared" si="26"/>
        <v>0.16262975778546712</v>
      </c>
      <c r="T152" s="9">
        <f t="shared" si="27"/>
        <v>6.0553633217993078E-2</v>
      </c>
      <c r="U152" s="9">
        <f t="shared" si="28"/>
        <v>5.7093425605536333E-2</v>
      </c>
      <c r="V152" s="18">
        <f t="shared" si="29"/>
        <v>0.43252595155709345</v>
      </c>
      <c r="W152" s="18"/>
      <c r="X152" s="18" t="str">
        <f t="shared" si="30"/>
        <v>BJP_2014</v>
      </c>
      <c r="Y152" s="18">
        <f t="shared" si="31"/>
        <v>0.28719723183391005</v>
      </c>
      <c r="Z152" s="18" t="str">
        <f t="shared" si="32"/>
        <v>INC_2014</v>
      </c>
      <c r="AA152" s="18">
        <f t="shared" si="33"/>
        <v>0.1453287197231834</v>
      </c>
      <c r="AB152" s="49" t="str">
        <f t="shared" si="34"/>
        <v>Swing BJP_2014</v>
      </c>
    </row>
    <row r="153" spans="1:28" x14ac:dyDescent="0.3">
      <c r="A153" t="s">
        <v>774</v>
      </c>
      <c r="B153">
        <v>116</v>
      </c>
      <c r="C153">
        <v>61</v>
      </c>
      <c r="D153">
        <v>22</v>
      </c>
      <c r="E153">
        <v>199</v>
      </c>
      <c r="F153">
        <v>5</v>
      </c>
      <c r="G153">
        <v>1</v>
      </c>
      <c r="H153">
        <v>1</v>
      </c>
      <c r="I153">
        <v>2</v>
      </c>
      <c r="J153">
        <v>1</v>
      </c>
      <c r="K153">
        <v>2</v>
      </c>
      <c r="L153">
        <v>4</v>
      </c>
      <c r="M153">
        <v>1</v>
      </c>
      <c r="N153">
        <v>2</v>
      </c>
      <c r="O153">
        <v>8</v>
      </c>
      <c r="P153">
        <v>425</v>
      </c>
      <c r="Q153" s="9">
        <f t="shared" si="24"/>
        <v>0.46823529411764708</v>
      </c>
      <c r="R153" s="9">
        <f t="shared" si="25"/>
        <v>0.27294117647058824</v>
      </c>
      <c r="S153" s="9">
        <f t="shared" si="26"/>
        <v>0.14352941176470588</v>
      </c>
      <c r="T153" s="9">
        <f t="shared" si="27"/>
        <v>5.1764705882352942E-2</v>
      </c>
      <c r="U153" s="9">
        <f t="shared" si="28"/>
        <v>6.3529411764705876E-2</v>
      </c>
      <c r="V153" s="18">
        <f t="shared" si="29"/>
        <v>0.46823529411764708</v>
      </c>
      <c r="W153" s="18"/>
      <c r="X153" s="18" t="str">
        <f t="shared" si="30"/>
        <v>BJP_2014</v>
      </c>
      <c r="Y153" s="18">
        <f t="shared" si="31"/>
        <v>0.27294117647058824</v>
      </c>
      <c r="Z153" s="18" t="str">
        <f t="shared" si="32"/>
        <v>INC_2014</v>
      </c>
      <c r="AA153" s="18">
        <f t="shared" si="33"/>
        <v>0.19529411764705884</v>
      </c>
      <c r="AB153" s="49" t="str">
        <f t="shared" si="34"/>
        <v>Strong BJP_2014</v>
      </c>
    </row>
    <row r="154" spans="1:28" x14ac:dyDescent="0.3">
      <c r="A154" t="s">
        <v>775</v>
      </c>
      <c r="B154">
        <v>91</v>
      </c>
      <c r="C154">
        <v>18</v>
      </c>
      <c r="D154">
        <v>1</v>
      </c>
      <c r="E154">
        <v>78</v>
      </c>
      <c r="F154">
        <v>0</v>
      </c>
      <c r="G154">
        <v>2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194</v>
      </c>
      <c r="Q154" s="9">
        <f t="shared" si="24"/>
        <v>0.40206185567010311</v>
      </c>
      <c r="R154" s="9">
        <f t="shared" si="25"/>
        <v>0.46907216494845361</v>
      </c>
      <c r="S154" s="9">
        <f t="shared" si="26"/>
        <v>9.2783505154639179E-2</v>
      </c>
      <c r="T154" s="9">
        <f t="shared" si="27"/>
        <v>5.1546391752577319E-3</v>
      </c>
      <c r="U154" s="9">
        <f t="shared" si="28"/>
        <v>3.0927835051546393E-2</v>
      </c>
      <c r="V154" s="18">
        <f t="shared" si="29"/>
        <v>0.46907216494845361</v>
      </c>
      <c r="W154" s="18"/>
      <c r="X154" s="18" t="str">
        <f t="shared" si="30"/>
        <v>INC_2014</v>
      </c>
      <c r="Y154" s="18">
        <f t="shared" si="31"/>
        <v>0.40206185567010311</v>
      </c>
      <c r="Z154" s="18" t="str">
        <f t="shared" si="32"/>
        <v>BJP_2014</v>
      </c>
      <c r="AA154" s="18">
        <f t="shared" si="33"/>
        <v>6.7010309278350499E-2</v>
      </c>
      <c r="AB154" s="49" t="str">
        <f t="shared" si="34"/>
        <v>Swing INC_2014</v>
      </c>
    </row>
    <row r="155" spans="1:28" x14ac:dyDescent="0.3">
      <c r="A155" t="s">
        <v>776</v>
      </c>
      <c r="B155">
        <v>148</v>
      </c>
      <c r="C155">
        <v>142</v>
      </c>
      <c r="D155">
        <v>4</v>
      </c>
      <c r="E155">
        <v>152</v>
      </c>
      <c r="F155">
        <v>5</v>
      </c>
      <c r="G155">
        <v>7</v>
      </c>
      <c r="H155">
        <v>8</v>
      </c>
      <c r="I155">
        <v>2</v>
      </c>
      <c r="J155">
        <v>2</v>
      </c>
      <c r="K155">
        <v>2</v>
      </c>
      <c r="L155">
        <v>2</v>
      </c>
      <c r="M155">
        <v>5</v>
      </c>
      <c r="N155">
        <v>5</v>
      </c>
      <c r="O155">
        <v>4</v>
      </c>
      <c r="P155">
        <v>488</v>
      </c>
      <c r="Q155" s="9">
        <f t="shared" si="24"/>
        <v>0.31147540983606559</v>
      </c>
      <c r="R155" s="9">
        <f t="shared" si="25"/>
        <v>0.30327868852459017</v>
      </c>
      <c r="S155" s="9">
        <f t="shared" si="26"/>
        <v>0.29098360655737704</v>
      </c>
      <c r="T155" s="9">
        <f t="shared" si="27"/>
        <v>8.1967213114754103E-3</v>
      </c>
      <c r="U155" s="9">
        <f t="shared" si="28"/>
        <v>8.6065573770491802E-2</v>
      </c>
      <c r="V155" s="18">
        <f t="shared" si="29"/>
        <v>0.31147540983606559</v>
      </c>
      <c r="W155" s="18"/>
      <c r="X155" s="18" t="str">
        <f t="shared" si="30"/>
        <v>BJP_2014</v>
      </c>
      <c r="Y155" s="18">
        <f t="shared" si="31"/>
        <v>0.30327868852459017</v>
      </c>
      <c r="Z155" s="18" t="str">
        <f t="shared" si="32"/>
        <v>INC_2014</v>
      </c>
      <c r="AA155" s="18">
        <f t="shared" si="33"/>
        <v>8.1967213114754189E-3</v>
      </c>
      <c r="AB155" s="49" t="str">
        <f t="shared" si="34"/>
        <v>Swing BJP_2014</v>
      </c>
    </row>
    <row r="156" spans="1:28" x14ac:dyDescent="0.3">
      <c r="A156" t="s">
        <v>777</v>
      </c>
      <c r="B156">
        <v>141</v>
      </c>
      <c r="C156">
        <v>257</v>
      </c>
      <c r="D156">
        <v>21</v>
      </c>
      <c r="E156">
        <v>127</v>
      </c>
      <c r="F156">
        <v>8</v>
      </c>
      <c r="G156">
        <v>3</v>
      </c>
      <c r="H156">
        <v>3</v>
      </c>
      <c r="I156">
        <v>1</v>
      </c>
      <c r="J156">
        <v>2</v>
      </c>
      <c r="K156">
        <v>7</v>
      </c>
      <c r="L156">
        <v>5</v>
      </c>
      <c r="M156">
        <v>9</v>
      </c>
      <c r="N156">
        <v>9</v>
      </c>
      <c r="O156">
        <v>19</v>
      </c>
      <c r="P156">
        <v>612</v>
      </c>
      <c r="Q156" s="9">
        <f t="shared" si="24"/>
        <v>0.20751633986928106</v>
      </c>
      <c r="R156" s="9">
        <f t="shared" si="25"/>
        <v>0.23039215686274508</v>
      </c>
      <c r="S156" s="9">
        <f t="shared" si="26"/>
        <v>0.41993464052287582</v>
      </c>
      <c r="T156" s="9">
        <f t="shared" si="27"/>
        <v>3.4313725490196081E-2</v>
      </c>
      <c r="U156" s="9">
        <f t="shared" si="28"/>
        <v>0.10784313725490197</v>
      </c>
      <c r="V156" s="18">
        <f t="shared" si="29"/>
        <v>0.41993464052287582</v>
      </c>
      <c r="W156" s="18"/>
      <c r="X156" s="18" t="str">
        <f t="shared" si="30"/>
        <v>JDU_2014</v>
      </c>
      <c r="Y156" s="18">
        <f t="shared" si="31"/>
        <v>0.23039215686274508</v>
      </c>
      <c r="Z156" s="18" t="str">
        <f t="shared" si="32"/>
        <v>INC_2014</v>
      </c>
      <c r="AA156" s="18">
        <f t="shared" si="33"/>
        <v>0.18954248366013074</v>
      </c>
      <c r="AB156" s="49" t="str">
        <f t="shared" si="34"/>
        <v>Strong JDU_2014</v>
      </c>
    </row>
    <row r="157" spans="1:28" x14ac:dyDescent="0.3">
      <c r="A157" t="s">
        <v>778</v>
      </c>
      <c r="B157">
        <v>1468</v>
      </c>
      <c r="C157">
        <v>410</v>
      </c>
      <c r="D157">
        <v>10</v>
      </c>
      <c r="E157">
        <v>629</v>
      </c>
      <c r="F157">
        <v>10</v>
      </c>
      <c r="G157">
        <v>7</v>
      </c>
      <c r="H157">
        <v>16</v>
      </c>
      <c r="I157">
        <v>7</v>
      </c>
      <c r="J157">
        <v>1</v>
      </c>
      <c r="K157">
        <v>6</v>
      </c>
      <c r="L157">
        <v>7</v>
      </c>
      <c r="M157">
        <v>8</v>
      </c>
      <c r="N157">
        <v>11</v>
      </c>
      <c r="O157">
        <v>44</v>
      </c>
      <c r="P157">
        <v>2634</v>
      </c>
      <c r="Q157" s="9">
        <f t="shared" si="24"/>
        <v>0.23880030372057706</v>
      </c>
      <c r="R157" s="9">
        <f t="shared" si="25"/>
        <v>0.55732725892179191</v>
      </c>
      <c r="S157" s="9">
        <f t="shared" si="26"/>
        <v>0.15565679574791191</v>
      </c>
      <c r="T157" s="9">
        <f t="shared" si="27"/>
        <v>3.7965072133637054E-3</v>
      </c>
      <c r="U157" s="9">
        <f t="shared" si="28"/>
        <v>4.441913439635535E-2</v>
      </c>
      <c r="V157" s="18">
        <f t="shared" si="29"/>
        <v>0.55732725892179191</v>
      </c>
      <c r="W157" s="18"/>
      <c r="X157" s="18" t="str">
        <f t="shared" si="30"/>
        <v>INC_2014</v>
      </c>
      <c r="Y157" s="18">
        <f t="shared" si="31"/>
        <v>0.23880030372057706</v>
      </c>
      <c r="Z157" s="18" t="str">
        <f t="shared" si="32"/>
        <v>BJP_2014</v>
      </c>
      <c r="AA157" s="18">
        <f t="shared" si="33"/>
        <v>0.31852695520121488</v>
      </c>
      <c r="AB157" s="49" t="str">
        <f t="shared" si="34"/>
        <v>Strong INC_2014</v>
      </c>
    </row>
    <row r="158" spans="1:28" x14ac:dyDescent="0.3">
      <c r="A158" t="s">
        <v>779</v>
      </c>
      <c r="B158">
        <v>251</v>
      </c>
      <c r="C158">
        <v>70</v>
      </c>
      <c r="D158">
        <v>74</v>
      </c>
      <c r="E158">
        <v>174</v>
      </c>
      <c r="F158">
        <v>15</v>
      </c>
      <c r="G158">
        <v>5</v>
      </c>
      <c r="H158">
        <v>6</v>
      </c>
      <c r="I158">
        <v>0</v>
      </c>
      <c r="J158">
        <v>2</v>
      </c>
      <c r="K158">
        <v>4</v>
      </c>
      <c r="L158">
        <v>4</v>
      </c>
      <c r="M158">
        <v>3</v>
      </c>
      <c r="N158">
        <v>6</v>
      </c>
      <c r="O158">
        <v>14</v>
      </c>
      <c r="P158">
        <v>628</v>
      </c>
      <c r="Q158" s="9">
        <f t="shared" si="24"/>
        <v>0.27707006369426751</v>
      </c>
      <c r="R158" s="9">
        <f t="shared" si="25"/>
        <v>0.3996815286624204</v>
      </c>
      <c r="S158" s="9">
        <f t="shared" si="26"/>
        <v>0.11146496815286625</v>
      </c>
      <c r="T158" s="9">
        <f t="shared" si="27"/>
        <v>0.1178343949044586</v>
      </c>
      <c r="U158" s="9">
        <f t="shared" si="28"/>
        <v>9.3949044585987268E-2</v>
      </c>
      <c r="V158" s="18">
        <f t="shared" si="29"/>
        <v>0.3996815286624204</v>
      </c>
      <c r="W158" s="18"/>
      <c r="X158" s="18" t="str">
        <f t="shared" si="30"/>
        <v>INC_2014</v>
      </c>
      <c r="Y158" s="18">
        <f t="shared" si="31"/>
        <v>0.27707006369426751</v>
      </c>
      <c r="Z158" s="18" t="str">
        <f t="shared" si="32"/>
        <v>BJP_2014</v>
      </c>
      <c r="AA158" s="18">
        <f t="shared" si="33"/>
        <v>0.12261146496815289</v>
      </c>
      <c r="AB158" s="49" t="str">
        <f t="shared" si="34"/>
        <v>Swing INC_2014</v>
      </c>
    </row>
    <row r="159" spans="1:28" x14ac:dyDescent="0.3">
      <c r="A159" t="s">
        <v>780</v>
      </c>
      <c r="B159">
        <v>217</v>
      </c>
      <c r="C159">
        <v>19</v>
      </c>
      <c r="D159">
        <v>8</v>
      </c>
      <c r="E159">
        <v>181</v>
      </c>
      <c r="F159">
        <v>3</v>
      </c>
      <c r="G159">
        <v>5</v>
      </c>
      <c r="H159">
        <v>0</v>
      </c>
      <c r="I159">
        <v>3</v>
      </c>
      <c r="J159">
        <v>2</v>
      </c>
      <c r="K159">
        <v>3</v>
      </c>
      <c r="L159">
        <v>8</v>
      </c>
      <c r="M159">
        <v>6</v>
      </c>
      <c r="N159">
        <v>4</v>
      </c>
      <c r="O159">
        <v>25</v>
      </c>
      <c r="P159">
        <v>484</v>
      </c>
      <c r="Q159" s="9">
        <f t="shared" si="24"/>
        <v>0.37396694214876031</v>
      </c>
      <c r="R159" s="9">
        <f t="shared" si="25"/>
        <v>0.44834710743801653</v>
      </c>
      <c r="S159" s="9">
        <f t="shared" si="26"/>
        <v>3.9256198347107439E-2</v>
      </c>
      <c r="T159" s="9">
        <f t="shared" si="27"/>
        <v>1.6528925619834711E-2</v>
      </c>
      <c r="U159" s="9">
        <f t="shared" si="28"/>
        <v>0.12190082644628099</v>
      </c>
      <c r="V159" s="18">
        <f t="shared" si="29"/>
        <v>0.44834710743801653</v>
      </c>
      <c r="W159" s="18"/>
      <c r="X159" s="18" t="str">
        <f t="shared" si="30"/>
        <v>INC_2014</v>
      </c>
      <c r="Y159" s="18">
        <f t="shared" si="31"/>
        <v>0.37396694214876031</v>
      </c>
      <c r="Z159" s="18" t="str">
        <f t="shared" si="32"/>
        <v>BJP_2014</v>
      </c>
      <c r="AA159" s="18">
        <f t="shared" si="33"/>
        <v>7.4380165289256228E-2</v>
      </c>
      <c r="AB159" s="49" t="str">
        <f t="shared" si="34"/>
        <v>Swing INC_2014</v>
      </c>
    </row>
    <row r="160" spans="1:28" x14ac:dyDescent="0.3">
      <c r="A160" t="s">
        <v>781</v>
      </c>
      <c r="B160">
        <v>169</v>
      </c>
      <c r="C160">
        <v>11</v>
      </c>
      <c r="D160">
        <v>41</v>
      </c>
      <c r="E160">
        <v>117</v>
      </c>
      <c r="F160">
        <v>23</v>
      </c>
      <c r="G160">
        <v>3</v>
      </c>
      <c r="H160">
        <v>3</v>
      </c>
      <c r="I160">
        <v>1</v>
      </c>
      <c r="J160">
        <v>0</v>
      </c>
      <c r="K160">
        <v>0</v>
      </c>
      <c r="L160">
        <v>2</v>
      </c>
      <c r="M160">
        <v>4</v>
      </c>
      <c r="N160">
        <v>2</v>
      </c>
      <c r="O160">
        <v>12</v>
      </c>
      <c r="P160">
        <v>388</v>
      </c>
      <c r="Q160" s="9">
        <f t="shared" si="24"/>
        <v>0.3015463917525773</v>
      </c>
      <c r="R160" s="9">
        <f t="shared" si="25"/>
        <v>0.43556701030927836</v>
      </c>
      <c r="S160" s="9">
        <f t="shared" si="26"/>
        <v>2.8350515463917526E-2</v>
      </c>
      <c r="T160" s="9">
        <f t="shared" si="27"/>
        <v>0.1056701030927835</v>
      </c>
      <c r="U160" s="9">
        <f t="shared" si="28"/>
        <v>0.12886597938144329</v>
      </c>
      <c r="V160" s="18">
        <f t="shared" si="29"/>
        <v>0.43556701030927836</v>
      </c>
      <c r="W160" s="18"/>
      <c r="X160" s="18" t="str">
        <f t="shared" si="30"/>
        <v>INC_2014</v>
      </c>
      <c r="Y160" s="18">
        <f t="shared" si="31"/>
        <v>0.3015463917525773</v>
      </c>
      <c r="Z160" s="18" t="str">
        <f t="shared" si="32"/>
        <v>BJP_2014</v>
      </c>
      <c r="AA160" s="18">
        <f t="shared" si="33"/>
        <v>0.13402061855670105</v>
      </c>
      <c r="AB160" s="49" t="str">
        <f t="shared" si="34"/>
        <v>Swing INC_2014</v>
      </c>
    </row>
    <row r="161" spans="1:28" x14ac:dyDescent="0.3">
      <c r="A161" t="s">
        <v>782</v>
      </c>
      <c r="B161">
        <v>396</v>
      </c>
      <c r="C161">
        <v>55</v>
      </c>
      <c r="D161">
        <v>25</v>
      </c>
      <c r="E161">
        <v>398</v>
      </c>
      <c r="F161">
        <v>12</v>
      </c>
      <c r="G161">
        <v>2</v>
      </c>
      <c r="H161">
        <v>4</v>
      </c>
      <c r="I161">
        <v>2</v>
      </c>
      <c r="J161">
        <v>1</v>
      </c>
      <c r="K161">
        <v>5</v>
      </c>
      <c r="L161">
        <v>6</v>
      </c>
      <c r="M161">
        <v>2</v>
      </c>
      <c r="N161">
        <v>7</v>
      </c>
      <c r="O161">
        <v>14</v>
      </c>
      <c r="P161">
        <v>929</v>
      </c>
      <c r="Q161" s="9">
        <f t="shared" si="24"/>
        <v>0.42841765339074273</v>
      </c>
      <c r="R161" s="9">
        <f t="shared" si="25"/>
        <v>0.42626480086114099</v>
      </c>
      <c r="S161" s="9">
        <f t="shared" si="26"/>
        <v>5.9203444564047365E-2</v>
      </c>
      <c r="T161" s="9">
        <f t="shared" si="27"/>
        <v>2.6910656620021529E-2</v>
      </c>
      <c r="U161" s="9">
        <f t="shared" si="28"/>
        <v>5.9203444564047365E-2</v>
      </c>
      <c r="V161" s="18">
        <f t="shared" si="29"/>
        <v>0.42841765339074273</v>
      </c>
      <c r="W161" s="18"/>
      <c r="X161" s="18" t="str">
        <f t="shared" si="30"/>
        <v>BJP_2014</v>
      </c>
      <c r="Y161" s="18">
        <f t="shared" si="31"/>
        <v>0.42626480086114099</v>
      </c>
      <c r="Z161" s="18" t="str">
        <f t="shared" si="32"/>
        <v>INC_2014</v>
      </c>
      <c r="AA161" s="18">
        <f t="shared" si="33"/>
        <v>2.1528525296017342E-3</v>
      </c>
      <c r="AB161" s="49" t="str">
        <f t="shared" si="34"/>
        <v>Swing BJP_2014</v>
      </c>
    </row>
    <row r="162" spans="1:28" x14ac:dyDescent="0.3">
      <c r="A162" t="s">
        <v>783</v>
      </c>
      <c r="B162">
        <v>163</v>
      </c>
      <c r="C162">
        <v>72</v>
      </c>
      <c r="D162">
        <v>5</v>
      </c>
      <c r="E162">
        <v>210</v>
      </c>
      <c r="F162">
        <v>5</v>
      </c>
      <c r="G162">
        <v>3</v>
      </c>
      <c r="H162">
        <v>14</v>
      </c>
      <c r="I162">
        <v>1</v>
      </c>
      <c r="J162">
        <v>6</v>
      </c>
      <c r="K162">
        <v>2</v>
      </c>
      <c r="L162">
        <v>3</v>
      </c>
      <c r="M162">
        <v>4</v>
      </c>
      <c r="N162">
        <v>2</v>
      </c>
      <c r="O162">
        <v>4</v>
      </c>
      <c r="P162">
        <v>494</v>
      </c>
      <c r="Q162" s="9">
        <f t="shared" si="24"/>
        <v>0.4251012145748988</v>
      </c>
      <c r="R162" s="9">
        <f t="shared" si="25"/>
        <v>0.32995951417004049</v>
      </c>
      <c r="S162" s="9">
        <f t="shared" si="26"/>
        <v>0.145748987854251</v>
      </c>
      <c r="T162" s="9">
        <f t="shared" si="27"/>
        <v>1.0121457489878543E-2</v>
      </c>
      <c r="U162" s="9">
        <f t="shared" si="28"/>
        <v>8.9068825910931168E-2</v>
      </c>
      <c r="V162" s="18">
        <f t="shared" si="29"/>
        <v>0.4251012145748988</v>
      </c>
      <c r="W162" s="18"/>
      <c r="X162" s="18" t="str">
        <f t="shared" si="30"/>
        <v>BJP_2014</v>
      </c>
      <c r="Y162" s="18">
        <f t="shared" si="31"/>
        <v>0.32995951417004049</v>
      </c>
      <c r="Z162" s="18" t="str">
        <f t="shared" si="32"/>
        <v>INC_2014</v>
      </c>
      <c r="AA162" s="18">
        <f t="shared" si="33"/>
        <v>9.5141700404858309E-2</v>
      </c>
      <c r="AB162" s="49" t="str">
        <f t="shared" si="34"/>
        <v>Swing BJP_2014</v>
      </c>
    </row>
    <row r="163" spans="1:28" x14ac:dyDescent="0.3">
      <c r="A163" t="s">
        <v>784</v>
      </c>
      <c r="B163">
        <v>29</v>
      </c>
      <c r="C163">
        <v>11</v>
      </c>
      <c r="D163">
        <v>0</v>
      </c>
      <c r="E163">
        <v>116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158</v>
      </c>
      <c r="Q163" s="9">
        <f t="shared" si="24"/>
        <v>0.73417721518987344</v>
      </c>
      <c r="R163" s="9">
        <f t="shared" si="25"/>
        <v>0.18354430379746836</v>
      </c>
      <c r="S163" s="9">
        <f t="shared" si="26"/>
        <v>6.9620253164556958E-2</v>
      </c>
      <c r="T163" s="9">
        <f t="shared" si="27"/>
        <v>0</v>
      </c>
      <c r="U163" s="9">
        <f t="shared" si="28"/>
        <v>1.2658227848101266E-2</v>
      </c>
      <c r="V163" s="18">
        <f t="shared" si="29"/>
        <v>0.73417721518987344</v>
      </c>
      <c r="W163" s="18"/>
      <c r="X163" s="18" t="str">
        <f t="shared" si="30"/>
        <v>BJP_2014</v>
      </c>
      <c r="Y163" s="18">
        <f t="shared" si="31"/>
        <v>0.18354430379746836</v>
      </c>
      <c r="Z163" s="18" t="str">
        <f t="shared" si="32"/>
        <v>INC_2014</v>
      </c>
      <c r="AA163" s="18">
        <f t="shared" si="33"/>
        <v>0.55063291139240511</v>
      </c>
      <c r="AB163" s="49" t="str">
        <f t="shared" si="34"/>
        <v>Strong BJP_2014</v>
      </c>
    </row>
    <row r="164" spans="1:28" x14ac:dyDescent="0.3">
      <c r="A164" t="s">
        <v>785</v>
      </c>
      <c r="B164">
        <v>247</v>
      </c>
      <c r="C164">
        <v>34</v>
      </c>
      <c r="D164">
        <v>73</v>
      </c>
      <c r="E164">
        <v>329</v>
      </c>
      <c r="F164">
        <v>7</v>
      </c>
      <c r="G164">
        <v>3</v>
      </c>
      <c r="H164">
        <v>1</v>
      </c>
      <c r="I164">
        <v>2</v>
      </c>
      <c r="J164">
        <v>2</v>
      </c>
      <c r="K164">
        <v>2</v>
      </c>
      <c r="L164">
        <v>7</v>
      </c>
      <c r="M164">
        <v>9</v>
      </c>
      <c r="N164">
        <v>4</v>
      </c>
      <c r="O164">
        <v>24</v>
      </c>
      <c r="P164">
        <v>744</v>
      </c>
      <c r="Q164" s="9">
        <f t="shared" si="24"/>
        <v>0.44220430107526881</v>
      </c>
      <c r="R164" s="9">
        <f t="shared" si="25"/>
        <v>0.33198924731182794</v>
      </c>
      <c r="S164" s="9">
        <f t="shared" si="26"/>
        <v>4.5698924731182797E-2</v>
      </c>
      <c r="T164" s="9">
        <f t="shared" si="27"/>
        <v>9.8118279569892469E-2</v>
      </c>
      <c r="U164" s="9">
        <f t="shared" si="28"/>
        <v>8.1989247311827954E-2</v>
      </c>
      <c r="V164" s="18">
        <f t="shared" si="29"/>
        <v>0.44220430107526881</v>
      </c>
      <c r="W164" s="18"/>
      <c r="X164" s="18" t="str">
        <f t="shared" si="30"/>
        <v>BJP_2014</v>
      </c>
      <c r="Y164" s="18">
        <f t="shared" si="31"/>
        <v>0.33198924731182794</v>
      </c>
      <c r="Z164" s="18" t="str">
        <f t="shared" si="32"/>
        <v>INC_2014</v>
      </c>
      <c r="AA164" s="18">
        <f t="shared" si="33"/>
        <v>0.11021505376344087</v>
      </c>
      <c r="AB164" s="49" t="str">
        <f t="shared" si="34"/>
        <v>Swing BJP_2014</v>
      </c>
    </row>
    <row r="165" spans="1:28" x14ac:dyDescent="0.3">
      <c r="A165" t="s">
        <v>786</v>
      </c>
      <c r="B165">
        <v>365</v>
      </c>
      <c r="C165">
        <v>16</v>
      </c>
      <c r="D165">
        <v>2</v>
      </c>
      <c r="E165">
        <v>50</v>
      </c>
      <c r="F165">
        <v>2</v>
      </c>
      <c r="G165">
        <v>1</v>
      </c>
      <c r="H165">
        <v>3</v>
      </c>
      <c r="I165">
        <v>3</v>
      </c>
      <c r="J165">
        <v>3</v>
      </c>
      <c r="K165">
        <v>1</v>
      </c>
      <c r="L165">
        <v>0</v>
      </c>
      <c r="M165">
        <v>3</v>
      </c>
      <c r="N165">
        <v>3</v>
      </c>
      <c r="O165">
        <v>13</v>
      </c>
      <c r="P165">
        <v>465</v>
      </c>
      <c r="Q165" s="9">
        <f t="shared" si="24"/>
        <v>0.10752688172043011</v>
      </c>
      <c r="R165" s="9">
        <f t="shared" si="25"/>
        <v>0.78494623655913975</v>
      </c>
      <c r="S165" s="9">
        <f t="shared" si="26"/>
        <v>3.4408602150537634E-2</v>
      </c>
      <c r="T165" s="9">
        <f t="shared" si="27"/>
        <v>4.3010752688172043E-3</v>
      </c>
      <c r="U165" s="9">
        <f t="shared" si="28"/>
        <v>6.8817204301075269E-2</v>
      </c>
      <c r="V165" s="18">
        <f t="shared" si="29"/>
        <v>0.78494623655913975</v>
      </c>
      <c r="W165" s="18"/>
      <c r="X165" s="18" t="str">
        <f t="shared" si="30"/>
        <v>INC_2014</v>
      </c>
      <c r="Y165" s="18">
        <f t="shared" si="31"/>
        <v>0.10752688172043011</v>
      </c>
      <c r="Z165" s="18" t="str">
        <f t="shared" si="32"/>
        <v>BJP_2014</v>
      </c>
      <c r="AA165" s="18">
        <f t="shared" si="33"/>
        <v>0.67741935483870963</v>
      </c>
      <c r="AB165" s="49" t="str">
        <f t="shared" si="34"/>
        <v>Strong INC_2014</v>
      </c>
    </row>
    <row r="166" spans="1:28" x14ac:dyDescent="0.3">
      <c r="A166" t="s">
        <v>787</v>
      </c>
      <c r="B166">
        <v>1750</v>
      </c>
      <c r="C166">
        <v>648</v>
      </c>
      <c r="D166">
        <v>177</v>
      </c>
      <c r="E166">
        <v>3125</v>
      </c>
      <c r="F166">
        <v>73</v>
      </c>
      <c r="G166">
        <v>21</v>
      </c>
      <c r="H166">
        <v>102</v>
      </c>
      <c r="I166">
        <v>15</v>
      </c>
      <c r="J166">
        <v>20</v>
      </c>
      <c r="K166">
        <v>12</v>
      </c>
      <c r="L166">
        <v>32</v>
      </c>
      <c r="M166">
        <v>23</v>
      </c>
      <c r="N166">
        <v>25</v>
      </c>
      <c r="O166">
        <v>66</v>
      </c>
      <c r="P166">
        <v>6089</v>
      </c>
      <c r="Q166" s="9">
        <f t="shared" si="24"/>
        <v>0.51322056166858265</v>
      </c>
      <c r="R166" s="9">
        <f t="shared" si="25"/>
        <v>0.28740351453440632</v>
      </c>
      <c r="S166" s="9">
        <f t="shared" si="26"/>
        <v>0.1064214156675973</v>
      </c>
      <c r="T166" s="9">
        <f t="shared" si="27"/>
        <v>2.9068812612908522E-2</v>
      </c>
      <c r="U166" s="9">
        <f t="shared" si="28"/>
        <v>6.3885695516505178E-2</v>
      </c>
      <c r="V166" s="18">
        <f t="shared" si="29"/>
        <v>0.51322056166858265</v>
      </c>
      <c r="W166" s="18"/>
      <c r="X166" s="18" t="str">
        <f t="shared" si="30"/>
        <v>BJP_2014</v>
      </c>
      <c r="Y166" s="18">
        <f t="shared" si="31"/>
        <v>0.28740351453440632</v>
      </c>
      <c r="Z166" s="18" t="str">
        <f t="shared" si="32"/>
        <v>INC_2014</v>
      </c>
      <c r="AA166" s="18">
        <f t="shared" si="33"/>
        <v>0.22581704713417633</v>
      </c>
      <c r="AB166" s="49" t="str">
        <f t="shared" si="34"/>
        <v>Strong BJP_2014</v>
      </c>
    </row>
  </sheetData>
  <autoFilter ref="A1:AB16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2"/>
  <sheetViews>
    <sheetView topLeftCell="B274" workbookViewId="0">
      <selection activeCell="G299" sqref="G299"/>
    </sheetView>
  </sheetViews>
  <sheetFormatPr defaultRowHeight="14.4" x14ac:dyDescent="0.3"/>
  <cols>
    <col min="1" max="1" width="29.21875" bestFit="1" customWidth="1"/>
    <col min="2" max="2" width="84.88671875" bestFit="1" customWidth="1"/>
    <col min="3" max="3" width="18.6640625" bestFit="1" customWidth="1"/>
    <col min="4" max="4" width="18.21875" bestFit="1" customWidth="1"/>
    <col min="5" max="14" width="18.21875" customWidth="1"/>
    <col min="15" max="15" width="23.5546875" bestFit="1" customWidth="1"/>
    <col min="16" max="16" width="19.44140625" bestFit="1" customWidth="1"/>
    <col min="17" max="17" width="19.77734375" bestFit="1" customWidth="1"/>
    <col min="18" max="18" width="24" bestFit="1" customWidth="1"/>
    <col min="19" max="19" width="18.6640625" bestFit="1" customWidth="1"/>
    <col min="20" max="20" width="21.33203125" bestFit="1" customWidth="1"/>
    <col min="21" max="21" width="25.109375" bestFit="1" customWidth="1"/>
    <col min="22" max="22" width="39.88671875" bestFit="1" customWidth="1"/>
    <col min="23" max="23" width="28.109375" bestFit="1" customWidth="1"/>
    <col min="24" max="24" width="24" bestFit="1" customWidth="1"/>
    <col min="25" max="25" width="23.21875" bestFit="1" customWidth="1"/>
    <col min="26" max="26" width="15.21875" bestFit="1" customWidth="1"/>
    <col min="27" max="27" width="14.5546875" bestFit="1" customWidth="1"/>
    <col min="28" max="28" width="15.88671875" bestFit="1" customWidth="1"/>
    <col min="29" max="29" width="23.88671875" bestFit="1" customWidth="1"/>
    <col min="30" max="30" width="21.6640625" bestFit="1" customWidth="1"/>
    <col min="31" max="31" width="14.88671875" bestFit="1" customWidth="1"/>
    <col min="32" max="32" width="21.109375" bestFit="1" customWidth="1"/>
    <col min="33" max="33" width="17.21875" bestFit="1" customWidth="1"/>
    <col min="34" max="34" width="18.5546875" bestFit="1" customWidth="1"/>
    <col min="35" max="35" width="20.44140625" bestFit="1" customWidth="1"/>
    <col min="36" max="36" width="21.6640625" bestFit="1" customWidth="1"/>
    <col min="37" max="37" width="7" bestFit="1" customWidth="1"/>
    <col min="38" max="38" width="7.6640625" bestFit="1" customWidth="1"/>
    <col min="39" max="39" width="21.77734375" bestFit="1" customWidth="1"/>
  </cols>
  <sheetData>
    <row r="1" spans="1:39" ht="15.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3" t="s">
        <v>334</v>
      </c>
      <c r="P1" s="24" t="s">
        <v>335</v>
      </c>
      <c r="Q1" s="24" t="s">
        <v>336</v>
      </c>
      <c r="R1" s="25" t="s">
        <v>337</v>
      </c>
      <c r="S1" s="24" t="s">
        <v>338</v>
      </c>
      <c r="T1" s="24" t="s">
        <v>339</v>
      </c>
      <c r="U1" s="24" t="s">
        <v>340</v>
      </c>
      <c r="V1" s="26" t="s">
        <v>341</v>
      </c>
      <c r="W1" s="23" t="s">
        <v>342</v>
      </c>
      <c r="X1" s="24" t="s">
        <v>343</v>
      </c>
      <c r="Y1" s="24" t="s">
        <v>344</v>
      </c>
      <c r="Z1" s="24" t="s">
        <v>345</v>
      </c>
      <c r="AA1" s="24" t="s">
        <v>346</v>
      </c>
      <c r="AB1" s="24" t="s">
        <v>347</v>
      </c>
      <c r="AC1" s="27" t="s">
        <v>348</v>
      </c>
      <c r="AD1" s="27" t="s">
        <v>349</v>
      </c>
      <c r="AE1" s="23" t="s">
        <v>350</v>
      </c>
      <c r="AF1" s="24" t="s">
        <v>351</v>
      </c>
      <c r="AG1" s="24" t="s">
        <v>352</v>
      </c>
      <c r="AH1" s="24" t="s">
        <v>353</v>
      </c>
      <c r="AI1" s="2"/>
      <c r="AJ1" s="2"/>
      <c r="AK1" s="2"/>
      <c r="AL1" s="2"/>
      <c r="AM1" s="2"/>
    </row>
    <row r="2" spans="1:39" ht="15.6" x14ac:dyDescent="0.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tr">
        <f>VLOOKUP(O1,[1]IndiaVotes_AC__Aurangabad_2015!$B$2:$E$21,4,0)</f>
        <v>Indian National Congress</v>
      </c>
      <c r="P2" s="2" t="str">
        <f>VLOOKUP(P1,[1]IndiaVotes_AC__Aurangabad_2015!$B$2:$E$21,4,0)</f>
        <v>Bahujan Samaj Party</v>
      </c>
      <c r="Q2" s="2" t="str">
        <f>VLOOKUP(Q1,[1]IndiaVotes_AC__Aurangabad_2015!$B$2:$E$21,4,0)</f>
        <v>Bharatiya Janta Party</v>
      </c>
      <c r="R2" s="2" t="str">
        <f>VLOOKUP(R1,[1]IndiaVotes_AC__Aurangabad_2015!$B$2:$E$21,4,0)</f>
        <v>Communist Party Of India</v>
      </c>
      <c r="S2" s="2" t="str">
        <f>VLOOKUP(S1,[1]IndiaVotes_AC__Aurangabad_2015!$B$2:$E$21,4,0)</f>
        <v>Shiv Sena</v>
      </c>
      <c r="T2" s="2" t="str">
        <f>VLOOKUP(T1,[1]IndiaVotes_AC__Aurangabad_2015!$B$2:$E$21,4,0)</f>
        <v>Bahujan Mukti Party</v>
      </c>
      <c r="U2" s="2" t="str">
        <f>VLOOKUP(U1,[1]IndiaVotes_AC__Aurangabad_2015!$B$2:$E$21,4,0)</f>
        <v>Akhil Hind Forward Block</v>
      </c>
      <c r="V2" s="2" t="str">
        <f>VLOOKUP(V1,[1]IndiaVotes_AC__Aurangabad_2015!$B$2:$E$21,4,0)</f>
        <v>Samajwadi Party</v>
      </c>
      <c r="W2" s="2" t="str">
        <f>VLOOKUP(W1,[1]IndiaVotes_AC__Aurangabad_2015!$B$2:$E$21,4,0)</f>
        <v>Jan Adhikar Party (Loktantrik)</v>
      </c>
      <c r="X2" s="2" t="str">
        <f>VLOOKUP(X1,[1]IndiaVotes_AC__Aurangabad_2015!$B$2:$E$21,4,0)</f>
        <v>Garib Janta Dal (Secular)</v>
      </c>
      <c r="Y2" t="s">
        <v>11</v>
      </c>
      <c r="Z2" s="2" t="str">
        <f>VLOOKUP(Z1,[1]IndiaVotes_AC__Aurangabad_2015!$B$2:$E$21,4,0)</f>
        <v>Independent</v>
      </c>
      <c r="AA2" s="2" t="str">
        <f>VLOOKUP(AA1,[1]IndiaVotes_AC__Aurangabad_2015!$B$2:$E$21,4,0)</f>
        <v>Independent</v>
      </c>
      <c r="AB2" s="2" t="str">
        <f>VLOOKUP(AB1,[1]IndiaVotes_AC__Aurangabad_2015!$B$2:$E$21,4,0)</f>
        <v>Independent</v>
      </c>
      <c r="AC2" s="2" t="str">
        <f>VLOOKUP(AC1,[1]IndiaVotes_AC__Aurangabad_2015!$B$2:$E$21,4,0)</f>
        <v>Independent</v>
      </c>
      <c r="AD2" s="2" t="str">
        <f>VLOOKUP(AD1,[1]IndiaVotes_AC__Aurangabad_2015!$B$2:$E$21,4,0)</f>
        <v>Independent</v>
      </c>
      <c r="AE2" s="2" t="str">
        <f>VLOOKUP(AE1,[1]IndiaVotes_AC__Aurangabad_2015!$B$2:$E$21,4,0)</f>
        <v>Independent</v>
      </c>
      <c r="AF2" s="2" t="str">
        <f>VLOOKUP(AF1,[1]IndiaVotes_AC__Aurangabad_2015!$B$2:$E$21,4,0)</f>
        <v>Independent</v>
      </c>
      <c r="AG2" s="2" t="str">
        <f>VLOOKUP(AG1,[1]IndiaVotes_AC__Aurangabad_2015!$B$2:$E$21,4,0)</f>
        <v>Independent</v>
      </c>
      <c r="AH2" s="2" t="str">
        <f>VLOOKUP(AH1,[1]IndiaVotes_AC__Aurangabad_2015!$B$2:$E$21,4,0)</f>
        <v>Independent</v>
      </c>
      <c r="AI2" s="2"/>
      <c r="AJ2" s="2"/>
      <c r="AK2" s="2"/>
      <c r="AL2" s="2"/>
      <c r="AM2" s="2"/>
    </row>
    <row r="3" spans="1:39" ht="15.6" x14ac:dyDescent="0.3">
      <c r="A3" s="28" t="s">
        <v>51</v>
      </c>
      <c r="B3" s="29" t="s">
        <v>52</v>
      </c>
      <c r="C3" s="29" t="s">
        <v>354</v>
      </c>
      <c r="D3" s="29" t="s">
        <v>355</v>
      </c>
      <c r="E3" s="54" t="s">
        <v>1</v>
      </c>
      <c r="F3" s="54" t="s">
        <v>23</v>
      </c>
      <c r="G3" s="54" t="s">
        <v>2</v>
      </c>
      <c r="H3" s="54" t="s">
        <v>24</v>
      </c>
      <c r="I3" s="59" t="s">
        <v>612</v>
      </c>
      <c r="J3" s="59" t="s">
        <v>614</v>
      </c>
      <c r="K3" s="59" t="s">
        <v>613</v>
      </c>
      <c r="L3" s="59" t="s">
        <v>615</v>
      </c>
      <c r="M3" s="59" t="s">
        <v>616</v>
      </c>
      <c r="N3" s="60" t="s">
        <v>611</v>
      </c>
      <c r="O3" s="2" t="s">
        <v>3</v>
      </c>
      <c r="P3" s="2" t="s">
        <v>5</v>
      </c>
      <c r="Q3" s="2" t="s">
        <v>6</v>
      </c>
      <c r="R3" s="2" t="s">
        <v>12</v>
      </c>
      <c r="S3" s="2" t="s">
        <v>13</v>
      </c>
      <c r="T3" s="2" t="s">
        <v>7</v>
      </c>
      <c r="U3" s="2" t="s">
        <v>14</v>
      </c>
      <c r="V3" s="2" t="s">
        <v>10</v>
      </c>
      <c r="W3" s="2" t="s">
        <v>15</v>
      </c>
      <c r="X3" s="2" t="s">
        <v>16</v>
      </c>
      <c r="Y3" s="2" t="s">
        <v>11</v>
      </c>
      <c r="Z3" s="2" t="s">
        <v>11</v>
      </c>
      <c r="AA3" s="2" t="s">
        <v>11</v>
      </c>
      <c r="AB3" s="2" t="s">
        <v>11</v>
      </c>
      <c r="AC3" s="2" t="s">
        <v>11</v>
      </c>
      <c r="AD3" s="2" t="s">
        <v>11</v>
      </c>
      <c r="AE3" s="2" t="s">
        <v>11</v>
      </c>
      <c r="AF3" s="2" t="s">
        <v>11</v>
      </c>
      <c r="AG3" s="2" t="s">
        <v>11</v>
      </c>
      <c r="AH3" s="2" t="s">
        <v>11</v>
      </c>
      <c r="AI3" s="28" t="s">
        <v>56</v>
      </c>
      <c r="AJ3" s="28" t="s">
        <v>57</v>
      </c>
      <c r="AK3" s="28" t="s">
        <v>58</v>
      </c>
      <c r="AL3" s="28" t="s">
        <v>59</v>
      </c>
      <c r="AM3" s="28" t="s">
        <v>60</v>
      </c>
    </row>
    <row r="4" spans="1:39" ht="15" x14ac:dyDescent="0.3">
      <c r="A4" s="30">
        <v>1</v>
      </c>
      <c r="B4" s="31" t="s">
        <v>61</v>
      </c>
      <c r="C4" s="31" t="str">
        <f>VLOOKUP(B4,[3]Sheet1!$B$2:$D$274,3,0)</f>
        <v>JAMHOR</v>
      </c>
      <c r="D4" s="31" t="str">
        <f>VLOOKUP(C4,[4]all_localities_matched!$B$13:$J$191,9,0)</f>
        <v>JAMHOR</v>
      </c>
      <c r="E4" s="55">
        <v>0.1951219512195122</v>
      </c>
      <c r="F4" s="55">
        <v>0.18386491557223264</v>
      </c>
      <c r="G4" s="55">
        <v>0.41838649155722324</v>
      </c>
      <c r="H4" s="55">
        <v>0.19699812382739212</v>
      </c>
      <c r="I4" s="56" t="str">
        <f>INDEX($E$3:$H$3,MATCH(MAX(E4:H4),E4:H4,0))</f>
        <v>BJP</v>
      </c>
      <c r="J4" s="56">
        <f>INDEX(E4:H4,MATCH(I4,$E$3:$H$3,0))</f>
        <v>0.41838649155722324</v>
      </c>
      <c r="K4" s="57">
        <f>LARGE(E4:H4,2)</f>
        <v>0.19699812382739212</v>
      </c>
      <c r="L4" s="56" t="str">
        <f>INDEX($E$3:$H$3,MATCH(K4,E4:H4,0))</f>
        <v>Others</v>
      </c>
      <c r="M4" s="58">
        <f>J4-K4</f>
        <v>0.22138836772983111</v>
      </c>
      <c r="N4" s="49" t="str">
        <f>IF(M4&gt;0.15,CONCATENATE("Strong ",I4),CONCATENATE("Swing ",I4))</f>
        <v>Strong BJP</v>
      </c>
      <c r="O4" s="32">
        <v>104</v>
      </c>
      <c r="P4" s="30">
        <v>98</v>
      </c>
      <c r="Q4" s="30">
        <v>223</v>
      </c>
      <c r="R4" s="30">
        <v>15</v>
      </c>
      <c r="S4" s="30">
        <v>9</v>
      </c>
      <c r="T4" s="30">
        <v>1</v>
      </c>
      <c r="U4" s="30">
        <v>0</v>
      </c>
      <c r="V4" s="30">
        <v>4</v>
      </c>
      <c r="W4" s="32">
        <v>0</v>
      </c>
      <c r="X4" s="30">
        <v>2</v>
      </c>
      <c r="Y4" s="30">
        <v>6</v>
      </c>
      <c r="Z4" s="30">
        <v>13</v>
      </c>
      <c r="AA4" s="30">
        <v>5</v>
      </c>
      <c r="AB4" s="30">
        <v>16</v>
      </c>
      <c r="AC4" s="30">
        <v>13</v>
      </c>
      <c r="AD4" s="30">
        <v>14</v>
      </c>
      <c r="AE4" s="32">
        <v>2</v>
      </c>
      <c r="AF4" s="30">
        <v>0</v>
      </c>
      <c r="AG4" s="30">
        <v>2</v>
      </c>
      <c r="AH4" s="30">
        <v>3</v>
      </c>
      <c r="AI4" s="30">
        <v>530</v>
      </c>
      <c r="AJ4" s="30">
        <v>0</v>
      </c>
      <c r="AK4" s="30">
        <v>3</v>
      </c>
      <c r="AL4" s="30">
        <v>533</v>
      </c>
      <c r="AM4" s="30">
        <v>0</v>
      </c>
    </row>
    <row r="5" spans="1:39" ht="15" x14ac:dyDescent="0.3">
      <c r="A5" s="33" t="s">
        <v>356</v>
      </c>
      <c r="B5" s="31" t="s">
        <v>61</v>
      </c>
      <c r="C5" s="31" t="str">
        <f>VLOOKUP(B5,[3]Sheet1!$B$2:$D$274,3,0)</f>
        <v>JAMHOR</v>
      </c>
      <c r="D5" s="31" t="str">
        <f>VLOOKUP(C5,[4]all_localities_matched!$B$13:$J$191,9,0)</f>
        <v>JAMHOR</v>
      </c>
      <c r="E5" s="55">
        <v>0.16250000000000001</v>
      </c>
      <c r="F5" s="55">
        <v>0.33750000000000002</v>
      </c>
      <c r="G5" s="55">
        <v>0.375</v>
      </c>
      <c r="H5" s="55">
        <v>0.125</v>
      </c>
      <c r="I5" s="56" t="str">
        <f>INDEX($E$3:$H$3,MATCH(MAX(E5:H5),E5:H5,0))</f>
        <v>BJP</v>
      </c>
      <c r="J5" s="56">
        <f t="shared" ref="J5:J68" si="0">INDEX(E5:H5,MATCH(I5,$E$3:$H$3,0))</f>
        <v>0.375</v>
      </c>
      <c r="K5" s="57">
        <f t="shared" ref="K5:K68" si="1">LARGE(E5:H5,2)</f>
        <v>0.33750000000000002</v>
      </c>
      <c r="L5" s="56" t="str">
        <f t="shared" ref="L5:L68" si="2">INDEX($E$3:$H$3,MATCH(K5,E5:H5,0))</f>
        <v>BSP</v>
      </c>
      <c r="M5" s="58">
        <f t="shared" ref="M5:M68" si="3">J5-K5</f>
        <v>3.7499999999999978E-2</v>
      </c>
      <c r="N5" s="49" t="str">
        <f t="shared" ref="N5:N68" si="4">IF(M5&gt;0.15,CONCATENATE("Strong ",I5),CONCATENATE("Swing ",I5))</f>
        <v>Swing BJP</v>
      </c>
      <c r="O5" s="32">
        <v>13</v>
      </c>
      <c r="P5" s="30">
        <v>27</v>
      </c>
      <c r="Q5" s="30">
        <v>30</v>
      </c>
      <c r="R5" s="30">
        <v>2</v>
      </c>
      <c r="S5" s="30">
        <v>2</v>
      </c>
      <c r="T5" s="30">
        <v>0</v>
      </c>
      <c r="U5" s="30">
        <v>0</v>
      </c>
      <c r="V5" s="30">
        <v>1</v>
      </c>
      <c r="W5" s="32">
        <v>0</v>
      </c>
      <c r="X5" s="30">
        <v>1</v>
      </c>
      <c r="Y5" s="30">
        <v>1</v>
      </c>
      <c r="Z5" s="30">
        <v>1</v>
      </c>
      <c r="AA5" s="30">
        <v>0</v>
      </c>
      <c r="AB5" s="30">
        <v>0</v>
      </c>
      <c r="AC5" s="30">
        <v>1</v>
      </c>
      <c r="AD5" s="30">
        <v>0</v>
      </c>
      <c r="AE5" s="32">
        <v>1</v>
      </c>
      <c r="AF5" s="30">
        <v>0</v>
      </c>
      <c r="AG5" s="30">
        <v>0</v>
      </c>
      <c r="AH5" s="30">
        <v>0</v>
      </c>
      <c r="AI5" s="30">
        <v>80</v>
      </c>
      <c r="AJ5" s="30">
        <v>0</v>
      </c>
      <c r="AK5" s="30">
        <v>0</v>
      </c>
      <c r="AL5" s="30">
        <v>80</v>
      </c>
      <c r="AM5" s="30">
        <v>0</v>
      </c>
    </row>
    <row r="6" spans="1:39" ht="15" x14ac:dyDescent="0.3">
      <c r="A6" s="30">
        <v>2</v>
      </c>
      <c r="B6" s="31" t="s">
        <v>62</v>
      </c>
      <c r="C6" s="31" t="str">
        <f>VLOOKUP(B6,[3]Sheet1!$B$2:$D$274,3,0)</f>
        <v>JAMHOR</v>
      </c>
      <c r="D6" s="31" t="str">
        <f>VLOOKUP(C6,[4]all_localities_matched!$B$13:$J$191,9,0)</f>
        <v>JAMHOR</v>
      </c>
      <c r="E6" s="55">
        <v>0.12444444444444444</v>
      </c>
      <c r="F6" s="55">
        <v>0.34888888888888892</v>
      </c>
      <c r="G6" s="55">
        <v>0.30444444444444446</v>
      </c>
      <c r="H6" s="55">
        <v>0.21777777777777776</v>
      </c>
      <c r="I6" s="56" t="str">
        <f>INDEX($E$3:$H$3,MATCH(MAX(E6:H6),E6:H6,0))</f>
        <v>BSP</v>
      </c>
      <c r="J6" s="56">
        <f t="shared" si="0"/>
        <v>0.34888888888888892</v>
      </c>
      <c r="K6" s="57">
        <f t="shared" si="1"/>
        <v>0.30444444444444446</v>
      </c>
      <c r="L6" s="56" t="str">
        <f t="shared" si="2"/>
        <v>BJP</v>
      </c>
      <c r="M6" s="58">
        <f t="shared" si="3"/>
        <v>4.4444444444444453E-2</v>
      </c>
      <c r="N6" s="49" t="str">
        <f t="shared" si="4"/>
        <v>Swing BSP</v>
      </c>
      <c r="O6" s="32">
        <v>56</v>
      </c>
      <c r="P6" s="30">
        <v>157</v>
      </c>
      <c r="Q6" s="30">
        <v>137</v>
      </c>
      <c r="R6" s="30">
        <v>7</v>
      </c>
      <c r="S6" s="30">
        <v>5</v>
      </c>
      <c r="T6" s="30">
        <v>1</v>
      </c>
      <c r="U6" s="30">
        <v>1</v>
      </c>
      <c r="V6" s="30">
        <v>0</v>
      </c>
      <c r="W6" s="32">
        <v>8</v>
      </c>
      <c r="X6" s="30">
        <v>4</v>
      </c>
      <c r="Y6" s="30">
        <v>1</v>
      </c>
      <c r="Z6" s="30">
        <v>35</v>
      </c>
      <c r="AA6" s="30">
        <v>0</v>
      </c>
      <c r="AB6" s="30">
        <v>7</v>
      </c>
      <c r="AC6" s="30">
        <v>6</v>
      </c>
      <c r="AD6" s="30">
        <v>3</v>
      </c>
      <c r="AE6" s="32">
        <v>8</v>
      </c>
      <c r="AF6" s="30">
        <v>7</v>
      </c>
      <c r="AG6" s="30">
        <v>2</v>
      </c>
      <c r="AH6" s="30">
        <v>3</v>
      </c>
      <c r="AI6" s="30">
        <v>448</v>
      </c>
      <c r="AJ6" s="30">
        <v>0</v>
      </c>
      <c r="AK6" s="30">
        <v>2</v>
      </c>
      <c r="AL6" s="30">
        <v>450</v>
      </c>
      <c r="AM6" s="30">
        <v>0</v>
      </c>
    </row>
    <row r="7" spans="1:39" ht="15" x14ac:dyDescent="0.3">
      <c r="A7" s="30">
        <v>3</v>
      </c>
      <c r="B7" s="31" t="s">
        <v>63</v>
      </c>
      <c r="C7" s="31" t="str">
        <f>VLOOKUP(B7,[3]Sheet1!$B$2:$D$274,3,0)</f>
        <v>JAMHOR</v>
      </c>
      <c r="D7" s="31" t="str">
        <f>VLOOKUP(C7,[4]all_localities_matched!$B$13:$J$191,9,0)</f>
        <v>JAMHOR</v>
      </c>
      <c r="E7" s="55">
        <v>0.36402877697841729</v>
      </c>
      <c r="F7" s="55">
        <v>8.6330935251798566E-2</v>
      </c>
      <c r="G7" s="55">
        <v>0.33812949640287771</v>
      </c>
      <c r="H7" s="55">
        <v>0.20287769784172663</v>
      </c>
      <c r="I7" s="56" t="str">
        <f t="shared" ref="I7:I70" si="5">INDEX($E$3:$H$3,MATCH(MAX(E7:H7),E7:H7,0))</f>
        <v>INC</v>
      </c>
      <c r="J7" s="56">
        <f t="shared" si="0"/>
        <v>0.36402877697841729</v>
      </c>
      <c r="K7" s="57">
        <f t="shared" si="1"/>
        <v>0.33812949640287771</v>
      </c>
      <c r="L7" s="56" t="str">
        <f t="shared" si="2"/>
        <v>BJP</v>
      </c>
      <c r="M7" s="58">
        <f t="shared" si="3"/>
        <v>2.5899280575539585E-2</v>
      </c>
      <c r="N7" s="49" t="str">
        <f t="shared" si="4"/>
        <v>Swing INC</v>
      </c>
      <c r="O7" s="32">
        <v>253</v>
      </c>
      <c r="P7" s="30">
        <v>60</v>
      </c>
      <c r="Q7" s="30">
        <v>235</v>
      </c>
      <c r="R7" s="30">
        <v>14</v>
      </c>
      <c r="S7" s="30">
        <v>12</v>
      </c>
      <c r="T7" s="30">
        <v>2</v>
      </c>
      <c r="U7" s="30">
        <v>3</v>
      </c>
      <c r="V7" s="30">
        <v>1</v>
      </c>
      <c r="W7" s="32">
        <v>2</v>
      </c>
      <c r="X7" s="30">
        <v>2</v>
      </c>
      <c r="Y7" s="30">
        <v>3</v>
      </c>
      <c r="Z7" s="30">
        <v>28</v>
      </c>
      <c r="AA7" s="30">
        <v>3</v>
      </c>
      <c r="AB7" s="30">
        <v>11</v>
      </c>
      <c r="AC7" s="30">
        <v>18</v>
      </c>
      <c r="AD7" s="30">
        <v>26</v>
      </c>
      <c r="AE7" s="32">
        <v>8</v>
      </c>
      <c r="AF7" s="30">
        <v>2</v>
      </c>
      <c r="AG7" s="30">
        <v>5</v>
      </c>
      <c r="AH7" s="30">
        <v>1</v>
      </c>
      <c r="AI7" s="30">
        <v>689</v>
      </c>
      <c r="AJ7" s="30">
        <v>0</v>
      </c>
      <c r="AK7" s="30">
        <v>6</v>
      </c>
      <c r="AL7" s="30">
        <v>695</v>
      </c>
      <c r="AM7" s="30">
        <v>0</v>
      </c>
    </row>
    <row r="8" spans="1:39" ht="15" x14ac:dyDescent="0.3">
      <c r="A8" s="30">
        <v>4</v>
      </c>
      <c r="B8" s="31" t="s">
        <v>64</v>
      </c>
      <c r="C8" s="31" t="str">
        <f>VLOOKUP(B8,[3]Sheet1!$B$2:$D$274,3,0)</f>
        <v>JAMHOR</v>
      </c>
      <c r="D8" s="31" t="str">
        <f>VLOOKUP(C8,[4]all_localities_matched!$B$13:$J$191,9,0)</f>
        <v>JAMHOR</v>
      </c>
      <c r="E8" s="55">
        <v>0.38846153846153847</v>
      </c>
      <c r="F8" s="55">
        <v>0.11153846153846154</v>
      </c>
      <c r="G8" s="55">
        <v>0.35961538461538461</v>
      </c>
      <c r="H8" s="55">
        <v>0.13653846153846153</v>
      </c>
      <c r="I8" s="56" t="str">
        <f t="shared" si="5"/>
        <v>INC</v>
      </c>
      <c r="J8" s="56">
        <f t="shared" si="0"/>
        <v>0.38846153846153847</v>
      </c>
      <c r="K8" s="57">
        <f t="shared" si="1"/>
        <v>0.35961538461538461</v>
      </c>
      <c r="L8" s="56" t="str">
        <f t="shared" si="2"/>
        <v>BJP</v>
      </c>
      <c r="M8" s="58">
        <f t="shared" si="3"/>
        <v>2.8846153846153855E-2</v>
      </c>
      <c r="N8" s="49" t="str">
        <f t="shared" si="4"/>
        <v>Swing INC</v>
      </c>
      <c r="O8" s="32">
        <v>202</v>
      </c>
      <c r="P8" s="30">
        <v>58</v>
      </c>
      <c r="Q8" s="30">
        <v>187</v>
      </c>
      <c r="R8" s="30">
        <v>7</v>
      </c>
      <c r="S8" s="30">
        <v>6</v>
      </c>
      <c r="T8" s="30">
        <v>1</v>
      </c>
      <c r="U8" s="30">
        <v>2</v>
      </c>
      <c r="V8" s="30">
        <v>1</v>
      </c>
      <c r="W8" s="32">
        <v>4</v>
      </c>
      <c r="X8" s="30">
        <v>3</v>
      </c>
      <c r="Y8" s="30">
        <v>5</v>
      </c>
      <c r="Z8" s="30">
        <v>5</v>
      </c>
      <c r="AA8" s="30">
        <v>2</v>
      </c>
      <c r="AB8" s="30">
        <v>6</v>
      </c>
      <c r="AC8" s="30">
        <v>6</v>
      </c>
      <c r="AD8" s="30">
        <v>15</v>
      </c>
      <c r="AE8" s="32">
        <v>1</v>
      </c>
      <c r="AF8" s="30">
        <v>4</v>
      </c>
      <c r="AG8" s="30">
        <v>3</v>
      </c>
      <c r="AH8" s="30">
        <v>0</v>
      </c>
      <c r="AI8" s="30">
        <v>518</v>
      </c>
      <c r="AJ8" s="30">
        <v>0</v>
      </c>
      <c r="AK8" s="30">
        <v>2</v>
      </c>
      <c r="AL8" s="30">
        <v>520</v>
      </c>
      <c r="AM8" s="30">
        <v>0</v>
      </c>
    </row>
    <row r="9" spans="1:39" ht="15" x14ac:dyDescent="0.3">
      <c r="A9" s="30">
        <v>5</v>
      </c>
      <c r="B9" s="31" t="s">
        <v>65</v>
      </c>
      <c r="C9" s="31" t="str">
        <f>VLOOKUP(B9,[3]Sheet1!$B$2:$D$274,3,0)</f>
        <v>JAMHOR</v>
      </c>
      <c r="D9" s="31" t="str">
        <f>VLOOKUP(C9,[4]all_localities_matched!$B$13:$J$191,9,0)</f>
        <v>JAMHOR</v>
      </c>
      <c r="E9" s="55">
        <v>0.20224719101123595</v>
      </c>
      <c r="F9" s="55">
        <v>0.15730337078651685</v>
      </c>
      <c r="G9" s="55">
        <v>0.42471910112359551</v>
      </c>
      <c r="H9" s="55">
        <v>0.21348314606741572</v>
      </c>
      <c r="I9" s="56" t="str">
        <f t="shared" si="5"/>
        <v>BJP</v>
      </c>
      <c r="J9" s="56">
        <f t="shared" si="0"/>
        <v>0.42471910112359551</v>
      </c>
      <c r="K9" s="57">
        <f t="shared" si="1"/>
        <v>0.21348314606741572</v>
      </c>
      <c r="L9" s="56" t="str">
        <f t="shared" si="2"/>
        <v>Others</v>
      </c>
      <c r="M9" s="58">
        <f t="shared" si="3"/>
        <v>0.21123595505617979</v>
      </c>
      <c r="N9" s="49" t="str">
        <f t="shared" si="4"/>
        <v>Strong BJP</v>
      </c>
      <c r="O9" s="32">
        <v>90</v>
      </c>
      <c r="P9" s="30">
        <v>70</v>
      </c>
      <c r="Q9" s="30">
        <v>189</v>
      </c>
      <c r="R9" s="30">
        <v>3</v>
      </c>
      <c r="S9" s="30">
        <v>6</v>
      </c>
      <c r="T9" s="30">
        <v>2</v>
      </c>
      <c r="U9" s="30">
        <v>0</v>
      </c>
      <c r="V9" s="30">
        <v>9</v>
      </c>
      <c r="W9" s="32">
        <v>8</v>
      </c>
      <c r="X9" s="30">
        <v>0</v>
      </c>
      <c r="Y9" s="30">
        <v>4</v>
      </c>
      <c r="Z9" s="30">
        <v>35</v>
      </c>
      <c r="AA9" s="30">
        <v>1</v>
      </c>
      <c r="AB9" s="30">
        <v>8</v>
      </c>
      <c r="AC9" s="30">
        <v>4</v>
      </c>
      <c r="AD9" s="30">
        <v>11</v>
      </c>
      <c r="AE9" s="32">
        <v>2</v>
      </c>
      <c r="AF9" s="30">
        <v>1</v>
      </c>
      <c r="AG9" s="30">
        <v>0</v>
      </c>
      <c r="AH9" s="30">
        <v>1</v>
      </c>
      <c r="AI9" s="30">
        <v>444</v>
      </c>
      <c r="AJ9" s="30">
        <v>0</v>
      </c>
      <c r="AK9" s="30">
        <v>1</v>
      </c>
      <c r="AL9" s="30">
        <v>445</v>
      </c>
      <c r="AM9" s="30">
        <v>0</v>
      </c>
    </row>
    <row r="10" spans="1:39" ht="15" x14ac:dyDescent="0.3">
      <c r="A10" s="33" t="s">
        <v>357</v>
      </c>
      <c r="B10" s="31" t="s">
        <v>65</v>
      </c>
      <c r="C10" s="31" t="str">
        <f>VLOOKUP(B10,[3]Sheet1!$B$2:$D$274,3,0)</f>
        <v>JAMHOR</v>
      </c>
      <c r="D10" s="31" t="str">
        <f>VLOOKUP(C10,[4]all_localities_matched!$B$13:$J$191,9,0)</f>
        <v>JAMHOR</v>
      </c>
      <c r="E10" s="55">
        <v>0.20627802690582961</v>
      </c>
      <c r="F10" s="55">
        <v>0.19730941704035873</v>
      </c>
      <c r="G10" s="55">
        <v>0.42600896860986548</v>
      </c>
      <c r="H10" s="55">
        <v>0.15246636771300448</v>
      </c>
      <c r="I10" s="56" t="str">
        <f t="shared" si="5"/>
        <v>BJP</v>
      </c>
      <c r="J10" s="56">
        <f t="shared" si="0"/>
        <v>0.42600896860986548</v>
      </c>
      <c r="K10" s="57">
        <f t="shared" si="1"/>
        <v>0.20627802690582961</v>
      </c>
      <c r="L10" s="56" t="str">
        <f t="shared" si="2"/>
        <v>INC</v>
      </c>
      <c r="M10" s="58">
        <f t="shared" si="3"/>
        <v>0.21973094170403587</v>
      </c>
      <c r="N10" s="49" t="str">
        <f t="shared" si="4"/>
        <v>Strong BJP</v>
      </c>
      <c r="O10" s="32">
        <v>46</v>
      </c>
      <c r="P10" s="30">
        <v>44</v>
      </c>
      <c r="Q10" s="30">
        <v>95</v>
      </c>
      <c r="R10" s="30">
        <v>0</v>
      </c>
      <c r="S10" s="30">
        <v>1</v>
      </c>
      <c r="T10" s="30">
        <v>1</v>
      </c>
      <c r="U10" s="30">
        <v>0</v>
      </c>
      <c r="V10" s="30">
        <v>2</v>
      </c>
      <c r="W10" s="32">
        <v>6</v>
      </c>
      <c r="X10" s="30">
        <v>0</v>
      </c>
      <c r="Y10" s="30">
        <v>0</v>
      </c>
      <c r="Z10" s="30">
        <v>9</v>
      </c>
      <c r="AA10" s="30">
        <v>0</v>
      </c>
      <c r="AB10" s="30">
        <v>2</v>
      </c>
      <c r="AC10" s="30">
        <v>2</v>
      </c>
      <c r="AD10" s="30">
        <v>9</v>
      </c>
      <c r="AE10" s="32">
        <v>0</v>
      </c>
      <c r="AF10" s="30">
        <v>1</v>
      </c>
      <c r="AG10" s="30">
        <v>0</v>
      </c>
      <c r="AH10" s="30">
        <v>1</v>
      </c>
      <c r="AI10" s="30">
        <v>219</v>
      </c>
      <c r="AJ10" s="30">
        <v>0</v>
      </c>
      <c r="AK10" s="30">
        <v>4</v>
      </c>
      <c r="AL10" s="30">
        <v>223</v>
      </c>
      <c r="AM10" s="30">
        <v>0</v>
      </c>
    </row>
    <row r="11" spans="1:39" ht="15" x14ac:dyDescent="0.3">
      <c r="A11" s="30">
        <v>6</v>
      </c>
      <c r="B11" s="31" t="s">
        <v>66</v>
      </c>
      <c r="C11" s="31" t="str">
        <f>VLOOKUP(B11,[3]Sheet1!$B$2:$D$274,3,0)</f>
        <v>JAMHOR</v>
      </c>
      <c r="D11" s="31" t="str">
        <f>VLOOKUP(C11,[4]all_localities_matched!$B$13:$J$191,9,0)</f>
        <v>JAMHOR</v>
      </c>
      <c r="E11" s="55">
        <v>0.30978260869565216</v>
      </c>
      <c r="F11" s="55">
        <v>0.15036231884057971</v>
      </c>
      <c r="G11" s="55">
        <v>0.30434782608695654</v>
      </c>
      <c r="H11" s="55">
        <v>0.22826086956521738</v>
      </c>
      <c r="I11" s="56" t="str">
        <f t="shared" si="5"/>
        <v>INC</v>
      </c>
      <c r="J11" s="56">
        <f t="shared" si="0"/>
        <v>0.30978260869565216</v>
      </c>
      <c r="K11" s="57">
        <f t="shared" si="1"/>
        <v>0.30434782608695654</v>
      </c>
      <c r="L11" s="56" t="str">
        <f t="shared" si="2"/>
        <v>BJP</v>
      </c>
      <c r="M11" s="58">
        <f t="shared" si="3"/>
        <v>5.4347826086956208E-3</v>
      </c>
      <c r="N11" s="49" t="str">
        <f t="shared" si="4"/>
        <v>Swing INC</v>
      </c>
      <c r="O11" s="32">
        <v>171</v>
      </c>
      <c r="P11" s="30">
        <v>83</v>
      </c>
      <c r="Q11" s="30">
        <v>168</v>
      </c>
      <c r="R11" s="30">
        <v>8</v>
      </c>
      <c r="S11" s="30">
        <v>9</v>
      </c>
      <c r="T11" s="30">
        <v>2</v>
      </c>
      <c r="U11" s="30">
        <v>0</v>
      </c>
      <c r="V11" s="30">
        <v>11</v>
      </c>
      <c r="W11" s="32">
        <v>10</v>
      </c>
      <c r="X11" s="30">
        <v>6</v>
      </c>
      <c r="Y11" s="30">
        <v>3</v>
      </c>
      <c r="Z11" s="30">
        <v>23</v>
      </c>
      <c r="AA11" s="30">
        <v>5</v>
      </c>
      <c r="AB11" s="30">
        <v>9</v>
      </c>
      <c r="AC11" s="30">
        <v>14</v>
      </c>
      <c r="AD11" s="30">
        <v>18</v>
      </c>
      <c r="AE11" s="32">
        <v>4</v>
      </c>
      <c r="AF11" s="30">
        <v>2</v>
      </c>
      <c r="AG11" s="30">
        <v>2</v>
      </c>
      <c r="AH11" s="30">
        <v>0</v>
      </c>
      <c r="AI11" s="30">
        <v>548</v>
      </c>
      <c r="AJ11" s="30">
        <v>0</v>
      </c>
      <c r="AK11" s="30">
        <v>4</v>
      </c>
      <c r="AL11" s="30">
        <v>552</v>
      </c>
      <c r="AM11" s="30">
        <v>0</v>
      </c>
    </row>
    <row r="12" spans="1:39" ht="15" x14ac:dyDescent="0.3">
      <c r="A12" s="30">
        <v>7</v>
      </c>
      <c r="B12" s="31" t="s">
        <v>67</v>
      </c>
      <c r="C12" s="31" t="str">
        <f>VLOOKUP(B12,[3]Sheet1!$B$2:$D$274,3,0)</f>
        <v>JOKAHARI</v>
      </c>
      <c r="D12" s="31" t="str">
        <f>VLOOKUP(C12,[4]all_localities_matched!$B$13:$J$191,9,0)</f>
        <v>JOKAHARI</v>
      </c>
      <c r="E12" s="55">
        <v>0.17351598173515981</v>
      </c>
      <c r="F12" s="55">
        <v>0.11643835616438356</v>
      </c>
      <c r="G12" s="55">
        <v>0.59817351598173518</v>
      </c>
      <c r="H12" s="55">
        <v>0.1050228310502283</v>
      </c>
      <c r="I12" s="56" t="str">
        <f t="shared" si="5"/>
        <v>BJP</v>
      </c>
      <c r="J12" s="56">
        <f t="shared" si="0"/>
        <v>0.59817351598173518</v>
      </c>
      <c r="K12" s="57">
        <f t="shared" si="1"/>
        <v>0.17351598173515981</v>
      </c>
      <c r="L12" s="56" t="str">
        <f t="shared" si="2"/>
        <v>INC</v>
      </c>
      <c r="M12" s="58">
        <f t="shared" si="3"/>
        <v>0.42465753424657537</v>
      </c>
      <c r="N12" s="49" t="str">
        <f t="shared" si="4"/>
        <v>Strong BJP</v>
      </c>
      <c r="O12" s="32">
        <v>76</v>
      </c>
      <c r="P12" s="30">
        <v>51</v>
      </c>
      <c r="Q12" s="30">
        <v>262</v>
      </c>
      <c r="R12" s="30">
        <v>8</v>
      </c>
      <c r="S12" s="30">
        <v>0</v>
      </c>
      <c r="T12" s="30">
        <v>0</v>
      </c>
      <c r="U12" s="30">
        <v>1</v>
      </c>
      <c r="V12" s="30">
        <v>0</v>
      </c>
      <c r="W12" s="32">
        <v>0</v>
      </c>
      <c r="X12" s="30">
        <v>2</v>
      </c>
      <c r="Y12" s="30">
        <v>1</v>
      </c>
      <c r="Z12" s="30">
        <v>3</v>
      </c>
      <c r="AA12" s="30">
        <v>2</v>
      </c>
      <c r="AB12" s="30">
        <v>8</v>
      </c>
      <c r="AC12" s="30">
        <v>3</v>
      </c>
      <c r="AD12" s="30">
        <v>10</v>
      </c>
      <c r="AE12" s="32">
        <v>2</v>
      </c>
      <c r="AF12" s="30">
        <v>3</v>
      </c>
      <c r="AG12" s="30">
        <v>3</v>
      </c>
      <c r="AH12" s="30">
        <v>0</v>
      </c>
      <c r="AI12" s="30">
        <v>435</v>
      </c>
      <c r="AJ12" s="30">
        <v>0</v>
      </c>
      <c r="AK12" s="30">
        <v>3</v>
      </c>
      <c r="AL12" s="30">
        <v>438</v>
      </c>
      <c r="AM12" s="30">
        <v>0</v>
      </c>
    </row>
    <row r="13" spans="1:39" ht="15" x14ac:dyDescent="0.3">
      <c r="A13" s="30">
        <v>8</v>
      </c>
      <c r="B13" s="31" t="s">
        <v>68</v>
      </c>
      <c r="C13" s="31" t="str">
        <f>VLOOKUP(B13,[3]Sheet1!$B$2:$D$274,3,0)</f>
        <v>RAJA</v>
      </c>
      <c r="D13" s="31" t="str">
        <f>VLOOKUP(C13,[4]all_localities_matched!$B$13:$J$191,9,0)</f>
        <v>RAJA</v>
      </c>
      <c r="E13" s="55">
        <v>0.55772994129158515</v>
      </c>
      <c r="F13" s="55">
        <v>0.20547945205479451</v>
      </c>
      <c r="G13" s="55">
        <v>9.9804305283757333E-2</v>
      </c>
      <c r="H13" s="55">
        <v>0.12915851272015655</v>
      </c>
      <c r="I13" s="56" t="str">
        <f t="shared" si="5"/>
        <v>INC</v>
      </c>
      <c r="J13" s="56">
        <f t="shared" si="0"/>
        <v>0.55772994129158515</v>
      </c>
      <c r="K13" s="57">
        <f t="shared" si="1"/>
        <v>0.20547945205479451</v>
      </c>
      <c r="L13" s="56" t="str">
        <f t="shared" si="2"/>
        <v>BSP</v>
      </c>
      <c r="M13" s="58">
        <f t="shared" si="3"/>
        <v>0.35225048923679064</v>
      </c>
      <c r="N13" s="49" t="str">
        <f t="shared" si="4"/>
        <v>Strong INC</v>
      </c>
      <c r="O13" s="32">
        <v>285</v>
      </c>
      <c r="P13" s="30">
        <v>105</v>
      </c>
      <c r="Q13" s="30">
        <v>51</v>
      </c>
      <c r="R13" s="30">
        <v>8</v>
      </c>
      <c r="S13" s="30">
        <v>5</v>
      </c>
      <c r="T13" s="30">
        <v>0</v>
      </c>
      <c r="U13" s="30">
        <v>5</v>
      </c>
      <c r="V13" s="30">
        <v>2</v>
      </c>
      <c r="W13" s="32">
        <v>5</v>
      </c>
      <c r="X13" s="30">
        <v>1</v>
      </c>
      <c r="Y13" s="30">
        <v>5</v>
      </c>
      <c r="Z13" s="30">
        <v>6</v>
      </c>
      <c r="AA13" s="30">
        <v>1</v>
      </c>
      <c r="AB13" s="30">
        <v>3</v>
      </c>
      <c r="AC13" s="30">
        <v>5</v>
      </c>
      <c r="AD13" s="30">
        <v>8</v>
      </c>
      <c r="AE13" s="32">
        <v>7</v>
      </c>
      <c r="AF13" s="30">
        <v>1</v>
      </c>
      <c r="AG13" s="30">
        <v>3</v>
      </c>
      <c r="AH13" s="30">
        <v>1</v>
      </c>
      <c r="AI13" s="30">
        <v>507</v>
      </c>
      <c r="AJ13" s="30">
        <v>0</v>
      </c>
      <c r="AK13" s="30">
        <v>4</v>
      </c>
      <c r="AL13" s="30">
        <v>511</v>
      </c>
      <c r="AM13" s="30">
        <v>0</v>
      </c>
    </row>
    <row r="14" spans="1:39" ht="15" x14ac:dyDescent="0.3">
      <c r="A14" s="30">
        <v>9</v>
      </c>
      <c r="B14" s="31" t="s">
        <v>69</v>
      </c>
      <c r="C14" s="31" t="str">
        <f>VLOOKUP(B14,[3]Sheet1!$B$2:$D$274,3,0)</f>
        <v>DIHARI</v>
      </c>
      <c r="D14" s="31" t="str">
        <f>VLOOKUP(C14,[4]all_localities_matched!$B$13:$J$191,9,0)</f>
        <v>DIHRI</v>
      </c>
      <c r="E14" s="55">
        <v>0.21910112359550563</v>
      </c>
      <c r="F14" s="55">
        <v>0.13904494382022473</v>
      </c>
      <c r="G14" s="55">
        <v>0.34129213483146065</v>
      </c>
      <c r="H14" s="55">
        <v>0.2949438202247191</v>
      </c>
      <c r="I14" s="56" t="str">
        <f t="shared" si="5"/>
        <v>BJP</v>
      </c>
      <c r="J14" s="56">
        <f t="shared" si="0"/>
        <v>0.34129213483146065</v>
      </c>
      <c r="K14" s="57">
        <f t="shared" si="1"/>
        <v>0.2949438202247191</v>
      </c>
      <c r="L14" s="56" t="str">
        <f t="shared" si="2"/>
        <v>Others</v>
      </c>
      <c r="M14" s="58">
        <f t="shared" si="3"/>
        <v>4.6348314606741547E-2</v>
      </c>
      <c r="N14" s="49" t="str">
        <f t="shared" si="4"/>
        <v>Swing BJP</v>
      </c>
      <c r="O14" s="32">
        <v>156</v>
      </c>
      <c r="P14" s="30">
        <v>99</v>
      </c>
      <c r="Q14" s="30">
        <v>243</v>
      </c>
      <c r="R14" s="30">
        <v>17</v>
      </c>
      <c r="S14" s="30">
        <v>6</v>
      </c>
      <c r="T14" s="30">
        <v>3</v>
      </c>
      <c r="U14" s="30">
        <v>105</v>
      </c>
      <c r="V14" s="30">
        <v>6</v>
      </c>
      <c r="W14" s="32">
        <v>3</v>
      </c>
      <c r="X14" s="30">
        <v>3</v>
      </c>
      <c r="Y14" s="30">
        <v>2</v>
      </c>
      <c r="Z14" s="30">
        <v>8</v>
      </c>
      <c r="AA14" s="30">
        <v>2</v>
      </c>
      <c r="AB14" s="30">
        <v>10</v>
      </c>
      <c r="AC14" s="30">
        <v>10</v>
      </c>
      <c r="AD14" s="30">
        <v>7</v>
      </c>
      <c r="AE14" s="32">
        <v>13</v>
      </c>
      <c r="AF14" s="30">
        <v>10</v>
      </c>
      <c r="AG14" s="30">
        <v>5</v>
      </c>
      <c r="AH14" s="30">
        <v>0</v>
      </c>
      <c r="AI14" s="30">
        <v>708</v>
      </c>
      <c r="AJ14" s="30">
        <v>0</v>
      </c>
      <c r="AK14" s="30">
        <v>4</v>
      </c>
      <c r="AL14" s="30">
        <v>712</v>
      </c>
      <c r="AM14" s="30">
        <v>0</v>
      </c>
    </row>
    <row r="15" spans="1:39" ht="15" x14ac:dyDescent="0.3">
      <c r="A15" s="30">
        <v>10</v>
      </c>
      <c r="B15" s="31" t="s">
        <v>70</v>
      </c>
      <c r="C15" s="31" t="str">
        <f>VLOOKUP(B15,[3]Sheet1!$B$2:$D$274,3,0)</f>
        <v>PADARAVA</v>
      </c>
      <c r="D15" s="31" t="str">
        <f>VLOOKUP(C15,[4]all_localities_matched!$B$13:$J$191,9,0)</f>
        <v>PAHARAMA</v>
      </c>
      <c r="E15" s="55">
        <v>0.32666666666666666</v>
      </c>
      <c r="F15" s="55">
        <v>8.3333333333333329E-2</v>
      </c>
      <c r="G15" s="55">
        <v>0.33833333333333332</v>
      </c>
      <c r="H15" s="55">
        <v>0.24333333333333335</v>
      </c>
      <c r="I15" s="56" t="str">
        <f t="shared" si="5"/>
        <v>BJP</v>
      </c>
      <c r="J15" s="56">
        <f t="shared" si="0"/>
        <v>0.33833333333333332</v>
      </c>
      <c r="K15" s="57">
        <f t="shared" si="1"/>
        <v>0.32666666666666666</v>
      </c>
      <c r="L15" s="56" t="str">
        <f t="shared" si="2"/>
        <v>INC</v>
      </c>
      <c r="M15" s="58">
        <f t="shared" si="3"/>
        <v>1.1666666666666659E-2</v>
      </c>
      <c r="N15" s="49" t="str">
        <f t="shared" si="4"/>
        <v>Swing BJP</v>
      </c>
      <c r="O15" s="32">
        <v>196</v>
      </c>
      <c r="P15" s="30">
        <v>50</v>
      </c>
      <c r="Q15" s="30">
        <v>203</v>
      </c>
      <c r="R15" s="30">
        <v>29</v>
      </c>
      <c r="S15" s="30">
        <v>6</v>
      </c>
      <c r="T15" s="30">
        <v>1</v>
      </c>
      <c r="U15" s="30">
        <v>14</v>
      </c>
      <c r="V15" s="30">
        <v>4</v>
      </c>
      <c r="W15" s="32">
        <v>6</v>
      </c>
      <c r="X15" s="30">
        <v>5</v>
      </c>
      <c r="Y15" s="30">
        <v>5</v>
      </c>
      <c r="Z15" s="30">
        <v>7</v>
      </c>
      <c r="AA15" s="30">
        <v>2</v>
      </c>
      <c r="AB15" s="30">
        <v>19</v>
      </c>
      <c r="AC15" s="30">
        <v>7</v>
      </c>
      <c r="AD15" s="30">
        <v>20</v>
      </c>
      <c r="AE15" s="32">
        <v>5</v>
      </c>
      <c r="AF15" s="30">
        <v>5</v>
      </c>
      <c r="AG15" s="30">
        <v>7</v>
      </c>
      <c r="AH15" s="30">
        <v>4</v>
      </c>
      <c r="AI15" s="30">
        <v>595</v>
      </c>
      <c r="AJ15" s="30">
        <v>0</v>
      </c>
      <c r="AK15" s="30">
        <v>5</v>
      </c>
      <c r="AL15" s="30">
        <v>600</v>
      </c>
      <c r="AM15" s="30">
        <v>0</v>
      </c>
    </row>
    <row r="16" spans="1:39" ht="15" x14ac:dyDescent="0.3">
      <c r="A16" s="30">
        <v>11</v>
      </c>
      <c r="B16" s="31" t="s">
        <v>71</v>
      </c>
      <c r="C16" s="31" t="str">
        <f>VLOOKUP(B16,[3]Sheet1!$B$2:$D$274,3,0)</f>
        <v>DEVAHARA</v>
      </c>
      <c r="D16" s="31" t="str">
        <f>VLOOKUP(C16,[4]all_localities_matched!$B$13:$J$191,9,0)</f>
        <v>DEVAHARA</v>
      </c>
      <c r="E16" s="55">
        <v>0.44765342960288806</v>
      </c>
      <c r="F16" s="55">
        <v>0.1552346570397112</v>
      </c>
      <c r="G16" s="55">
        <v>0.13898916967509026</v>
      </c>
      <c r="H16" s="55">
        <v>0.24007220216606498</v>
      </c>
      <c r="I16" s="56" t="str">
        <f t="shared" si="5"/>
        <v>INC</v>
      </c>
      <c r="J16" s="56">
        <f t="shared" si="0"/>
        <v>0.44765342960288806</v>
      </c>
      <c r="K16" s="57">
        <f t="shared" si="1"/>
        <v>0.24007220216606498</v>
      </c>
      <c r="L16" s="56" t="str">
        <f t="shared" si="2"/>
        <v>Others</v>
      </c>
      <c r="M16" s="58">
        <f t="shared" si="3"/>
        <v>0.20758122743682308</v>
      </c>
      <c r="N16" s="49" t="str">
        <f t="shared" si="4"/>
        <v>Strong INC</v>
      </c>
      <c r="O16" s="32">
        <v>248</v>
      </c>
      <c r="P16" s="30">
        <v>86</v>
      </c>
      <c r="Q16" s="30">
        <v>77</v>
      </c>
      <c r="R16" s="30">
        <v>5</v>
      </c>
      <c r="S16" s="30">
        <v>2</v>
      </c>
      <c r="T16" s="30">
        <v>1</v>
      </c>
      <c r="U16" s="30">
        <v>47</v>
      </c>
      <c r="V16" s="30">
        <v>3</v>
      </c>
      <c r="W16" s="32">
        <v>2</v>
      </c>
      <c r="X16" s="30">
        <v>7</v>
      </c>
      <c r="Y16" s="30">
        <v>2</v>
      </c>
      <c r="Z16" s="30">
        <v>8</v>
      </c>
      <c r="AA16" s="30">
        <v>4</v>
      </c>
      <c r="AB16" s="30">
        <v>7</v>
      </c>
      <c r="AC16" s="30">
        <v>8</v>
      </c>
      <c r="AD16" s="30">
        <v>24</v>
      </c>
      <c r="AE16" s="32">
        <v>5</v>
      </c>
      <c r="AF16" s="30">
        <v>0</v>
      </c>
      <c r="AG16" s="30">
        <v>5</v>
      </c>
      <c r="AH16" s="30">
        <v>3</v>
      </c>
      <c r="AI16" s="30">
        <v>544</v>
      </c>
      <c r="AJ16" s="30">
        <v>0</v>
      </c>
      <c r="AK16" s="30">
        <v>10</v>
      </c>
      <c r="AL16" s="30">
        <v>554</v>
      </c>
      <c r="AM16" s="30">
        <v>0</v>
      </c>
    </row>
    <row r="17" spans="1:39" ht="15" x14ac:dyDescent="0.3">
      <c r="A17" s="30">
        <v>12</v>
      </c>
      <c r="B17" s="31" t="s">
        <v>72</v>
      </c>
      <c r="C17" s="31" t="str">
        <f>VLOOKUP(B17,[3]Sheet1!$B$2:$D$274,3,0)</f>
        <v>CHITRAGOPI</v>
      </c>
      <c r="D17" s="31" t="str">
        <f>VLOOKUP(C17,[4]all_localities_matched!$B$13:$J$191,9,0)</f>
        <v>CHITRAGOPI</v>
      </c>
      <c r="E17" s="55">
        <v>0.23333333333333334</v>
      </c>
      <c r="F17" s="55">
        <v>5.3846153846153849E-2</v>
      </c>
      <c r="G17" s="55">
        <v>0.54871794871794877</v>
      </c>
      <c r="H17" s="55">
        <v>0.16153846153846155</v>
      </c>
      <c r="I17" s="56" t="str">
        <f t="shared" si="5"/>
        <v>BJP</v>
      </c>
      <c r="J17" s="56">
        <f t="shared" si="0"/>
        <v>0.54871794871794877</v>
      </c>
      <c r="K17" s="57">
        <f t="shared" si="1"/>
        <v>0.23333333333333334</v>
      </c>
      <c r="L17" s="56" t="str">
        <f t="shared" si="2"/>
        <v>INC</v>
      </c>
      <c r="M17" s="58">
        <f t="shared" si="3"/>
        <v>0.31538461538461543</v>
      </c>
      <c r="N17" s="49" t="str">
        <f t="shared" si="4"/>
        <v>Strong BJP</v>
      </c>
      <c r="O17" s="32">
        <v>91</v>
      </c>
      <c r="P17" s="30">
        <v>21</v>
      </c>
      <c r="Q17" s="30">
        <v>214</v>
      </c>
      <c r="R17" s="30">
        <v>9</v>
      </c>
      <c r="S17" s="30">
        <v>1</v>
      </c>
      <c r="T17" s="30">
        <v>2</v>
      </c>
      <c r="U17" s="30">
        <v>5</v>
      </c>
      <c r="V17" s="30">
        <v>1</v>
      </c>
      <c r="W17" s="32">
        <v>6</v>
      </c>
      <c r="X17" s="30">
        <v>1</v>
      </c>
      <c r="Y17" s="30">
        <v>2</v>
      </c>
      <c r="Z17" s="30">
        <v>4</v>
      </c>
      <c r="AA17" s="30">
        <v>3</v>
      </c>
      <c r="AB17" s="30">
        <v>5</v>
      </c>
      <c r="AC17" s="30">
        <v>1</v>
      </c>
      <c r="AD17" s="30">
        <v>7</v>
      </c>
      <c r="AE17" s="32">
        <v>3</v>
      </c>
      <c r="AF17" s="30">
        <v>2</v>
      </c>
      <c r="AG17" s="30">
        <v>7</v>
      </c>
      <c r="AH17" s="30">
        <v>4</v>
      </c>
      <c r="AI17" s="30">
        <v>389</v>
      </c>
      <c r="AJ17" s="30">
        <v>0</v>
      </c>
      <c r="AK17" s="30">
        <v>1</v>
      </c>
      <c r="AL17" s="30">
        <v>390</v>
      </c>
      <c r="AM17" s="30">
        <v>0</v>
      </c>
    </row>
    <row r="18" spans="1:39" ht="15" x14ac:dyDescent="0.3">
      <c r="A18" s="30">
        <v>13</v>
      </c>
      <c r="B18" s="31" t="s">
        <v>73</v>
      </c>
      <c r="C18" s="31" t="str">
        <f>VLOOKUP(B18,[3]Sheet1!$B$2:$D$274,3,0)</f>
        <v>PATANAVA</v>
      </c>
      <c r="D18" s="31" t="str">
        <f>VLOOKUP(C18,[4]all_localities_matched!$B$13:$J$191,9,0)</f>
        <v>PATANAVA</v>
      </c>
      <c r="E18" s="55">
        <v>0.46692607003891051</v>
      </c>
      <c r="F18" s="55">
        <v>2.9182879377431907E-2</v>
      </c>
      <c r="G18" s="55">
        <v>0.31906614785992216</v>
      </c>
      <c r="H18" s="55">
        <v>0.17898832684824903</v>
      </c>
      <c r="I18" s="56" t="str">
        <f t="shared" si="5"/>
        <v>INC</v>
      </c>
      <c r="J18" s="56">
        <f t="shared" si="0"/>
        <v>0.46692607003891051</v>
      </c>
      <c r="K18" s="57">
        <f t="shared" si="1"/>
        <v>0.31906614785992216</v>
      </c>
      <c r="L18" s="56" t="str">
        <f t="shared" si="2"/>
        <v>BJP</v>
      </c>
      <c r="M18" s="58">
        <f t="shared" si="3"/>
        <v>0.14785992217898836</v>
      </c>
      <c r="N18" s="49" t="str">
        <f t="shared" si="4"/>
        <v>Swing INC</v>
      </c>
      <c r="O18" s="32">
        <v>240</v>
      </c>
      <c r="P18" s="30">
        <v>15</v>
      </c>
      <c r="Q18" s="30">
        <v>164</v>
      </c>
      <c r="R18" s="30">
        <v>9</v>
      </c>
      <c r="S18" s="30">
        <v>6</v>
      </c>
      <c r="T18" s="30">
        <v>2</v>
      </c>
      <c r="U18" s="30">
        <v>1</v>
      </c>
      <c r="V18" s="30">
        <v>8</v>
      </c>
      <c r="W18" s="32">
        <v>44</v>
      </c>
      <c r="X18" s="30">
        <v>2</v>
      </c>
      <c r="Y18" s="30">
        <v>2</v>
      </c>
      <c r="Z18" s="30">
        <v>0</v>
      </c>
      <c r="AA18" s="30">
        <v>1</v>
      </c>
      <c r="AB18" s="30">
        <v>3</v>
      </c>
      <c r="AC18" s="30">
        <v>0</v>
      </c>
      <c r="AD18" s="30">
        <v>5</v>
      </c>
      <c r="AE18" s="32">
        <v>2</v>
      </c>
      <c r="AF18" s="30">
        <v>2</v>
      </c>
      <c r="AG18" s="30">
        <v>5</v>
      </c>
      <c r="AH18" s="30">
        <v>0</v>
      </c>
      <c r="AI18" s="30">
        <v>511</v>
      </c>
      <c r="AJ18" s="30">
        <v>0</v>
      </c>
      <c r="AK18" s="30">
        <v>3</v>
      </c>
      <c r="AL18" s="30">
        <v>514</v>
      </c>
      <c r="AM18" s="30">
        <v>0</v>
      </c>
    </row>
    <row r="19" spans="1:39" ht="15" x14ac:dyDescent="0.3">
      <c r="A19" s="30">
        <v>14</v>
      </c>
      <c r="B19" s="31" t="s">
        <v>71</v>
      </c>
      <c r="C19" s="31" t="str">
        <f>VLOOKUP(B19,[3]Sheet1!$B$2:$D$274,3,0)</f>
        <v>DEVAHARA</v>
      </c>
      <c r="D19" s="31" t="str">
        <f>VLOOKUP(C19,[4]all_localities_matched!$B$13:$J$191,9,0)</f>
        <v>DEVAHARA</v>
      </c>
      <c r="E19" s="55">
        <v>0.47214076246334313</v>
      </c>
      <c r="F19" s="55">
        <v>5.2785923753665691E-2</v>
      </c>
      <c r="G19" s="55">
        <v>0.3255131964809384</v>
      </c>
      <c r="H19" s="55">
        <v>0.14076246334310852</v>
      </c>
      <c r="I19" s="56" t="str">
        <f t="shared" si="5"/>
        <v>INC</v>
      </c>
      <c r="J19" s="56">
        <f t="shared" si="0"/>
        <v>0.47214076246334313</v>
      </c>
      <c r="K19" s="57">
        <f t="shared" si="1"/>
        <v>0.3255131964809384</v>
      </c>
      <c r="L19" s="56" t="str">
        <f t="shared" si="2"/>
        <v>BJP</v>
      </c>
      <c r="M19" s="58">
        <f t="shared" si="3"/>
        <v>0.14662756598240473</v>
      </c>
      <c r="N19" s="49" t="str">
        <f t="shared" si="4"/>
        <v>Swing INC</v>
      </c>
      <c r="O19" s="32">
        <v>161</v>
      </c>
      <c r="P19" s="30">
        <v>18</v>
      </c>
      <c r="Q19" s="30">
        <v>111</v>
      </c>
      <c r="R19" s="30">
        <v>5</v>
      </c>
      <c r="S19" s="30">
        <v>2</v>
      </c>
      <c r="T19" s="30">
        <v>0</v>
      </c>
      <c r="U19" s="30">
        <v>0</v>
      </c>
      <c r="V19" s="30">
        <v>2</v>
      </c>
      <c r="W19" s="32">
        <v>1</v>
      </c>
      <c r="X19" s="30">
        <v>2</v>
      </c>
      <c r="Y19" s="30">
        <v>1</v>
      </c>
      <c r="Z19" s="30">
        <v>10</v>
      </c>
      <c r="AA19" s="30">
        <v>2</v>
      </c>
      <c r="AB19" s="30">
        <v>0</v>
      </c>
      <c r="AC19" s="30">
        <v>2</v>
      </c>
      <c r="AD19" s="30">
        <v>1</v>
      </c>
      <c r="AE19" s="32">
        <v>6</v>
      </c>
      <c r="AF19" s="30">
        <v>2</v>
      </c>
      <c r="AG19" s="30">
        <v>9</v>
      </c>
      <c r="AH19" s="30">
        <v>3</v>
      </c>
      <c r="AI19" s="30">
        <v>338</v>
      </c>
      <c r="AJ19" s="30">
        <v>0</v>
      </c>
      <c r="AK19" s="30">
        <v>3</v>
      </c>
      <c r="AL19" s="30">
        <v>341</v>
      </c>
      <c r="AM19" s="30">
        <v>0</v>
      </c>
    </row>
    <row r="20" spans="1:39" ht="15" x14ac:dyDescent="0.3">
      <c r="A20" s="30">
        <v>15</v>
      </c>
      <c r="B20" s="31" t="s">
        <v>74</v>
      </c>
      <c r="C20" s="31" t="str">
        <f>VLOOKUP(B20,[3]Sheet1!$B$2:$D$274,3,0)</f>
        <v>JAGAPUR</v>
      </c>
      <c r="D20" s="31" t="str">
        <f>VLOOKUP(C20,[4]all_localities_matched!$B$13:$J$191,9,0)</f>
        <v>JAGDISHPUR</v>
      </c>
      <c r="E20" s="55">
        <v>0.12577639751552794</v>
      </c>
      <c r="F20" s="55">
        <v>0.34782608695652173</v>
      </c>
      <c r="G20" s="55">
        <v>0.33540372670807456</v>
      </c>
      <c r="H20" s="55">
        <v>0.18167701863354038</v>
      </c>
      <c r="I20" s="56" t="str">
        <f t="shared" si="5"/>
        <v>BSP</v>
      </c>
      <c r="J20" s="56">
        <f t="shared" si="0"/>
        <v>0.34782608695652173</v>
      </c>
      <c r="K20" s="57">
        <f t="shared" si="1"/>
        <v>0.33540372670807456</v>
      </c>
      <c r="L20" s="56" t="str">
        <f t="shared" si="2"/>
        <v>BJP</v>
      </c>
      <c r="M20" s="58">
        <f t="shared" si="3"/>
        <v>1.2422360248447173E-2</v>
      </c>
      <c r="N20" s="49" t="str">
        <f t="shared" si="4"/>
        <v>Swing BSP</v>
      </c>
      <c r="O20" s="32">
        <v>81</v>
      </c>
      <c r="P20" s="30">
        <v>224</v>
      </c>
      <c r="Q20" s="30">
        <v>216</v>
      </c>
      <c r="R20" s="30">
        <v>25</v>
      </c>
      <c r="S20" s="30">
        <v>7</v>
      </c>
      <c r="T20" s="30">
        <v>3</v>
      </c>
      <c r="U20" s="30">
        <v>0</v>
      </c>
      <c r="V20" s="30">
        <v>2</v>
      </c>
      <c r="W20" s="32">
        <v>2</v>
      </c>
      <c r="X20" s="30">
        <v>2</v>
      </c>
      <c r="Y20" s="30">
        <v>0</v>
      </c>
      <c r="Z20" s="30">
        <v>7</v>
      </c>
      <c r="AA20" s="30">
        <v>3</v>
      </c>
      <c r="AB20" s="30">
        <v>5</v>
      </c>
      <c r="AC20" s="30">
        <v>20</v>
      </c>
      <c r="AD20" s="30">
        <v>9</v>
      </c>
      <c r="AE20" s="32">
        <v>13</v>
      </c>
      <c r="AF20" s="30">
        <v>12</v>
      </c>
      <c r="AG20" s="30">
        <v>7</v>
      </c>
      <c r="AH20" s="30">
        <v>0</v>
      </c>
      <c r="AI20" s="30">
        <v>638</v>
      </c>
      <c r="AJ20" s="30">
        <v>0</v>
      </c>
      <c r="AK20" s="30">
        <v>6</v>
      </c>
      <c r="AL20" s="30">
        <v>644</v>
      </c>
      <c r="AM20" s="30">
        <v>0</v>
      </c>
    </row>
    <row r="21" spans="1:39" ht="15" x14ac:dyDescent="0.3">
      <c r="A21" s="30">
        <v>16</v>
      </c>
      <c r="B21" s="31" t="s">
        <v>75</v>
      </c>
      <c r="C21" s="31" t="str">
        <f>VLOOKUP(B21,[3]Sheet1!$B$2:$D$274,3,0)</f>
        <v>BHARATHAULI</v>
      </c>
      <c r="D21" s="31" t="str">
        <f>VLOOKUP(C21,[4]all_localities_matched!$B$13:$J$191,9,0)</f>
        <v>BHARTHAULI</v>
      </c>
      <c r="E21" s="55">
        <v>0.55619047619047624</v>
      </c>
      <c r="F21" s="55">
        <v>0.29904761904761906</v>
      </c>
      <c r="G21" s="55">
        <v>8.3809523809523806E-2</v>
      </c>
      <c r="H21" s="55">
        <v>6.0952380952380952E-2</v>
      </c>
      <c r="I21" s="56" t="str">
        <f t="shared" si="5"/>
        <v>INC</v>
      </c>
      <c r="J21" s="56">
        <f t="shared" si="0"/>
        <v>0.55619047619047624</v>
      </c>
      <c r="K21" s="57">
        <f t="shared" si="1"/>
        <v>0.29904761904761906</v>
      </c>
      <c r="L21" s="56" t="str">
        <f t="shared" si="2"/>
        <v>BSP</v>
      </c>
      <c r="M21" s="58">
        <f t="shared" si="3"/>
        <v>0.25714285714285717</v>
      </c>
      <c r="N21" s="49" t="str">
        <f t="shared" si="4"/>
        <v>Strong INC</v>
      </c>
      <c r="O21" s="32">
        <v>292</v>
      </c>
      <c r="P21" s="30">
        <v>157</v>
      </c>
      <c r="Q21" s="30">
        <v>44</v>
      </c>
      <c r="R21" s="30">
        <v>6</v>
      </c>
      <c r="S21" s="30">
        <v>0</v>
      </c>
      <c r="T21" s="30">
        <v>1</v>
      </c>
      <c r="U21" s="30">
        <v>0</v>
      </c>
      <c r="V21" s="30">
        <v>1</v>
      </c>
      <c r="W21" s="32">
        <v>0</v>
      </c>
      <c r="X21" s="30">
        <v>5</v>
      </c>
      <c r="Y21" s="30">
        <v>2</v>
      </c>
      <c r="Z21" s="30">
        <v>1</v>
      </c>
      <c r="AA21" s="30">
        <v>1</v>
      </c>
      <c r="AB21" s="30">
        <v>0</v>
      </c>
      <c r="AC21" s="30">
        <v>3</v>
      </c>
      <c r="AD21" s="30">
        <v>5</v>
      </c>
      <c r="AE21" s="32">
        <v>3</v>
      </c>
      <c r="AF21" s="30">
        <v>4</v>
      </c>
      <c r="AG21" s="30">
        <v>0</v>
      </c>
      <c r="AH21" s="30">
        <v>0</v>
      </c>
      <c r="AI21" s="30">
        <v>525</v>
      </c>
      <c r="AJ21" s="30">
        <v>0</v>
      </c>
      <c r="AK21" s="30">
        <v>0</v>
      </c>
      <c r="AL21" s="30">
        <v>525</v>
      </c>
      <c r="AM21" s="30">
        <v>0</v>
      </c>
    </row>
    <row r="22" spans="1:39" ht="15" x14ac:dyDescent="0.3">
      <c r="A22" s="26" t="s">
        <v>358</v>
      </c>
      <c r="B22" s="31" t="s">
        <v>75</v>
      </c>
      <c r="C22" s="31" t="str">
        <f>VLOOKUP(B22,[3]Sheet1!$B$2:$D$274,3,0)</f>
        <v>BHARATHAULI</v>
      </c>
      <c r="D22" s="31" t="str">
        <f>VLOOKUP(C22,[4]all_localities_matched!$B$13:$J$191,9,0)</f>
        <v>BHARTHAULI</v>
      </c>
      <c r="E22" s="55">
        <v>0.7429906542056075</v>
      </c>
      <c r="F22" s="55">
        <v>0.15654205607476634</v>
      </c>
      <c r="G22" s="55">
        <v>2.8037383177570093E-2</v>
      </c>
      <c r="H22" s="55">
        <v>6.7757009345794386E-2</v>
      </c>
      <c r="I22" s="56" t="str">
        <f t="shared" si="5"/>
        <v>INC</v>
      </c>
      <c r="J22" s="56">
        <f t="shared" si="0"/>
        <v>0.7429906542056075</v>
      </c>
      <c r="K22" s="57">
        <f t="shared" si="1"/>
        <v>0.15654205607476634</v>
      </c>
      <c r="L22" s="56" t="str">
        <f t="shared" si="2"/>
        <v>BSP</v>
      </c>
      <c r="M22" s="58">
        <f t="shared" si="3"/>
        <v>0.58644859813084116</v>
      </c>
      <c r="N22" s="49" t="str">
        <f t="shared" si="4"/>
        <v>Strong INC</v>
      </c>
      <c r="O22" s="32">
        <v>318</v>
      </c>
      <c r="P22" s="30">
        <v>67</v>
      </c>
      <c r="Q22" s="30">
        <v>12</v>
      </c>
      <c r="R22" s="30">
        <v>5</v>
      </c>
      <c r="S22" s="30">
        <v>0</v>
      </c>
      <c r="T22" s="30">
        <v>0</v>
      </c>
      <c r="U22" s="30">
        <v>0</v>
      </c>
      <c r="V22" s="30">
        <v>0</v>
      </c>
      <c r="W22" s="32">
        <v>2</v>
      </c>
      <c r="X22" s="30">
        <v>0</v>
      </c>
      <c r="Y22" s="30">
        <v>2</v>
      </c>
      <c r="Z22" s="30">
        <v>4</v>
      </c>
      <c r="AA22" s="30">
        <v>0</v>
      </c>
      <c r="AB22" s="30">
        <v>1</v>
      </c>
      <c r="AC22" s="30">
        <v>5</v>
      </c>
      <c r="AD22" s="30">
        <v>3</v>
      </c>
      <c r="AE22" s="32">
        <v>4</v>
      </c>
      <c r="AF22" s="30">
        <v>1</v>
      </c>
      <c r="AG22" s="30">
        <v>1</v>
      </c>
      <c r="AH22" s="30">
        <v>1</v>
      </c>
      <c r="AI22" s="30">
        <v>426</v>
      </c>
      <c r="AJ22" s="30">
        <v>0</v>
      </c>
      <c r="AK22" s="30">
        <v>2</v>
      </c>
      <c r="AL22" s="30">
        <v>428</v>
      </c>
      <c r="AM22" s="30">
        <v>0</v>
      </c>
    </row>
    <row r="23" spans="1:39" ht="15" x14ac:dyDescent="0.3">
      <c r="A23" s="34">
        <v>17</v>
      </c>
      <c r="B23" s="31" t="s">
        <v>76</v>
      </c>
      <c r="C23" s="31" t="str">
        <f>VLOOKUP(B23,[3]Sheet1!$B$2:$D$274,3,0)</f>
        <v>SUSANAR</v>
      </c>
      <c r="D23" s="31" t="str">
        <f>VLOOKUP(C23,[4]all_localities_matched!$B$13:$J$191,9,0)</f>
        <v>SUSANAR</v>
      </c>
      <c r="E23" s="55">
        <v>0.41019955654101997</v>
      </c>
      <c r="F23" s="55">
        <v>3.7694013303769404E-2</v>
      </c>
      <c r="G23" s="55">
        <v>0.42128603104212858</v>
      </c>
      <c r="H23" s="55">
        <v>0.12638580931263857</v>
      </c>
      <c r="I23" s="56" t="str">
        <f t="shared" si="5"/>
        <v>BJP</v>
      </c>
      <c r="J23" s="56">
        <f t="shared" si="0"/>
        <v>0.42128603104212858</v>
      </c>
      <c r="K23" s="57">
        <f t="shared" si="1"/>
        <v>0.41019955654101997</v>
      </c>
      <c r="L23" s="56" t="str">
        <f t="shared" si="2"/>
        <v>INC</v>
      </c>
      <c r="M23" s="58">
        <f t="shared" si="3"/>
        <v>1.1086474501108612E-2</v>
      </c>
      <c r="N23" s="49" t="str">
        <f t="shared" si="4"/>
        <v>Swing BJP</v>
      </c>
      <c r="O23" s="32">
        <v>185</v>
      </c>
      <c r="P23" s="30">
        <v>17</v>
      </c>
      <c r="Q23" s="30">
        <v>190</v>
      </c>
      <c r="R23" s="30">
        <v>6</v>
      </c>
      <c r="S23" s="30">
        <v>5</v>
      </c>
      <c r="T23" s="30">
        <v>1</v>
      </c>
      <c r="U23" s="30">
        <v>2</v>
      </c>
      <c r="V23" s="30">
        <v>0</v>
      </c>
      <c r="W23" s="32">
        <v>0</v>
      </c>
      <c r="X23" s="30">
        <v>0</v>
      </c>
      <c r="Y23" s="30">
        <v>0</v>
      </c>
      <c r="Z23" s="30">
        <v>4</v>
      </c>
      <c r="AA23" s="30">
        <v>0</v>
      </c>
      <c r="AB23" s="30">
        <v>1</v>
      </c>
      <c r="AC23" s="30">
        <v>1</v>
      </c>
      <c r="AD23" s="30">
        <v>7</v>
      </c>
      <c r="AE23" s="32">
        <v>10</v>
      </c>
      <c r="AF23" s="30">
        <v>9</v>
      </c>
      <c r="AG23" s="30">
        <v>6</v>
      </c>
      <c r="AH23" s="30">
        <v>5</v>
      </c>
      <c r="AI23" s="30">
        <v>449</v>
      </c>
      <c r="AJ23" s="30">
        <v>0</v>
      </c>
      <c r="AK23" s="30">
        <v>2</v>
      </c>
      <c r="AL23" s="30">
        <v>451</v>
      </c>
      <c r="AM23" s="30">
        <v>0</v>
      </c>
    </row>
    <row r="24" spans="1:39" ht="15" x14ac:dyDescent="0.3">
      <c r="A24" s="34">
        <v>18</v>
      </c>
      <c r="B24" s="31" t="s">
        <v>77</v>
      </c>
      <c r="C24" s="31" t="str">
        <f>VLOOKUP(B24,[3]Sheet1!$B$2:$D$274,3,0)</f>
        <v>KHAIRABINDA</v>
      </c>
      <c r="D24" s="31" t="str">
        <f>VLOOKUP(C24,[4]all_localities_matched!$B$13:$J$191,9,0)</f>
        <v>KHAIRABINDA</v>
      </c>
      <c r="E24" s="55">
        <v>0.38177874186550975</v>
      </c>
      <c r="F24" s="55">
        <v>0.19305856832971802</v>
      </c>
      <c r="G24" s="55">
        <v>0.25162689804772237</v>
      </c>
      <c r="H24" s="55">
        <v>0.16702819956616052</v>
      </c>
      <c r="I24" s="56" t="str">
        <f t="shared" si="5"/>
        <v>INC</v>
      </c>
      <c r="J24" s="56">
        <f t="shared" si="0"/>
        <v>0.38177874186550975</v>
      </c>
      <c r="K24" s="57">
        <f t="shared" si="1"/>
        <v>0.25162689804772237</v>
      </c>
      <c r="L24" s="56" t="str">
        <f t="shared" si="2"/>
        <v>BJP</v>
      </c>
      <c r="M24" s="58">
        <f t="shared" si="3"/>
        <v>0.13015184381778738</v>
      </c>
      <c r="N24" s="49" t="str">
        <f t="shared" si="4"/>
        <v>Swing INC</v>
      </c>
      <c r="O24" s="32">
        <v>176</v>
      </c>
      <c r="P24" s="30">
        <v>89</v>
      </c>
      <c r="Q24" s="30">
        <v>116</v>
      </c>
      <c r="R24" s="30">
        <v>6</v>
      </c>
      <c r="S24" s="30">
        <v>1</v>
      </c>
      <c r="T24" s="30">
        <v>0</v>
      </c>
      <c r="U24" s="30">
        <v>8</v>
      </c>
      <c r="V24" s="30">
        <v>3</v>
      </c>
      <c r="W24" s="32">
        <v>0</v>
      </c>
      <c r="X24" s="30">
        <v>4</v>
      </c>
      <c r="Y24" s="30">
        <v>3</v>
      </c>
      <c r="Z24" s="30">
        <v>6</v>
      </c>
      <c r="AA24" s="30">
        <v>1</v>
      </c>
      <c r="AB24" s="30">
        <v>5</v>
      </c>
      <c r="AC24" s="30">
        <v>5</v>
      </c>
      <c r="AD24" s="30">
        <v>22</v>
      </c>
      <c r="AE24" s="32">
        <v>5</v>
      </c>
      <c r="AF24" s="30">
        <v>2</v>
      </c>
      <c r="AG24" s="30">
        <v>5</v>
      </c>
      <c r="AH24" s="30">
        <v>1</v>
      </c>
      <c r="AI24" s="30">
        <v>458</v>
      </c>
      <c r="AJ24" s="30">
        <v>0</v>
      </c>
      <c r="AK24" s="30">
        <v>3</v>
      </c>
      <c r="AL24" s="30">
        <v>461</v>
      </c>
      <c r="AM24" s="30">
        <v>0</v>
      </c>
    </row>
    <row r="25" spans="1:39" ht="15" x14ac:dyDescent="0.3">
      <c r="A25" s="34">
        <v>19</v>
      </c>
      <c r="B25" s="31" t="s">
        <v>78</v>
      </c>
      <c r="C25" s="31" t="str">
        <f>VLOOKUP(B25,[3]Sheet1!$B$2:$D$274,3,0)</f>
        <v>SAHEYA</v>
      </c>
      <c r="D25" s="31" t="str">
        <f>VLOOKUP(C25,[4]all_localities_matched!$B$13:$J$191,9,0)</f>
        <v>SAHEYA</v>
      </c>
      <c r="E25" s="55">
        <v>0.52758620689655178</v>
      </c>
      <c r="F25" s="55">
        <v>0.16551724137931034</v>
      </c>
      <c r="G25" s="55">
        <v>0.15862068965517243</v>
      </c>
      <c r="H25" s="55">
        <v>0.13620689655172413</v>
      </c>
      <c r="I25" s="56" t="str">
        <f t="shared" si="5"/>
        <v>INC</v>
      </c>
      <c r="J25" s="56">
        <f t="shared" si="0"/>
        <v>0.52758620689655178</v>
      </c>
      <c r="K25" s="57">
        <f t="shared" si="1"/>
        <v>0.16551724137931034</v>
      </c>
      <c r="L25" s="56" t="str">
        <f t="shared" si="2"/>
        <v>BSP</v>
      </c>
      <c r="M25" s="58">
        <f t="shared" si="3"/>
        <v>0.36206896551724144</v>
      </c>
      <c r="N25" s="49" t="str">
        <f t="shared" si="4"/>
        <v>Strong INC</v>
      </c>
      <c r="O25" s="32">
        <v>306</v>
      </c>
      <c r="P25" s="30">
        <v>96</v>
      </c>
      <c r="Q25" s="30">
        <v>92</v>
      </c>
      <c r="R25" s="30">
        <v>7</v>
      </c>
      <c r="S25" s="30">
        <v>9</v>
      </c>
      <c r="T25" s="30">
        <v>2</v>
      </c>
      <c r="U25" s="30">
        <v>2</v>
      </c>
      <c r="V25" s="30">
        <v>2</v>
      </c>
      <c r="W25" s="32">
        <v>5</v>
      </c>
      <c r="X25" s="30">
        <v>0</v>
      </c>
      <c r="Y25" s="30">
        <v>1</v>
      </c>
      <c r="Z25" s="30">
        <v>1</v>
      </c>
      <c r="AA25" s="30">
        <v>2</v>
      </c>
      <c r="AB25" s="30">
        <v>1</v>
      </c>
      <c r="AC25" s="30">
        <v>3</v>
      </c>
      <c r="AD25" s="30">
        <v>14</v>
      </c>
      <c r="AE25" s="32">
        <v>16</v>
      </c>
      <c r="AF25" s="30">
        <v>10</v>
      </c>
      <c r="AG25" s="30">
        <v>3</v>
      </c>
      <c r="AH25" s="30">
        <v>1</v>
      </c>
      <c r="AI25" s="30">
        <v>573</v>
      </c>
      <c r="AJ25" s="30">
        <v>0</v>
      </c>
      <c r="AK25" s="30">
        <v>7</v>
      </c>
      <c r="AL25" s="30">
        <v>580</v>
      </c>
      <c r="AM25" s="30">
        <v>0</v>
      </c>
    </row>
    <row r="26" spans="1:39" ht="15" x14ac:dyDescent="0.3">
      <c r="A26" s="34">
        <v>20</v>
      </c>
      <c r="B26" s="31" t="s">
        <v>79</v>
      </c>
      <c r="C26" s="31" t="str">
        <f>VLOOKUP(B26,[3]Sheet1!$B$2:$D$274,3,0)</f>
        <v>MANJURAHI</v>
      </c>
      <c r="D26" s="31" t="str">
        <f>VLOOKUP(C26,[4]all_localities_matched!$B$13:$J$191,9,0)</f>
        <v>MANJURAHI</v>
      </c>
      <c r="E26" s="55">
        <v>0.16129032258064516</v>
      </c>
      <c r="F26" s="55">
        <v>0.19758064516129031</v>
      </c>
      <c r="G26" s="55">
        <v>0.52822580645161288</v>
      </c>
      <c r="H26" s="55">
        <v>0.10080645161290322</v>
      </c>
      <c r="I26" s="56" t="str">
        <f t="shared" si="5"/>
        <v>BJP</v>
      </c>
      <c r="J26" s="56">
        <f t="shared" si="0"/>
        <v>0.52822580645161288</v>
      </c>
      <c r="K26" s="57">
        <f t="shared" si="1"/>
        <v>0.19758064516129031</v>
      </c>
      <c r="L26" s="56" t="str">
        <f t="shared" si="2"/>
        <v>BSP</v>
      </c>
      <c r="M26" s="58">
        <f t="shared" si="3"/>
        <v>0.33064516129032256</v>
      </c>
      <c r="N26" s="49" t="str">
        <f t="shared" si="4"/>
        <v>Strong BJP</v>
      </c>
      <c r="O26" s="32">
        <v>80</v>
      </c>
      <c r="P26" s="30">
        <v>98</v>
      </c>
      <c r="Q26" s="30">
        <v>262</v>
      </c>
      <c r="R26" s="30">
        <v>3</v>
      </c>
      <c r="S26" s="30">
        <v>5</v>
      </c>
      <c r="T26" s="30">
        <v>2</v>
      </c>
      <c r="U26" s="30">
        <v>0</v>
      </c>
      <c r="V26" s="30">
        <v>0</v>
      </c>
      <c r="W26" s="32">
        <v>0</v>
      </c>
      <c r="X26" s="30">
        <v>2</v>
      </c>
      <c r="Y26" s="30">
        <v>1</v>
      </c>
      <c r="Z26" s="30">
        <v>2</v>
      </c>
      <c r="AA26" s="30">
        <v>2</v>
      </c>
      <c r="AB26" s="30">
        <v>5</v>
      </c>
      <c r="AC26" s="30">
        <v>13</v>
      </c>
      <c r="AD26" s="30">
        <v>8</v>
      </c>
      <c r="AE26" s="32">
        <v>0</v>
      </c>
      <c r="AF26" s="30">
        <v>3</v>
      </c>
      <c r="AG26" s="30">
        <v>4</v>
      </c>
      <c r="AH26" s="30">
        <v>0</v>
      </c>
      <c r="AI26" s="30">
        <v>490</v>
      </c>
      <c r="AJ26" s="30">
        <v>0</v>
      </c>
      <c r="AK26" s="30">
        <v>6</v>
      </c>
      <c r="AL26" s="30">
        <v>496</v>
      </c>
      <c r="AM26" s="30">
        <v>0</v>
      </c>
    </row>
    <row r="27" spans="1:39" ht="15" x14ac:dyDescent="0.3">
      <c r="A27" s="34">
        <v>21</v>
      </c>
      <c r="B27" s="31" t="s">
        <v>80</v>
      </c>
      <c r="C27" s="31" t="str">
        <f>VLOOKUP(B27,[3]Sheet1!$B$2:$D$274,3,0)</f>
        <v>BABHANADI</v>
      </c>
      <c r="D27" s="31" t="str">
        <f>VLOOKUP(C27,[4]all_localities_matched!$B$13:$J$191,9,0)</f>
        <v>BABHANADI</v>
      </c>
      <c r="E27" s="55">
        <v>0.35253456221198154</v>
      </c>
      <c r="F27" s="55">
        <v>1.1520737327188941E-2</v>
      </c>
      <c r="G27" s="55">
        <v>0.47004608294930877</v>
      </c>
      <c r="H27" s="55">
        <v>0.16359447004608296</v>
      </c>
      <c r="I27" s="56" t="str">
        <f t="shared" si="5"/>
        <v>BJP</v>
      </c>
      <c r="J27" s="56">
        <f t="shared" si="0"/>
        <v>0.47004608294930877</v>
      </c>
      <c r="K27" s="57">
        <f t="shared" si="1"/>
        <v>0.35253456221198154</v>
      </c>
      <c r="L27" s="56" t="str">
        <f t="shared" si="2"/>
        <v>INC</v>
      </c>
      <c r="M27" s="58">
        <f t="shared" si="3"/>
        <v>0.11751152073732724</v>
      </c>
      <c r="N27" s="49" t="str">
        <f t="shared" si="4"/>
        <v>Swing BJP</v>
      </c>
      <c r="O27" s="32">
        <v>153</v>
      </c>
      <c r="P27" s="30">
        <v>5</v>
      </c>
      <c r="Q27" s="30">
        <v>204</v>
      </c>
      <c r="R27" s="30">
        <v>12</v>
      </c>
      <c r="S27" s="30">
        <v>10</v>
      </c>
      <c r="T27" s="30">
        <v>2</v>
      </c>
      <c r="U27" s="30">
        <v>1</v>
      </c>
      <c r="V27" s="30">
        <v>3</v>
      </c>
      <c r="W27" s="32">
        <v>1</v>
      </c>
      <c r="X27" s="30">
        <v>1</v>
      </c>
      <c r="Y27" s="30">
        <v>2</v>
      </c>
      <c r="Z27" s="30">
        <v>12</v>
      </c>
      <c r="AA27" s="30">
        <v>5</v>
      </c>
      <c r="AB27" s="30">
        <v>4</v>
      </c>
      <c r="AC27" s="30">
        <v>4</v>
      </c>
      <c r="AD27" s="30">
        <v>6</v>
      </c>
      <c r="AE27" s="32">
        <v>1</v>
      </c>
      <c r="AF27" s="30">
        <v>4</v>
      </c>
      <c r="AG27" s="30">
        <v>3</v>
      </c>
      <c r="AH27" s="30">
        <v>0</v>
      </c>
      <c r="AI27" s="30">
        <v>433</v>
      </c>
      <c r="AJ27" s="30">
        <v>0</v>
      </c>
      <c r="AK27" s="30">
        <v>1</v>
      </c>
      <c r="AL27" s="30">
        <v>434</v>
      </c>
      <c r="AM27" s="30">
        <v>0</v>
      </c>
    </row>
    <row r="28" spans="1:39" ht="15" x14ac:dyDescent="0.3">
      <c r="A28" s="34">
        <v>22</v>
      </c>
      <c r="B28" s="31" t="s">
        <v>81</v>
      </c>
      <c r="C28" s="31" t="str">
        <f>VLOOKUP(B28,[3]Sheet1!$B$2:$D$274,3,0)</f>
        <v>RAYAPURA</v>
      </c>
      <c r="D28" s="31" t="str">
        <f>VLOOKUP(C28,[4]all_localities_matched!$B$13:$J$191,9,0)</f>
        <v>RAYAPURA</v>
      </c>
      <c r="E28" s="55">
        <v>0.88042203985931999</v>
      </c>
      <c r="F28" s="55">
        <v>1.6412661195779603E-2</v>
      </c>
      <c r="G28" s="55">
        <v>3.9859320046893319E-2</v>
      </c>
      <c r="H28" s="55">
        <v>5.6271981242672922E-2</v>
      </c>
      <c r="I28" s="56" t="str">
        <f t="shared" si="5"/>
        <v>INC</v>
      </c>
      <c r="J28" s="56">
        <f t="shared" si="0"/>
        <v>0.88042203985931999</v>
      </c>
      <c r="K28" s="57">
        <f t="shared" si="1"/>
        <v>5.6271981242672922E-2</v>
      </c>
      <c r="L28" s="56" t="str">
        <f t="shared" si="2"/>
        <v>Others</v>
      </c>
      <c r="M28" s="58">
        <f t="shared" si="3"/>
        <v>0.82415005861664703</v>
      </c>
      <c r="N28" s="49" t="str">
        <f t="shared" si="4"/>
        <v>Strong INC</v>
      </c>
      <c r="O28" s="32">
        <v>751</v>
      </c>
      <c r="P28" s="30">
        <v>14</v>
      </c>
      <c r="Q28" s="30">
        <v>34</v>
      </c>
      <c r="R28" s="30">
        <v>7</v>
      </c>
      <c r="S28" s="30">
        <v>0</v>
      </c>
      <c r="T28" s="30">
        <v>0</v>
      </c>
      <c r="U28" s="30">
        <v>2</v>
      </c>
      <c r="V28" s="30">
        <v>1</v>
      </c>
      <c r="W28" s="32">
        <v>2</v>
      </c>
      <c r="X28" s="30">
        <v>0</v>
      </c>
      <c r="Y28" s="30">
        <v>2</v>
      </c>
      <c r="Z28" s="30">
        <v>0</v>
      </c>
      <c r="AA28" s="30">
        <v>1</v>
      </c>
      <c r="AB28" s="30">
        <v>1</v>
      </c>
      <c r="AC28" s="30">
        <v>2</v>
      </c>
      <c r="AD28" s="30">
        <v>24</v>
      </c>
      <c r="AE28" s="32">
        <v>6</v>
      </c>
      <c r="AF28" s="30">
        <v>0</v>
      </c>
      <c r="AG28" s="30">
        <v>0</v>
      </c>
      <c r="AH28" s="30">
        <v>0</v>
      </c>
      <c r="AI28" s="30">
        <v>847</v>
      </c>
      <c r="AJ28" s="30">
        <v>0</v>
      </c>
      <c r="AK28" s="30">
        <v>6</v>
      </c>
      <c r="AL28" s="30">
        <v>853</v>
      </c>
      <c r="AM28" s="30">
        <v>0</v>
      </c>
    </row>
    <row r="29" spans="1:39" ht="15" x14ac:dyDescent="0.3">
      <c r="A29" s="34">
        <v>23</v>
      </c>
      <c r="B29" s="31" t="s">
        <v>82</v>
      </c>
      <c r="C29" s="31" t="str">
        <f>VLOOKUP(B29,[3]Sheet1!$B$2:$D$274,3,0)</f>
        <v>BHARATHAULI</v>
      </c>
      <c r="D29" s="31" t="str">
        <f>VLOOKUP(C29,[4]all_localities_matched!$B$13:$J$191,9,0)</f>
        <v>BHARTHAULI</v>
      </c>
      <c r="E29" s="55">
        <v>0.28353140916808151</v>
      </c>
      <c r="F29" s="55">
        <v>0.11375212224108659</v>
      </c>
      <c r="G29" s="55">
        <v>0.47368421052631576</v>
      </c>
      <c r="H29" s="55">
        <v>0.11714770797962648</v>
      </c>
      <c r="I29" s="56" t="str">
        <f t="shared" si="5"/>
        <v>BJP</v>
      </c>
      <c r="J29" s="56">
        <f t="shared" si="0"/>
        <v>0.47368421052631576</v>
      </c>
      <c r="K29" s="57">
        <f t="shared" si="1"/>
        <v>0.28353140916808151</v>
      </c>
      <c r="L29" s="56" t="str">
        <f t="shared" si="2"/>
        <v>INC</v>
      </c>
      <c r="M29" s="58">
        <f t="shared" si="3"/>
        <v>0.19015280135823426</v>
      </c>
      <c r="N29" s="49" t="str">
        <f t="shared" si="4"/>
        <v>Strong BJP</v>
      </c>
      <c r="O29" s="32">
        <v>167</v>
      </c>
      <c r="P29" s="30">
        <v>67</v>
      </c>
      <c r="Q29" s="30">
        <v>279</v>
      </c>
      <c r="R29" s="30">
        <v>10</v>
      </c>
      <c r="S29" s="30">
        <v>3</v>
      </c>
      <c r="T29" s="30">
        <v>3</v>
      </c>
      <c r="U29" s="30">
        <v>0</v>
      </c>
      <c r="V29" s="30">
        <v>1</v>
      </c>
      <c r="W29" s="32">
        <v>0</v>
      </c>
      <c r="X29" s="30">
        <v>1</v>
      </c>
      <c r="Y29" s="30">
        <v>1</v>
      </c>
      <c r="Z29" s="30">
        <v>10</v>
      </c>
      <c r="AA29" s="30">
        <v>1</v>
      </c>
      <c r="AB29" s="30">
        <v>4</v>
      </c>
      <c r="AC29" s="30">
        <v>3</v>
      </c>
      <c r="AD29" s="30">
        <v>4</v>
      </c>
      <c r="AE29" s="32">
        <v>4</v>
      </c>
      <c r="AF29" s="30">
        <v>4</v>
      </c>
      <c r="AG29" s="30">
        <v>16</v>
      </c>
      <c r="AH29" s="30">
        <v>4</v>
      </c>
      <c r="AI29" s="30">
        <v>582</v>
      </c>
      <c r="AJ29" s="30">
        <v>0</v>
      </c>
      <c r="AK29" s="30">
        <v>7</v>
      </c>
      <c r="AL29" s="30">
        <v>589</v>
      </c>
      <c r="AM29" s="30">
        <v>0</v>
      </c>
    </row>
    <row r="30" spans="1:39" ht="15" x14ac:dyDescent="0.3">
      <c r="A30" s="34">
        <v>24</v>
      </c>
      <c r="B30" s="31" t="s">
        <v>83</v>
      </c>
      <c r="C30" s="31" t="str">
        <f>VLOOKUP(B30,[3]Sheet1!$B$2:$D$274,3,0)</f>
        <v>KOSADIHARA</v>
      </c>
      <c r="D30" s="31" t="str">
        <f>VLOOKUP(C30,[4]all_localities_matched!$B$13:$J$191,9,0)</f>
        <v>KOSADIHARA</v>
      </c>
      <c r="E30" s="55">
        <v>0.58151260504201685</v>
      </c>
      <c r="F30" s="55">
        <v>0.10420168067226891</v>
      </c>
      <c r="G30" s="55">
        <v>0.12605042016806722</v>
      </c>
      <c r="H30" s="55">
        <v>0.18319327731092436</v>
      </c>
      <c r="I30" s="56" t="str">
        <f t="shared" si="5"/>
        <v>INC</v>
      </c>
      <c r="J30" s="56">
        <f t="shared" si="0"/>
        <v>0.58151260504201685</v>
      </c>
      <c r="K30" s="57">
        <f t="shared" si="1"/>
        <v>0.18319327731092436</v>
      </c>
      <c r="L30" s="56" t="str">
        <f t="shared" si="2"/>
        <v>Others</v>
      </c>
      <c r="M30" s="58">
        <f t="shared" si="3"/>
        <v>0.39831932773109247</v>
      </c>
      <c r="N30" s="49" t="str">
        <f t="shared" si="4"/>
        <v>Strong INC</v>
      </c>
      <c r="O30" s="32">
        <v>346</v>
      </c>
      <c r="P30" s="30">
        <v>62</v>
      </c>
      <c r="Q30" s="30">
        <v>75</v>
      </c>
      <c r="R30" s="30">
        <v>10</v>
      </c>
      <c r="S30" s="30">
        <v>5</v>
      </c>
      <c r="T30" s="30">
        <v>0</v>
      </c>
      <c r="U30" s="30">
        <v>0</v>
      </c>
      <c r="V30" s="30">
        <v>3</v>
      </c>
      <c r="W30" s="32">
        <v>4</v>
      </c>
      <c r="X30" s="30">
        <v>1</v>
      </c>
      <c r="Y30" s="30">
        <v>5</v>
      </c>
      <c r="Z30" s="30">
        <v>5</v>
      </c>
      <c r="AA30" s="30">
        <v>23</v>
      </c>
      <c r="AB30" s="30">
        <v>5</v>
      </c>
      <c r="AC30" s="30">
        <v>6</v>
      </c>
      <c r="AD30" s="30">
        <v>13</v>
      </c>
      <c r="AE30" s="32">
        <v>16</v>
      </c>
      <c r="AF30" s="30">
        <v>11</v>
      </c>
      <c r="AG30" s="30">
        <v>1</v>
      </c>
      <c r="AH30" s="30">
        <v>1</v>
      </c>
      <c r="AI30" s="30">
        <v>592</v>
      </c>
      <c r="AJ30" s="30">
        <v>0</v>
      </c>
      <c r="AK30" s="30">
        <v>3</v>
      </c>
      <c r="AL30" s="30">
        <v>595</v>
      </c>
      <c r="AM30" s="30">
        <v>0</v>
      </c>
    </row>
    <row r="31" spans="1:39" ht="15" x14ac:dyDescent="0.3">
      <c r="A31" s="34">
        <v>25</v>
      </c>
      <c r="B31" s="31" t="s">
        <v>84</v>
      </c>
      <c r="C31" s="31" t="str">
        <f>VLOOKUP(B31,[3]Sheet1!$B$2:$D$274,3,0)</f>
        <v>KOSADIHARA</v>
      </c>
      <c r="D31" s="31" t="str">
        <f>VLOOKUP(C31,[4]all_localities_matched!$B$13:$J$191,9,0)</f>
        <v>KOSADIHARA</v>
      </c>
      <c r="E31" s="55">
        <v>0.62749003984063745</v>
      </c>
      <c r="F31" s="55">
        <v>4.9800796812749001E-2</v>
      </c>
      <c r="G31" s="55">
        <v>0.16733067729083664</v>
      </c>
      <c r="H31" s="55">
        <v>0.15139442231075698</v>
      </c>
      <c r="I31" s="56" t="str">
        <f t="shared" si="5"/>
        <v>INC</v>
      </c>
      <c r="J31" s="56">
        <f t="shared" si="0"/>
        <v>0.62749003984063745</v>
      </c>
      <c r="K31" s="57">
        <f t="shared" si="1"/>
        <v>0.16733067729083664</v>
      </c>
      <c r="L31" s="56" t="str">
        <f t="shared" si="2"/>
        <v>BJP</v>
      </c>
      <c r="M31" s="58">
        <f t="shared" si="3"/>
        <v>0.46015936254980083</v>
      </c>
      <c r="N31" s="49" t="str">
        <f t="shared" si="4"/>
        <v>Strong INC</v>
      </c>
      <c r="O31" s="32">
        <v>315</v>
      </c>
      <c r="P31" s="30">
        <v>25</v>
      </c>
      <c r="Q31" s="30">
        <v>84</v>
      </c>
      <c r="R31" s="30">
        <v>9</v>
      </c>
      <c r="S31" s="30">
        <v>4</v>
      </c>
      <c r="T31" s="30">
        <v>2</v>
      </c>
      <c r="U31" s="30">
        <v>1</v>
      </c>
      <c r="V31" s="30">
        <v>3</v>
      </c>
      <c r="W31" s="32">
        <v>7</v>
      </c>
      <c r="X31" s="30">
        <v>2</v>
      </c>
      <c r="Y31" s="30">
        <v>0</v>
      </c>
      <c r="Z31" s="30">
        <v>3</v>
      </c>
      <c r="AA31" s="30">
        <v>6</v>
      </c>
      <c r="AB31" s="30">
        <v>2</v>
      </c>
      <c r="AC31" s="30">
        <v>4</v>
      </c>
      <c r="AD31" s="30">
        <v>25</v>
      </c>
      <c r="AE31" s="32">
        <v>4</v>
      </c>
      <c r="AF31" s="30">
        <v>2</v>
      </c>
      <c r="AG31" s="30">
        <v>1</v>
      </c>
      <c r="AH31" s="30">
        <v>1</v>
      </c>
      <c r="AI31" s="30">
        <v>500</v>
      </c>
      <c r="AJ31" s="30">
        <v>0</v>
      </c>
      <c r="AK31" s="30">
        <v>2</v>
      </c>
      <c r="AL31" s="30">
        <v>502</v>
      </c>
      <c r="AM31" s="30">
        <v>0</v>
      </c>
    </row>
    <row r="32" spans="1:39" ht="15" x14ac:dyDescent="0.3">
      <c r="A32" s="34">
        <v>26</v>
      </c>
      <c r="B32" s="31" t="s">
        <v>85</v>
      </c>
      <c r="C32" s="31" t="str">
        <f>VLOOKUP(B32,[3]Sheet1!$B$2:$D$274,3,0)</f>
        <v>BATAVA</v>
      </c>
      <c r="D32" s="31" t="str">
        <f>VLOOKUP(C32,[4]all_localities_matched!$B$13:$J$191,9,0)</f>
        <v>BATAVA</v>
      </c>
      <c r="E32" s="55">
        <v>0.52694610778443118</v>
      </c>
      <c r="F32" s="55">
        <v>3.1936127744510975E-2</v>
      </c>
      <c r="G32" s="55">
        <v>0.34331337325349304</v>
      </c>
      <c r="H32" s="55">
        <v>8.7824351297405193E-2</v>
      </c>
      <c r="I32" s="56" t="str">
        <f t="shared" si="5"/>
        <v>INC</v>
      </c>
      <c r="J32" s="56">
        <f t="shared" si="0"/>
        <v>0.52694610778443118</v>
      </c>
      <c r="K32" s="57">
        <f t="shared" si="1"/>
        <v>0.34331337325349304</v>
      </c>
      <c r="L32" s="56" t="str">
        <f t="shared" si="2"/>
        <v>BJP</v>
      </c>
      <c r="M32" s="58">
        <f t="shared" si="3"/>
        <v>0.18363273453093815</v>
      </c>
      <c r="N32" s="49" t="str">
        <f t="shared" si="4"/>
        <v>Strong INC</v>
      </c>
      <c r="O32" s="32">
        <v>264</v>
      </c>
      <c r="P32" s="30">
        <v>16</v>
      </c>
      <c r="Q32" s="30">
        <v>172</v>
      </c>
      <c r="R32" s="30">
        <v>6</v>
      </c>
      <c r="S32" s="30">
        <v>6</v>
      </c>
      <c r="T32" s="30">
        <v>3</v>
      </c>
      <c r="U32" s="30">
        <v>0</v>
      </c>
      <c r="V32" s="30">
        <v>0</v>
      </c>
      <c r="W32" s="32">
        <v>0</v>
      </c>
      <c r="X32" s="30">
        <v>0</v>
      </c>
      <c r="Y32" s="30">
        <v>0</v>
      </c>
      <c r="Z32" s="30">
        <v>2</v>
      </c>
      <c r="AA32" s="30">
        <v>3</v>
      </c>
      <c r="AB32" s="30">
        <v>3</v>
      </c>
      <c r="AC32" s="30">
        <v>1</v>
      </c>
      <c r="AD32" s="30">
        <v>4</v>
      </c>
      <c r="AE32" s="32">
        <v>6</v>
      </c>
      <c r="AF32" s="30">
        <v>3</v>
      </c>
      <c r="AG32" s="30">
        <v>4</v>
      </c>
      <c r="AH32" s="30">
        <v>3</v>
      </c>
      <c r="AI32" s="30">
        <v>496</v>
      </c>
      <c r="AJ32" s="30">
        <v>0</v>
      </c>
      <c r="AK32" s="30">
        <v>5</v>
      </c>
      <c r="AL32" s="30">
        <v>501</v>
      </c>
      <c r="AM32" s="30">
        <v>0</v>
      </c>
    </row>
    <row r="33" spans="1:39" ht="15" x14ac:dyDescent="0.3">
      <c r="A33" s="34">
        <v>27</v>
      </c>
      <c r="B33" s="31" t="s">
        <v>86</v>
      </c>
      <c r="C33" s="31" t="str">
        <f>VLOOKUP(B33,[3]Sheet1!$B$2:$D$274,3,0)</f>
        <v>RAMAPUR</v>
      </c>
      <c r="D33" s="31" t="str">
        <f>VLOOKUP(C33,[4]all_localities_matched!$B$13:$J$191,9,0)</f>
        <v>RAMPUR</v>
      </c>
      <c r="E33" s="55">
        <v>0.33140376266280752</v>
      </c>
      <c r="F33" s="55">
        <v>0.12590448625180897</v>
      </c>
      <c r="G33" s="55">
        <v>0.3748191027496382</v>
      </c>
      <c r="H33" s="55">
        <v>0.16787264833574531</v>
      </c>
      <c r="I33" s="56" t="str">
        <f t="shared" si="5"/>
        <v>BJP</v>
      </c>
      <c r="J33" s="56">
        <f t="shared" si="0"/>
        <v>0.3748191027496382</v>
      </c>
      <c r="K33" s="57">
        <f t="shared" si="1"/>
        <v>0.33140376266280752</v>
      </c>
      <c r="L33" s="56" t="str">
        <f t="shared" si="2"/>
        <v>INC</v>
      </c>
      <c r="M33" s="58">
        <f t="shared" si="3"/>
        <v>4.3415340086830678E-2</v>
      </c>
      <c r="N33" s="49" t="str">
        <f t="shared" si="4"/>
        <v>Swing BJP</v>
      </c>
      <c r="O33" s="32">
        <v>229</v>
      </c>
      <c r="P33" s="30">
        <v>87</v>
      </c>
      <c r="Q33" s="30">
        <v>259</v>
      </c>
      <c r="R33" s="30">
        <v>12</v>
      </c>
      <c r="S33" s="30">
        <v>4</v>
      </c>
      <c r="T33" s="30">
        <v>1</v>
      </c>
      <c r="U33" s="30">
        <v>4</v>
      </c>
      <c r="V33" s="30">
        <v>1</v>
      </c>
      <c r="W33" s="32">
        <v>5</v>
      </c>
      <c r="X33" s="30">
        <v>0</v>
      </c>
      <c r="Y33" s="30">
        <v>1</v>
      </c>
      <c r="Z33" s="30">
        <v>68</v>
      </c>
      <c r="AA33" s="30">
        <v>2</v>
      </c>
      <c r="AB33" s="30">
        <v>4</v>
      </c>
      <c r="AC33" s="30">
        <v>4</v>
      </c>
      <c r="AD33" s="30">
        <v>6</v>
      </c>
      <c r="AE33" s="32">
        <v>0</v>
      </c>
      <c r="AF33" s="30">
        <v>0</v>
      </c>
      <c r="AG33" s="30">
        <v>4</v>
      </c>
      <c r="AH33" s="30">
        <v>0</v>
      </c>
      <c r="AI33" s="30">
        <v>691</v>
      </c>
      <c r="AJ33" s="30">
        <v>0</v>
      </c>
      <c r="AK33" s="30">
        <v>0</v>
      </c>
      <c r="AL33" s="30">
        <v>691</v>
      </c>
      <c r="AM33" s="30">
        <v>0</v>
      </c>
    </row>
    <row r="34" spans="1:39" ht="15" x14ac:dyDescent="0.3">
      <c r="A34" s="34">
        <v>28</v>
      </c>
      <c r="B34" s="31" t="s">
        <v>87</v>
      </c>
      <c r="C34" s="31" t="str">
        <f>VLOOKUP(B34,[3]Sheet1!$B$2:$D$274,3,0)</f>
        <v>SIMARIYA</v>
      </c>
      <c r="D34" s="31" t="str">
        <f>VLOOKUP(C34,[4]all_localities_matched!$B$13:$J$191,9,0)</f>
        <v>SIMARIYA</v>
      </c>
      <c r="E34" s="55">
        <v>0.40656565656565657</v>
      </c>
      <c r="F34" s="55">
        <v>5.0505050505050504E-2</v>
      </c>
      <c r="G34" s="55">
        <v>0.40656565656565657</v>
      </c>
      <c r="H34" s="55">
        <v>0.12878787878787878</v>
      </c>
      <c r="I34" s="56" t="str">
        <f t="shared" si="5"/>
        <v>INC</v>
      </c>
      <c r="J34" s="56">
        <f t="shared" si="0"/>
        <v>0.40656565656565657</v>
      </c>
      <c r="K34" s="57">
        <f t="shared" si="1"/>
        <v>0.40656565656565657</v>
      </c>
      <c r="L34" s="56" t="str">
        <f t="shared" si="2"/>
        <v>INC</v>
      </c>
      <c r="M34" s="58">
        <f t="shared" si="3"/>
        <v>0</v>
      </c>
      <c r="N34" s="49" t="str">
        <f t="shared" si="4"/>
        <v>Swing INC</v>
      </c>
      <c r="O34" s="32">
        <v>161</v>
      </c>
      <c r="P34" s="30">
        <v>20</v>
      </c>
      <c r="Q34" s="30">
        <v>161</v>
      </c>
      <c r="R34" s="30">
        <v>9</v>
      </c>
      <c r="S34" s="30">
        <v>3</v>
      </c>
      <c r="T34" s="30">
        <v>0</v>
      </c>
      <c r="U34" s="30">
        <v>2</v>
      </c>
      <c r="V34" s="30">
        <v>2</v>
      </c>
      <c r="W34" s="32">
        <v>0</v>
      </c>
      <c r="X34" s="30">
        <v>1</v>
      </c>
      <c r="Y34" s="30">
        <v>2</v>
      </c>
      <c r="Z34" s="30">
        <v>0</v>
      </c>
      <c r="AA34" s="30">
        <v>0</v>
      </c>
      <c r="AB34" s="30">
        <v>1</v>
      </c>
      <c r="AC34" s="30">
        <v>1</v>
      </c>
      <c r="AD34" s="30">
        <v>10</v>
      </c>
      <c r="AE34" s="32">
        <v>8</v>
      </c>
      <c r="AF34" s="30">
        <v>2</v>
      </c>
      <c r="AG34" s="30">
        <v>10</v>
      </c>
      <c r="AH34" s="30">
        <v>0</v>
      </c>
      <c r="AI34" s="30">
        <v>393</v>
      </c>
      <c r="AJ34" s="30">
        <v>0</v>
      </c>
      <c r="AK34" s="30">
        <v>3</v>
      </c>
      <c r="AL34" s="30">
        <v>396</v>
      </c>
      <c r="AM34" s="30">
        <v>0</v>
      </c>
    </row>
    <row r="35" spans="1:39" ht="15" x14ac:dyDescent="0.3">
      <c r="A35" s="34">
        <v>29</v>
      </c>
      <c r="B35" s="31" t="s">
        <v>88</v>
      </c>
      <c r="C35" s="31" t="str">
        <f>VLOOKUP(B35,[3]Sheet1!$B$2:$D$274,3,0)</f>
        <v>KATHAUTIYA</v>
      </c>
      <c r="D35" s="31" t="str">
        <f>VLOOKUP(C35,[4]all_localities_matched!$B$13:$J$191,9,0)</f>
        <v>KATHAUTIRYA</v>
      </c>
      <c r="E35" s="55">
        <v>0.53159041394335516</v>
      </c>
      <c r="F35" s="55">
        <v>4.357298474945534E-2</v>
      </c>
      <c r="G35" s="55">
        <v>0.3224400871459695</v>
      </c>
      <c r="H35" s="55">
        <v>0.10021786492374728</v>
      </c>
      <c r="I35" s="56" t="str">
        <f t="shared" si="5"/>
        <v>INC</v>
      </c>
      <c r="J35" s="56">
        <f t="shared" si="0"/>
        <v>0.53159041394335516</v>
      </c>
      <c r="K35" s="57">
        <f t="shared" si="1"/>
        <v>0.3224400871459695</v>
      </c>
      <c r="L35" s="56" t="str">
        <f t="shared" si="2"/>
        <v>BJP</v>
      </c>
      <c r="M35" s="58">
        <f t="shared" si="3"/>
        <v>0.20915032679738566</v>
      </c>
      <c r="N35" s="49" t="str">
        <f t="shared" si="4"/>
        <v>Strong INC</v>
      </c>
      <c r="O35" s="32">
        <v>244</v>
      </c>
      <c r="P35" s="30">
        <v>20</v>
      </c>
      <c r="Q35" s="30">
        <v>148</v>
      </c>
      <c r="R35" s="30">
        <v>7</v>
      </c>
      <c r="S35" s="30">
        <v>2</v>
      </c>
      <c r="T35" s="30">
        <v>0</v>
      </c>
      <c r="U35" s="30">
        <v>2</v>
      </c>
      <c r="V35" s="30">
        <v>0</v>
      </c>
      <c r="W35" s="32">
        <v>1</v>
      </c>
      <c r="X35" s="30">
        <v>1</v>
      </c>
      <c r="Y35" s="30">
        <v>2</v>
      </c>
      <c r="Z35" s="30">
        <v>3</v>
      </c>
      <c r="AA35" s="30">
        <v>0</v>
      </c>
      <c r="AB35" s="30">
        <v>4</v>
      </c>
      <c r="AC35" s="30">
        <v>1</v>
      </c>
      <c r="AD35" s="30">
        <v>7</v>
      </c>
      <c r="AE35" s="32">
        <v>10</v>
      </c>
      <c r="AF35" s="30">
        <v>0</v>
      </c>
      <c r="AG35" s="30">
        <v>3</v>
      </c>
      <c r="AH35" s="30">
        <v>3</v>
      </c>
      <c r="AI35" s="30">
        <v>458</v>
      </c>
      <c r="AJ35" s="30">
        <v>0</v>
      </c>
      <c r="AK35" s="30">
        <v>1</v>
      </c>
      <c r="AL35" s="30">
        <v>459</v>
      </c>
      <c r="AM35" s="30">
        <v>0</v>
      </c>
    </row>
    <row r="36" spans="1:39" ht="15" x14ac:dyDescent="0.3">
      <c r="A36" s="34">
        <v>30</v>
      </c>
      <c r="B36" s="31" t="s">
        <v>89</v>
      </c>
      <c r="C36" s="31" t="str">
        <f>VLOOKUP(B36,[3]Sheet1!$B$2:$D$274,3,0)</f>
        <v>AVAN</v>
      </c>
      <c r="D36" s="31" t="e">
        <f>VLOOKUP(C36,[4]all_localities_matched!$B$13:$J$191,9,0)</f>
        <v>#N/A</v>
      </c>
      <c r="E36" s="55">
        <v>0.30243902439024389</v>
      </c>
      <c r="F36" s="55">
        <v>0.15609756097560976</v>
      </c>
      <c r="G36" s="55">
        <v>0.19024390243902439</v>
      </c>
      <c r="H36" s="55">
        <v>0.34959349593495936</v>
      </c>
      <c r="I36" s="56" t="str">
        <f t="shared" si="5"/>
        <v>Others</v>
      </c>
      <c r="J36" s="56">
        <f t="shared" si="0"/>
        <v>0.34959349593495936</v>
      </c>
      <c r="K36" s="57">
        <f t="shared" si="1"/>
        <v>0.30243902439024389</v>
      </c>
      <c r="L36" s="56" t="str">
        <f t="shared" si="2"/>
        <v>INC</v>
      </c>
      <c r="M36" s="58">
        <f t="shared" si="3"/>
        <v>4.7154471544715471E-2</v>
      </c>
      <c r="N36" s="49" t="str">
        <f t="shared" si="4"/>
        <v>Swing Others</v>
      </c>
      <c r="O36" s="32">
        <v>186</v>
      </c>
      <c r="P36" s="30">
        <v>96</v>
      </c>
      <c r="Q36" s="30">
        <v>117</v>
      </c>
      <c r="R36" s="30">
        <v>17</v>
      </c>
      <c r="S36" s="30">
        <v>17</v>
      </c>
      <c r="T36" s="30">
        <v>1</v>
      </c>
      <c r="U36" s="30">
        <v>1</v>
      </c>
      <c r="V36" s="30">
        <v>2</v>
      </c>
      <c r="W36" s="32">
        <v>0</v>
      </c>
      <c r="X36" s="30">
        <v>2</v>
      </c>
      <c r="Y36" s="30">
        <v>2</v>
      </c>
      <c r="Z36" s="30">
        <v>148</v>
      </c>
      <c r="AA36" s="30">
        <v>5</v>
      </c>
      <c r="AB36" s="30">
        <v>9</v>
      </c>
      <c r="AC36" s="30">
        <v>2</v>
      </c>
      <c r="AD36" s="30">
        <v>6</v>
      </c>
      <c r="AE36" s="32">
        <v>2</v>
      </c>
      <c r="AF36" s="30">
        <v>0</v>
      </c>
      <c r="AG36" s="30">
        <v>1</v>
      </c>
      <c r="AH36" s="30">
        <v>0</v>
      </c>
      <c r="AI36" s="30">
        <v>614</v>
      </c>
      <c r="AJ36" s="30">
        <v>0</v>
      </c>
      <c r="AK36" s="30">
        <v>1</v>
      </c>
      <c r="AL36" s="30">
        <v>615</v>
      </c>
      <c r="AM36" s="30">
        <v>0</v>
      </c>
    </row>
    <row r="37" spans="1:39" ht="15" x14ac:dyDescent="0.3">
      <c r="A37" s="34">
        <v>31</v>
      </c>
      <c r="B37" s="31" t="s">
        <v>90</v>
      </c>
      <c r="C37" s="31" t="str">
        <f>VLOOKUP(B37,[3]Sheet1!$B$2:$D$274,3,0)</f>
        <v>WAN</v>
      </c>
      <c r="D37" s="31" t="str">
        <f>VLOOKUP(C37,[4]all_localities_matched!$B$13:$J$191,9,0)</f>
        <v>WAN</v>
      </c>
      <c r="E37" s="55">
        <v>0.52310536044362288</v>
      </c>
      <c r="F37" s="55">
        <v>3.512014787430684E-2</v>
      </c>
      <c r="G37" s="55">
        <v>0.2365988909426987</v>
      </c>
      <c r="H37" s="55">
        <v>0.20332717190388169</v>
      </c>
      <c r="I37" s="56" t="str">
        <f t="shared" si="5"/>
        <v>INC</v>
      </c>
      <c r="J37" s="56">
        <f t="shared" si="0"/>
        <v>0.52310536044362288</v>
      </c>
      <c r="K37" s="57">
        <f t="shared" si="1"/>
        <v>0.2365988909426987</v>
      </c>
      <c r="L37" s="56" t="str">
        <f t="shared" si="2"/>
        <v>BJP</v>
      </c>
      <c r="M37" s="58">
        <f t="shared" si="3"/>
        <v>0.28650646950092418</v>
      </c>
      <c r="N37" s="49" t="str">
        <f t="shared" si="4"/>
        <v>Strong INC</v>
      </c>
      <c r="O37" s="32">
        <v>283</v>
      </c>
      <c r="P37" s="30">
        <v>19</v>
      </c>
      <c r="Q37" s="30">
        <v>128</v>
      </c>
      <c r="R37" s="30">
        <v>13</v>
      </c>
      <c r="S37" s="30">
        <v>22</v>
      </c>
      <c r="T37" s="30">
        <v>2</v>
      </c>
      <c r="U37" s="30">
        <v>1</v>
      </c>
      <c r="V37" s="30">
        <v>3</v>
      </c>
      <c r="W37" s="32">
        <v>0</v>
      </c>
      <c r="X37" s="30">
        <v>1</v>
      </c>
      <c r="Y37" s="30">
        <v>2</v>
      </c>
      <c r="Z37" s="30">
        <v>50</v>
      </c>
      <c r="AA37" s="30">
        <v>4</v>
      </c>
      <c r="AB37" s="30">
        <v>1</v>
      </c>
      <c r="AC37" s="30">
        <v>3</v>
      </c>
      <c r="AD37" s="30">
        <v>4</v>
      </c>
      <c r="AE37" s="32">
        <v>2</v>
      </c>
      <c r="AF37" s="30">
        <v>1</v>
      </c>
      <c r="AG37" s="30">
        <v>1</v>
      </c>
      <c r="AH37" s="30">
        <v>0</v>
      </c>
      <c r="AI37" s="30">
        <v>540</v>
      </c>
      <c r="AJ37" s="30">
        <v>0</v>
      </c>
      <c r="AK37" s="30">
        <v>1</v>
      </c>
      <c r="AL37" s="30">
        <v>541</v>
      </c>
      <c r="AM37" s="30">
        <v>0</v>
      </c>
    </row>
    <row r="38" spans="1:39" ht="15" x14ac:dyDescent="0.3">
      <c r="A38" s="34">
        <v>32</v>
      </c>
      <c r="B38" s="31" t="s">
        <v>91</v>
      </c>
      <c r="C38" s="31" t="str">
        <f>VLOOKUP(B38,[3]Sheet1!$B$2:$D$274,3,0)</f>
        <v>AVAN</v>
      </c>
      <c r="D38" s="31" t="e">
        <f>VLOOKUP(C38,[4]all_localities_matched!$B$13:$J$191,9,0)</f>
        <v>#N/A</v>
      </c>
      <c r="E38" s="55">
        <v>0.42229199372056514</v>
      </c>
      <c r="F38" s="55">
        <v>7.378335949764521E-2</v>
      </c>
      <c r="G38" s="55">
        <v>0.34693877551020408</v>
      </c>
      <c r="H38" s="55">
        <v>0.15227629513343799</v>
      </c>
      <c r="I38" s="56" t="str">
        <f t="shared" si="5"/>
        <v>INC</v>
      </c>
      <c r="J38" s="56">
        <f t="shared" si="0"/>
        <v>0.42229199372056514</v>
      </c>
      <c r="K38" s="57">
        <f t="shared" si="1"/>
        <v>0.34693877551020408</v>
      </c>
      <c r="L38" s="56" t="str">
        <f t="shared" si="2"/>
        <v>BJP</v>
      </c>
      <c r="M38" s="58">
        <f t="shared" si="3"/>
        <v>7.5353218210361061E-2</v>
      </c>
      <c r="N38" s="49" t="str">
        <f t="shared" si="4"/>
        <v>Swing INC</v>
      </c>
      <c r="O38" s="32">
        <v>269</v>
      </c>
      <c r="P38" s="30">
        <v>47</v>
      </c>
      <c r="Q38" s="30">
        <v>221</v>
      </c>
      <c r="R38" s="30">
        <v>23</v>
      </c>
      <c r="S38" s="30">
        <v>9</v>
      </c>
      <c r="T38" s="30">
        <v>2</v>
      </c>
      <c r="U38" s="30">
        <v>4</v>
      </c>
      <c r="V38" s="30">
        <v>6</v>
      </c>
      <c r="W38" s="32">
        <v>1</v>
      </c>
      <c r="X38" s="30">
        <v>1</v>
      </c>
      <c r="Y38" s="30">
        <v>1</v>
      </c>
      <c r="Z38" s="30">
        <v>5</v>
      </c>
      <c r="AA38" s="30">
        <v>6</v>
      </c>
      <c r="AB38" s="30">
        <v>5</v>
      </c>
      <c r="AC38" s="30">
        <v>2</v>
      </c>
      <c r="AD38" s="30">
        <v>10</v>
      </c>
      <c r="AE38" s="32">
        <v>7</v>
      </c>
      <c r="AF38" s="30">
        <v>4</v>
      </c>
      <c r="AG38" s="30">
        <v>7</v>
      </c>
      <c r="AH38" s="30">
        <v>4</v>
      </c>
      <c r="AI38" s="30">
        <v>634</v>
      </c>
      <c r="AJ38" s="30">
        <v>0</v>
      </c>
      <c r="AK38" s="30">
        <v>3</v>
      </c>
      <c r="AL38" s="30">
        <v>637</v>
      </c>
      <c r="AM38" s="30">
        <v>0</v>
      </c>
    </row>
    <row r="39" spans="1:39" ht="15" x14ac:dyDescent="0.3">
      <c r="A39" s="34">
        <v>33</v>
      </c>
      <c r="B39" s="31" t="s">
        <v>92</v>
      </c>
      <c r="C39" s="31" t="str">
        <f>VLOOKUP(B39,[3]Sheet1!$B$2:$D$274,3,0)</f>
        <v>KURAMHA</v>
      </c>
      <c r="D39" s="31" t="str">
        <f>VLOOKUP(C39,[4]all_localities_matched!$B$13:$J$191,9,0)</f>
        <v>KURAMHA</v>
      </c>
      <c r="E39" s="55">
        <v>0.53030303030303028</v>
      </c>
      <c r="F39" s="55">
        <v>9.5959595959595953E-2</v>
      </c>
      <c r="G39" s="55">
        <v>0.19023569023569023</v>
      </c>
      <c r="H39" s="55">
        <v>0.16666666666666666</v>
      </c>
      <c r="I39" s="56" t="str">
        <f t="shared" si="5"/>
        <v>INC</v>
      </c>
      <c r="J39" s="56">
        <f t="shared" si="0"/>
        <v>0.53030303030303028</v>
      </c>
      <c r="K39" s="57">
        <f t="shared" si="1"/>
        <v>0.19023569023569023</v>
      </c>
      <c r="L39" s="56" t="str">
        <f t="shared" si="2"/>
        <v>BJP</v>
      </c>
      <c r="M39" s="58">
        <f t="shared" si="3"/>
        <v>0.34006734006734007</v>
      </c>
      <c r="N39" s="49" t="str">
        <f t="shared" si="4"/>
        <v>Strong INC</v>
      </c>
      <c r="O39" s="32">
        <v>315</v>
      </c>
      <c r="P39" s="30">
        <v>57</v>
      </c>
      <c r="Q39" s="30">
        <v>113</v>
      </c>
      <c r="R39" s="30">
        <v>12</v>
      </c>
      <c r="S39" s="30">
        <v>4</v>
      </c>
      <c r="T39" s="30">
        <v>3</v>
      </c>
      <c r="U39" s="30">
        <v>2</v>
      </c>
      <c r="V39" s="30">
        <v>3</v>
      </c>
      <c r="W39" s="32">
        <v>1</v>
      </c>
      <c r="X39" s="30">
        <v>1</v>
      </c>
      <c r="Y39" s="30">
        <v>3</v>
      </c>
      <c r="Z39" s="30">
        <v>5</v>
      </c>
      <c r="AA39" s="30">
        <v>1</v>
      </c>
      <c r="AB39" s="30">
        <v>2</v>
      </c>
      <c r="AC39" s="30">
        <v>3</v>
      </c>
      <c r="AD39" s="30">
        <v>32</v>
      </c>
      <c r="AE39" s="32">
        <v>20</v>
      </c>
      <c r="AF39" s="30">
        <v>3</v>
      </c>
      <c r="AG39" s="30">
        <v>1</v>
      </c>
      <c r="AH39" s="30">
        <v>3</v>
      </c>
      <c r="AI39" s="30">
        <v>584</v>
      </c>
      <c r="AJ39" s="30">
        <v>0</v>
      </c>
      <c r="AK39" s="30">
        <v>10</v>
      </c>
      <c r="AL39" s="30">
        <v>594</v>
      </c>
      <c r="AM39" s="30">
        <v>0</v>
      </c>
    </row>
    <row r="40" spans="1:39" ht="15" x14ac:dyDescent="0.3">
      <c r="A40" s="34">
        <v>34</v>
      </c>
      <c r="B40" s="31" t="s">
        <v>93</v>
      </c>
      <c r="C40" s="31" t="str">
        <f>VLOOKUP(B40,[3]Sheet1!$B$2:$D$274,3,0)</f>
        <v>KURAMHA</v>
      </c>
      <c r="D40" s="31" t="str">
        <f>VLOOKUP(C40,[4]all_localities_matched!$B$13:$J$191,9,0)</f>
        <v>KURAMHA</v>
      </c>
      <c r="E40" s="55">
        <v>0.66143497757847536</v>
      </c>
      <c r="F40" s="55">
        <v>3.5874439461883408E-2</v>
      </c>
      <c r="G40" s="55">
        <v>0.11434977578475336</v>
      </c>
      <c r="H40" s="55">
        <v>0.18161434977578475</v>
      </c>
      <c r="I40" s="56" t="str">
        <f t="shared" si="5"/>
        <v>INC</v>
      </c>
      <c r="J40" s="56">
        <f t="shared" si="0"/>
        <v>0.66143497757847536</v>
      </c>
      <c r="K40" s="57">
        <f t="shared" si="1"/>
        <v>0.18161434977578475</v>
      </c>
      <c r="L40" s="56" t="str">
        <f t="shared" si="2"/>
        <v>Others</v>
      </c>
      <c r="M40" s="58">
        <f t="shared" si="3"/>
        <v>0.47982062780269064</v>
      </c>
      <c r="N40" s="49" t="str">
        <f t="shared" si="4"/>
        <v>Strong INC</v>
      </c>
      <c r="O40" s="32">
        <v>295</v>
      </c>
      <c r="P40" s="30">
        <v>16</v>
      </c>
      <c r="Q40" s="30">
        <v>51</v>
      </c>
      <c r="R40" s="30">
        <v>11</v>
      </c>
      <c r="S40" s="30">
        <v>2</v>
      </c>
      <c r="T40" s="30">
        <v>0</v>
      </c>
      <c r="U40" s="30">
        <v>2</v>
      </c>
      <c r="V40" s="30">
        <v>0</v>
      </c>
      <c r="W40" s="32">
        <v>10</v>
      </c>
      <c r="X40" s="30">
        <v>3</v>
      </c>
      <c r="Y40" s="30">
        <v>1</v>
      </c>
      <c r="Z40" s="30">
        <v>4</v>
      </c>
      <c r="AA40" s="30">
        <v>4</v>
      </c>
      <c r="AB40" s="30">
        <v>3</v>
      </c>
      <c r="AC40" s="30">
        <v>7</v>
      </c>
      <c r="AD40" s="30">
        <v>21</v>
      </c>
      <c r="AE40" s="32">
        <v>11</v>
      </c>
      <c r="AF40" s="30">
        <v>1</v>
      </c>
      <c r="AG40" s="30">
        <v>1</v>
      </c>
      <c r="AH40" s="30">
        <v>0</v>
      </c>
      <c r="AI40" s="30">
        <v>443</v>
      </c>
      <c r="AJ40" s="30">
        <v>0</v>
      </c>
      <c r="AK40" s="30">
        <v>3</v>
      </c>
      <c r="AL40" s="30">
        <v>446</v>
      </c>
      <c r="AM40" s="30">
        <v>0</v>
      </c>
    </row>
    <row r="41" spans="1:39" ht="15" x14ac:dyDescent="0.3">
      <c r="A41" s="34">
        <v>35</v>
      </c>
      <c r="B41" s="31" t="s">
        <v>94</v>
      </c>
      <c r="C41" s="31" t="str">
        <f>VLOOKUP(B41,[3]Sheet1!$B$2:$D$274,3,0)</f>
        <v>BADAVA</v>
      </c>
      <c r="D41" s="31" t="str">
        <f>VLOOKUP(C41,[4]all_localities_matched!$B$13:$J$191,9,0)</f>
        <v>BADWA</v>
      </c>
      <c r="E41" s="55">
        <v>0.51653543307086613</v>
      </c>
      <c r="F41" s="55">
        <v>9.763779527559055E-2</v>
      </c>
      <c r="G41" s="55">
        <v>0.19370078740157481</v>
      </c>
      <c r="H41" s="55">
        <v>0.17637795275590551</v>
      </c>
      <c r="I41" s="56" t="str">
        <f t="shared" si="5"/>
        <v>INC</v>
      </c>
      <c r="J41" s="56">
        <f t="shared" si="0"/>
        <v>0.51653543307086613</v>
      </c>
      <c r="K41" s="57">
        <f t="shared" si="1"/>
        <v>0.19370078740157481</v>
      </c>
      <c r="L41" s="56" t="str">
        <f t="shared" si="2"/>
        <v>BJP</v>
      </c>
      <c r="M41" s="58">
        <f t="shared" si="3"/>
        <v>0.32283464566929132</v>
      </c>
      <c r="N41" s="49" t="str">
        <f t="shared" si="4"/>
        <v>Strong INC</v>
      </c>
      <c r="O41" s="32">
        <v>328</v>
      </c>
      <c r="P41" s="30">
        <v>62</v>
      </c>
      <c r="Q41" s="30">
        <v>123</v>
      </c>
      <c r="R41" s="30">
        <v>6</v>
      </c>
      <c r="S41" s="30">
        <v>3</v>
      </c>
      <c r="T41" s="30">
        <v>1</v>
      </c>
      <c r="U41" s="30">
        <v>1</v>
      </c>
      <c r="V41" s="30">
        <v>1</v>
      </c>
      <c r="W41" s="32">
        <v>3</v>
      </c>
      <c r="X41" s="30">
        <v>2</v>
      </c>
      <c r="Y41" s="30">
        <v>1</v>
      </c>
      <c r="Z41" s="30">
        <v>28</v>
      </c>
      <c r="AA41" s="30">
        <v>2</v>
      </c>
      <c r="AB41" s="30">
        <v>2</v>
      </c>
      <c r="AC41" s="30">
        <v>3</v>
      </c>
      <c r="AD41" s="30">
        <v>15</v>
      </c>
      <c r="AE41" s="32">
        <v>27</v>
      </c>
      <c r="AF41" s="30">
        <v>7</v>
      </c>
      <c r="AG41" s="30">
        <v>7</v>
      </c>
      <c r="AH41" s="30">
        <v>3</v>
      </c>
      <c r="AI41" s="30">
        <v>625</v>
      </c>
      <c r="AJ41" s="30">
        <v>0</v>
      </c>
      <c r="AK41" s="30">
        <v>10</v>
      </c>
      <c r="AL41" s="30">
        <v>635</v>
      </c>
      <c r="AM41" s="30">
        <v>0</v>
      </c>
    </row>
    <row r="42" spans="1:39" ht="15" x14ac:dyDescent="0.3">
      <c r="A42" s="34">
        <v>36</v>
      </c>
      <c r="B42" s="31" t="s">
        <v>95</v>
      </c>
      <c r="C42" s="31" t="str">
        <f>VLOOKUP(B42,[3]Sheet1!$B$2:$D$274,3,0)</f>
        <v>BADAVA</v>
      </c>
      <c r="D42" s="31" t="str">
        <f>VLOOKUP(C42,[4]all_localities_matched!$B$13:$J$191,9,0)</f>
        <v>BADWA</v>
      </c>
      <c r="E42" s="55">
        <v>0.34346504559270519</v>
      </c>
      <c r="F42" s="55">
        <v>0.24316109422492402</v>
      </c>
      <c r="G42" s="55">
        <v>0.25379939209726443</v>
      </c>
      <c r="H42" s="55">
        <v>0.15653495440729484</v>
      </c>
      <c r="I42" s="56" t="str">
        <f t="shared" si="5"/>
        <v>INC</v>
      </c>
      <c r="J42" s="56">
        <f t="shared" si="0"/>
        <v>0.34346504559270519</v>
      </c>
      <c r="K42" s="57">
        <f t="shared" si="1"/>
        <v>0.25379939209726443</v>
      </c>
      <c r="L42" s="56" t="str">
        <f t="shared" si="2"/>
        <v>BJP</v>
      </c>
      <c r="M42" s="58">
        <f t="shared" si="3"/>
        <v>8.9665653495440756E-2</v>
      </c>
      <c r="N42" s="49" t="str">
        <f t="shared" si="4"/>
        <v>Swing INC</v>
      </c>
      <c r="O42" s="32">
        <v>226</v>
      </c>
      <c r="P42" s="30">
        <v>160</v>
      </c>
      <c r="Q42" s="30">
        <v>167</v>
      </c>
      <c r="R42" s="30">
        <v>16</v>
      </c>
      <c r="S42" s="30">
        <v>1</v>
      </c>
      <c r="T42" s="30">
        <v>3</v>
      </c>
      <c r="U42" s="30">
        <v>2</v>
      </c>
      <c r="V42" s="30">
        <v>2</v>
      </c>
      <c r="W42" s="32">
        <v>7</v>
      </c>
      <c r="X42" s="30">
        <v>1</v>
      </c>
      <c r="Y42" s="30">
        <v>6</v>
      </c>
      <c r="Z42" s="30">
        <v>8</v>
      </c>
      <c r="AA42" s="30">
        <v>4</v>
      </c>
      <c r="AB42" s="30">
        <v>9</v>
      </c>
      <c r="AC42" s="30">
        <v>11</v>
      </c>
      <c r="AD42" s="30">
        <v>16</v>
      </c>
      <c r="AE42" s="32">
        <v>6</v>
      </c>
      <c r="AF42" s="30">
        <v>5</v>
      </c>
      <c r="AG42" s="30">
        <v>4</v>
      </c>
      <c r="AH42" s="30">
        <v>2</v>
      </c>
      <c r="AI42" s="30">
        <v>656</v>
      </c>
      <c r="AJ42" s="30">
        <v>0</v>
      </c>
      <c r="AK42" s="30">
        <v>2</v>
      </c>
      <c r="AL42" s="30">
        <v>658</v>
      </c>
      <c r="AM42" s="30">
        <v>0</v>
      </c>
    </row>
    <row r="43" spans="1:39" ht="15" x14ac:dyDescent="0.3">
      <c r="A43" s="34">
        <v>37</v>
      </c>
      <c r="B43" s="31" t="s">
        <v>96</v>
      </c>
      <c r="C43" s="31" t="str">
        <f>VLOOKUP(B43,[3]Sheet1!$B$2:$D$274,3,0)</f>
        <v>DEVARIYA</v>
      </c>
      <c r="D43" s="31" t="str">
        <f>VLOOKUP(C43,[4]all_localities_matched!$B$13:$J$191,9,0)</f>
        <v>DEVARIYA</v>
      </c>
      <c r="E43" s="55">
        <v>0.22473404255319149</v>
      </c>
      <c r="F43" s="55">
        <v>0.31382978723404253</v>
      </c>
      <c r="G43" s="55">
        <v>0.32180851063829785</v>
      </c>
      <c r="H43" s="55">
        <v>0.13696808510638298</v>
      </c>
      <c r="I43" s="56" t="str">
        <f t="shared" si="5"/>
        <v>BJP</v>
      </c>
      <c r="J43" s="56">
        <f t="shared" si="0"/>
        <v>0.32180851063829785</v>
      </c>
      <c r="K43" s="57">
        <f t="shared" si="1"/>
        <v>0.31382978723404253</v>
      </c>
      <c r="L43" s="56" t="str">
        <f t="shared" si="2"/>
        <v>BSP</v>
      </c>
      <c r="M43" s="58">
        <f t="shared" si="3"/>
        <v>7.9787234042553168E-3</v>
      </c>
      <c r="N43" s="49" t="str">
        <f t="shared" si="4"/>
        <v>Swing BJP</v>
      </c>
      <c r="O43" s="32">
        <v>169</v>
      </c>
      <c r="P43" s="30">
        <v>236</v>
      </c>
      <c r="Q43" s="30">
        <v>242</v>
      </c>
      <c r="R43" s="30">
        <v>24</v>
      </c>
      <c r="S43" s="30">
        <v>6</v>
      </c>
      <c r="T43" s="30">
        <v>0</v>
      </c>
      <c r="U43" s="30">
        <v>5</v>
      </c>
      <c r="V43" s="30">
        <v>9</v>
      </c>
      <c r="W43" s="32">
        <v>4</v>
      </c>
      <c r="X43" s="30">
        <v>2</v>
      </c>
      <c r="Y43" s="30">
        <v>0</v>
      </c>
      <c r="Z43" s="30">
        <v>15</v>
      </c>
      <c r="AA43" s="30">
        <v>0</v>
      </c>
      <c r="AB43" s="30">
        <v>8</v>
      </c>
      <c r="AC43" s="30">
        <v>7</v>
      </c>
      <c r="AD43" s="30">
        <v>8</v>
      </c>
      <c r="AE43" s="32">
        <v>7</v>
      </c>
      <c r="AF43" s="30">
        <v>2</v>
      </c>
      <c r="AG43" s="30">
        <v>5</v>
      </c>
      <c r="AH43" s="30">
        <v>1</v>
      </c>
      <c r="AI43" s="30">
        <v>750</v>
      </c>
      <c r="AJ43" s="30">
        <v>0</v>
      </c>
      <c r="AK43" s="30">
        <v>2</v>
      </c>
      <c r="AL43" s="30">
        <v>752</v>
      </c>
      <c r="AM43" s="30">
        <v>0</v>
      </c>
    </row>
    <row r="44" spans="1:39" ht="15" x14ac:dyDescent="0.3">
      <c r="A44" s="34">
        <v>38</v>
      </c>
      <c r="B44" s="31" t="s">
        <v>97</v>
      </c>
      <c r="C44" s="31" t="str">
        <f>VLOOKUP(B44,[3]Sheet1!$B$2:$D$274,3,0)</f>
        <v>KHAIRI</v>
      </c>
      <c r="D44" s="31" t="str">
        <f>VLOOKUP(C44,[4]all_localities_matched!$B$13:$J$191,9,0)</f>
        <v>KHAIRI</v>
      </c>
      <c r="E44" s="55">
        <v>0.50559284116331094</v>
      </c>
      <c r="F44" s="55">
        <v>1.1185682326621925E-2</v>
      </c>
      <c r="G44" s="55">
        <v>0.26174496644295303</v>
      </c>
      <c r="H44" s="55">
        <v>0.22147651006711411</v>
      </c>
      <c r="I44" s="56" t="str">
        <f t="shared" si="5"/>
        <v>INC</v>
      </c>
      <c r="J44" s="56">
        <f t="shared" si="0"/>
        <v>0.50559284116331094</v>
      </c>
      <c r="K44" s="57">
        <f t="shared" si="1"/>
        <v>0.26174496644295303</v>
      </c>
      <c r="L44" s="56" t="str">
        <f t="shared" si="2"/>
        <v>BJP</v>
      </c>
      <c r="M44" s="58">
        <f t="shared" si="3"/>
        <v>0.2438478747203579</v>
      </c>
      <c r="N44" s="49" t="str">
        <f t="shared" si="4"/>
        <v>Strong INC</v>
      </c>
      <c r="O44" s="32">
        <v>226</v>
      </c>
      <c r="P44" s="30">
        <v>5</v>
      </c>
      <c r="Q44" s="30">
        <v>117</v>
      </c>
      <c r="R44" s="30">
        <v>8</v>
      </c>
      <c r="S44" s="30">
        <v>5</v>
      </c>
      <c r="T44" s="30">
        <v>1</v>
      </c>
      <c r="U44" s="30">
        <v>1</v>
      </c>
      <c r="V44" s="30">
        <v>2</v>
      </c>
      <c r="W44" s="32">
        <v>30</v>
      </c>
      <c r="X44" s="30">
        <v>2</v>
      </c>
      <c r="Y44" s="30">
        <v>1</v>
      </c>
      <c r="Z44" s="30">
        <v>14</v>
      </c>
      <c r="AA44" s="30">
        <v>13</v>
      </c>
      <c r="AB44" s="30">
        <v>5</v>
      </c>
      <c r="AC44" s="30">
        <v>0</v>
      </c>
      <c r="AD44" s="30">
        <v>10</v>
      </c>
      <c r="AE44" s="32">
        <v>1</v>
      </c>
      <c r="AF44" s="30">
        <v>0</v>
      </c>
      <c r="AG44" s="30">
        <v>6</v>
      </c>
      <c r="AH44" s="30">
        <v>0</v>
      </c>
      <c r="AI44" s="30">
        <v>447</v>
      </c>
      <c r="AJ44" s="30">
        <v>0</v>
      </c>
      <c r="AK44" s="30">
        <v>0</v>
      </c>
      <c r="AL44" s="30">
        <v>447</v>
      </c>
      <c r="AM44" s="30">
        <v>0</v>
      </c>
    </row>
    <row r="45" spans="1:39" ht="15" x14ac:dyDescent="0.3">
      <c r="A45" s="34">
        <v>39</v>
      </c>
      <c r="B45" s="31" t="s">
        <v>98</v>
      </c>
      <c r="C45" s="31" t="str">
        <f>VLOOKUP(B45,[3]Sheet1!$B$2:$D$274,3,0)</f>
        <v>PIRAUTA</v>
      </c>
      <c r="D45" s="31" t="str">
        <f>VLOOKUP(C45,[4]all_localities_matched!$B$13:$J$191,9,0)</f>
        <v>PIRAUTA</v>
      </c>
      <c r="E45" s="55">
        <v>0.31313131313131315</v>
      </c>
      <c r="F45" s="55">
        <v>8.5858585858585856E-2</v>
      </c>
      <c r="G45" s="55">
        <v>0.12626262626262627</v>
      </c>
      <c r="H45" s="55">
        <v>0.4713804713804714</v>
      </c>
      <c r="I45" s="56" t="str">
        <f t="shared" si="5"/>
        <v>Others</v>
      </c>
      <c r="J45" s="56">
        <f t="shared" si="0"/>
        <v>0.4713804713804714</v>
      </c>
      <c r="K45" s="57">
        <f t="shared" si="1"/>
        <v>0.31313131313131315</v>
      </c>
      <c r="L45" s="56" t="str">
        <f t="shared" si="2"/>
        <v>INC</v>
      </c>
      <c r="M45" s="58">
        <f t="shared" si="3"/>
        <v>0.15824915824915825</v>
      </c>
      <c r="N45" s="49" t="str">
        <f t="shared" si="4"/>
        <v>Strong Others</v>
      </c>
      <c r="O45" s="32">
        <v>186</v>
      </c>
      <c r="P45" s="30">
        <v>51</v>
      </c>
      <c r="Q45" s="30">
        <v>75</v>
      </c>
      <c r="R45" s="30">
        <v>10</v>
      </c>
      <c r="S45" s="30">
        <v>6</v>
      </c>
      <c r="T45" s="30">
        <v>3</v>
      </c>
      <c r="U45" s="30">
        <v>1</v>
      </c>
      <c r="V45" s="30">
        <v>2</v>
      </c>
      <c r="W45" s="32">
        <v>1</v>
      </c>
      <c r="X45" s="30">
        <v>1</v>
      </c>
      <c r="Y45" s="30">
        <v>8</v>
      </c>
      <c r="Z45" s="30">
        <v>196</v>
      </c>
      <c r="AA45" s="30">
        <v>3</v>
      </c>
      <c r="AB45" s="30">
        <v>7</v>
      </c>
      <c r="AC45" s="30">
        <v>4</v>
      </c>
      <c r="AD45" s="30">
        <v>22</v>
      </c>
      <c r="AE45" s="32">
        <v>9</v>
      </c>
      <c r="AF45" s="30">
        <v>1</v>
      </c>
      <c r="AG45" s="30">
        <v>3</v>
      </c>
      <c r="AH45" s="30">
        <v>3</v>
      </c>
      <c r="AI45" s="30">
        <v>592</v>
      </c>
      <c r="AJ45" s="30">
        <v>0</v>
      </c>
      <c r="AK45" s="30">
        <v>2</v>
      </c>
      <c r="AL45" s="30">
        <v>594</v>
      </c>
      <c r="AM45" s="30">
        <v>0</v>
      </c>
    </row>
    <row r="46" spans="1:39" ht="15" x14ac:dyDescent="0.3">
      <c r="A46" s="34">
        <v>40</v>
      </c>
      <c r="B46" s="31" t="s">
        <v>99</v>
      </c>
      <c r="C46" s="31" t="str">
        <f>VLOOKUP(B46,[3]Sheet1!$B$2:$D$274,3,0)</f>
        <v>BANAHI</v>
      </c>
      <c r="D46" s="31" t="str">
        <f>VLOOKUP(C46,[4]all_localities_matched!$B$13:$J$191,9,0)</f>
        <v>BANAHI</v>
      </c>
      <c r="E46" s="55">
        <v>0.60526315789473684</v>
      </c>
      <c r="F46" s="55">
        <v>0.15789473684210525</v>
      </c>
      <c r="G46" s="55">
        <v>0.16118421052631579</v>
      </c>
      <c r="H46" s="55">
        <v>7.5657894736842105E-2</v>
      </c>
      <c r="I46" s="56" t="str">
        <f t="shared" si="5"/>
        <v>INC</v>
      </c>
      <c r="J46" s="56">
        <f t="shared" si="0"/>
        <v>0.60526315789473684</v>
      </c>
      <c r="K46" s="57">
        <f t="shared" si="1"/>
        <v>0.16118421052631579</v>
      </c>
      <c r="L46" s="56" t="str">
        <f t="shared" si="2"/>
        <v>BJP</v>
      </c>
      <c r="M46" s="58">
        <f t="shared" si="3"/>
        <v>0.44407894736842102</v>
      </c>
      <c r="N46" s="49" t="str">
        <f t="shared" si="4"/>
        <v>Strong INC</v>
      </c>
      <c r="O46" s="32">
        <v>184</v>
      </c>
      <c r="P46" s="30">
        <v>48</v>
      </c>
      <c r="Q46" s="30">
        <v>49</v>
      </c>
      <c r="R46" s="30">
        <v>1</v>
      </c>
      <c r="S46" s="30">
        <v>2</v>
      </c>
      <c r="T46" s="30">
        <v>0</v>
      </c>
      <c r="U46" s="30">
        <v>2</v>
      </c>
      <c r="V46" s="30">
        <v>0</v>
      </c>
      <c r="W46" s="32">
        <v>3</v>
      </c>
      <c r="X46" s="30">
        <v>0</v>
      </c>
      <c r="Y46" s="30">
        <v>0</v>
      </c>
      <c r="Z46" s="30">
        <v>3</v>
      </c>
      <c r="AA46" s="30">
        <v>0</v>
      </c>
      <c r="AB46" s="30">
        <v>1</v>
      </c>
      <c r="AC46" s="30">
        <v>0</v>
      </c>
      <c r="AD46" s="30">
        <v>4</v>
      </c>
      <c r="AE46" s="32">
        <v>5</v>
      </c>
      <c r="AF46" s="30">
        <v>0</v>
      </c>
      <c r="AG46" s="30">
        <v>2</v>
      </c>
      <c r="AH46" s="30">
        <v>0</v>
      </c>
      <c r="AI46" s="30">
        <v>304</v>
      </c>
      <c r="AJ46" s="30">
        <v>0</v>
      </c>
      <c r="AK46" s="30">
        <v>0</v>
      </c>
      <c r="AL46" s="30">
        <v>304</v>
      </c>
      <c r="AM46" s="30">
        <v>0</v>
      </c>
    </row>
    <row r="47" spans="1:39" ht="15" x14ac:dyDescent="0.3">
      <c r="A47" s="34">
        <v>41</v>
      </c>
      <c r="B47" s="31" t="s">
        <v>100</v>
      </c>
      <c r="C47" s="31" t="str">
        <f>VLOOKUP(B47,[3]Sheet1!$B$2:$D$274,3,0)</f>
        <v>TENDUA</v>
      </c>
      <c r="D47" s="31" t="str">
        <f>VLOOKUP(C47,[4]all_localities_matched!$B$13:$J$191,9,0)</f>
        <v>TENDUA</v>
      </c>
      <c r="E47" s="55">
        <v>0.58421052631578951</v>
      </c>
      <c r="F47" s="55">
        <v>5.263157894736842E-3</v>
      </c>
      <c r="G47" s="55">
        <v>0.34210526315789475</v>
      </c>
      <c r="H47" s="55">
        <v>6.8421052631578952E-2</v>
      </c>
      <c r="I47" s="56" t="str">
        <f t="shared" si="5"/>
        <v>INC</v>
      </c>
      <c r="J47" s="56">
        <f t="shared" si="0"/>
        <v>0.58421052631578951</v>
      </c>
      <c r="K47" s="57">
        <f t="shared" si="1"/>
        <v>0.34210526315789475</v>
      </c>
      <c r="L47" s="56" t="str">
        <f t="shared" si="2"/>
        <v>BJP</v>
      </c>
      <c r="M47" s="58">
        <f t="shared" si="3"/>
        <v>0.24210526315789477</v>
      </c>
      <c r="N47" s="49" t="str">
        <f t="shared" si="4"/>
        <v>Strong INC</v>
      </c>
      <c r="O47" s="32">
        <v>111</v>
      </c>
      <c r="P47" s="30">
        <v>1</v>
      </c>
      <c r="Q47" s="30">
        <v>65</v>
      </c>
      <c r="R47" s="30">
        <v>2</v>
      </c>
      <c r="S47" s="30">
        <v>3</v>
      </c>
      <c r="T47" s="30">
        <v>0</v>
      </c>
      <c r="U47" s="30">
        <v>0</v>
      </c>
      <c r="V47" s="30">
        <v>0</v>
      </c>
      <c r="W47" s="32">
        <v>1</v>
      </c>
      <c r="X47" s="30">
        <v>0</v>
      </c>
      <c r="Y47" s="30">
        <v>0</v>
      </c>
      <c r="Z47" s="30">
        <v>1</v>
      </c>
      <c r="AA47" s="30">
        <v>0</v>
      </c>
      <c r="AB47" s="30">
        <v>0</v>
      </c>
      <c r="AC47" s="30">
        <v>0</v>
      </c>
      <c r="AD47" s="30">
        <v>3</v>
      </c>
      <c r="AE47" s="32">
        <v>0</v>
      </c>
      <c r="AF47" s="30">
        <v>3</v>
      </c>
      <c r="AG47" s="30">
        <v>0</v>
      </c>
      <c r="AH47" s="30">
        <v>0</v>
      </c>
      <c r="AI47" s="30">
        <v>190</v>
      </c>
      <c r="AJ47" s="30">
        <v>0</v>
      </c>
      <c r="AK47" s="30">
        <v>0</v>
      </c>
      <c r="AL47" s="30">
        <v>190</v>
      </c>
      <c r="AM47" s="30">
        <v>0</v>
      </c>
    </row>
    <row r="48" spans="1:39" ht="15" x14ac:dyDescent="0.3">
      <c r="A48" s="34">
        <v>42</v>
      </c>
      <c r="B48" s="31" t="s">
        <v>101</v>
      </c>
      <c r="C48" s="31" t="str">
        <f>VLOOKUP(B48,[3]Sheet1!$B$2:$D$274,3,0)</f>
        <v>HARANAHI</v>
      </c>
      <c r="D48" s="31" t="str">
        <f>VLOOKUP(C48,[4]all_localities_matched!$B$13:$J$191,9,0)</f>
        <v>HARANAHI</v>
      </c>
      <c r="E48" s="55">
        <v>0.59857904085257552</v>
      </c>
      <c r="F48" s="55">
        <v>8.8809946714031966E-3</v>
      </c>
      <c r="G48" s="55">
        <v>0.23978685612788633</v>
      </c>
      <c r="H48" s="55">
        <v>0.14742451154529307</v>
      </c>
      <c r="I48" s="56" t="str">
        <f t="shared" si="5"/>
        <v>INC</v>
      </c>
      <c r="J48" s="56">
        <f t="shared" si="0"/>
        <v>0.59857904085257552</v>
      </c>
      <c r="K48" s="57">
        <f t="shared" si="1"/>
        <v>0.23978685612788633</v>
      </c>
      <c r="L48" s="56" t="str">
        <f t="shared" si="2"/>
        <v>BJP</v>
      </c>
      <c r="M48" s="58">
        <f t="shared" si="3"/>
        <v>0.35879218472468921</v>
      </c>
      <c r="N48" s="49" t="str">
        <f t="shared" si="4"/>
        <v>Strong INC</v>
      </c>
      <c r="O48" s="32">
        <v>337</v>
      </c>
      <c r="P48" s="30">
        <v>5</v>
      </c>
      <c r="Q48" s="30">
        <v>135</v>
      </c>
      <c r="R48" s="30">
        <v>10</v>
      </c>
      <c r="S48" s="30">
        <v>3</v>
      </c>
      <c r="T48" s="30">
        <v>2</v>
      </c>
      <c r="U48" s="30">
        <v>2</v>
      </c>
      <c r="V48" s="30">
        <v>0</v>
      </c>
      <c r="W48" s="32">
        <v>2</v>
      </c>
      <c r="X48" s="30">
        <v>1</v>
      </c>
      <c r="Y48" s="30">
        <v>0</v>
      </c>
      <c r="Z48" s="30">
        <v>6</v>
      </c>
      <c r="AA48" s="30">
        <v>6</v>
      </c>
      <c r="AB48" s="30">
        <v>4</v>
      </c>
      <c r="AC48" s="30">
        <v>7</v>
      </c>
      <c r="AD48" s="30">
        <v>31</v>
      </c>
      <c r="AE48" s="32">
        <v>3</v>
      </c>
      <c r="AF48" s="30">
        <v>2</v>
      </c>
      <c r="AG48" s="30">
        <v>4</v>
      </c>
      <c r="AH48" s="30">
        <v>0</v>
      </c>
      <c r="AI48" s="30">
        <v>560</v>
      </c>
      <c r="AJ48" s="30">
        <v>0</v>
      </c>
      <c r="AK48" s="30">
        <v>3</v>
      </c>
      <c r="AL48" s="30">
        <v>563</v>
      </c>
      <c r="AM48" s="30">
        <v>0</v>
      </c>
    </row>
    <row r="49" spans="1:39" ht="15" x14ac:dyDescent="0.3">
      <c r="A49" s="34">
        <v>43</v>
      </c>
      <c r="B49" s="31" t="s">
        <v>102</v>
      </c>
      <c r="C49" s="31" t="str">
        <f>VLOOKUP(B49,[3]Sheet1!$B$2:$D$274,3,0)</f>
        <v>PARASI</v>
      </c>
      <c r="D49" s="31" t="str">
        <f>VLOOKUP(C49,[4]all_localities_matched!$B$13:$J$191,9,0)</f>
        <v>PARASI</v>
      </c>
      <c r="E49" s="55">
        <v>0.73053892215568861</v>
      </c>
      <c r="F49" s="55">
        <v>9.2814371257485026E-2</v>
      </c>
      <c r="G49" s="55">
        <v>8.0838323353293412E-2</v>
      </c>
      <c r="H49" s="55">
        <v>9.580838323353294E-2</v>
      </c>
      <c r="I49" s="56" t="str">
        <f t="shared" si="5"/>
        <v>INC</v>
      </c>
      <c r="J49" s="56">
        <f t="shared" si="0"/>
        <v>0.73053892215568861</v>
      </c>
      <c r="K49" s="57">
        <f t="shared" si="1"/>
        <v>9.580838323353294E-2</v>
      </c>
      <c r="L49" s="56" t="str">
        <f t="shared" si="2"/>
        <v>Others</v>
      </c>
      <c r="M49" s="58">
        <f t="shared" si="3"/>
        <v>0.6347305389221557</v>
      </c>
      <c r="N49" s="49" t="str">
        <f t="shared" si="4"/>
        <v>Strong INC</v>
      </c>
      <c r="O49" s="32">
        <v>244</v>
      </c>
      <c r="P49" s="30">
        <v>31</v>
      </c>
      <c r="Q49" s="30">
        <v>27</v>
      </c>
      <c r="R49" s="30">
        <v>3</v>
      </c>
      <c r="S49" s="30">
        <v>1</v>
      </c>
      <c r="T49" s="30">
        <v>0</v>
      </c>
      <c r="U49" s="30">
        <v>0</v>
      </c>
      <c r="V49" s="30">
        <v>2</v>
      </c>
      <c r="W49" s="32">
        <v>1</v>
      </c>
      <c r="X49" s="30">
        <v>0</v>
      </c>
      <c r="Y49" s="30">
        <v>1</v>
      </c>
      <c r="Z49" s="30">
        <v>2</v>
      </c>
      <c r="AA49" s="30">
        <v>0</v>
      </c>
      <c r="AB49" s="30">
        <v>1</v>
      </c>
      <c r="AC49" s="30">
        <v>2</v>
      </c>
      <c r="AD49" s="30">
        <v>10</v>
      </c>
      <c r="AE49" s="32">
        <v>7</v>
      </c>
      <c r="AF49" s="30">
        <v>0</v>
      </c>
      <c r="AG49" s="30">
        <v>1</v>
      </c>
      <c r="AH49" s="30">
        <v>1</v>
      </c>
      <c r="AI49" s="30">
        <v>334</v>
      </c>
      <c r="AJ49" s="30">
        <v>0</v>
      </c>
      <c r="AK49" s="30">
        <v>0</v>
      </c>
      <c r="AL49" s="30">
        <v>334</v>
      </c>
      <c r="AM49" s="30">
        <v>0</v>
      </c>
    </row>
    <row r="50" spans="1:39" ht="15" x14ac:dyDescent="0.3">
      <c r="A50" s="34">
        <v>44</v>
      </c>
      <c r="B50" s="31" t="s">
        <v>103</v>
      </c>
      <c r="C50" s="31" t="str">
        <f>VLOOKUP(B50,[3]Sheet1!$B$2:$D$274,3,0)</f>
        <v>UNTHU</v>
      </c>
      <c r="D50" s="31" t="str">
        <f>VLOOKUP(C50,[4]all_localities_matched!$B$13:$J$191,9,0)</f>
        <v>UNTHU</v>
      </c>
      <c r="E50" s="55">
        <v>0.40208877284595301</v>
      </c>
      <c r="F50" s="55">
        <v>0.15535248041775457</v>
      </c>
      <c r="G50" s="55">
        <v>0.30678851174934724</v>
      </c>
      <c r="H50" s="55">
        <v>0.13577023498694518</v>
      </c>
      <c r="I50" s="56" t="str">
        <f t="shared" si="5"/>
        <v>INC</v>
      </c>
      <c r="J50" s="56">
        <f t="shared" si="0"/>
        <v>0.40208877284595301</v>
      </c>
      <c r="K50" s="57">
        <f t="shared" si="1"/>
        <v>0.30678851174934724</v>
      </c>
      <c r="L50" s="56" t="str">
        <f t="shared" si="2"/>
        <v>BJP</v>
      </c>
      <c r="M50" s="58">
        <f t="shared" si="3"/>
        <v>9.5300261096605776E-2</v>
      </c>
      <c r="N50" s="49" t="str">
        <f t="shared" si="4"/>
        <v>Swing INC</v>
      </c>
      <c r="O50" s="32">
        <v>308</v>
      </c>
      <c r="P50" s="30">
        <v>119</v>
      </c>
      <c r="Q50" s="30">
        <v>235</v>
      </c>
      <c r="R50" s="30">
        <v>13</v>
      </c>
      <c r="S50" s="30">
        <v>3</v>
      </c>
      <c r="T50" s="30">
        <v>36</v>
      </c>
      <c r="U50" s="30">
        <v>0</v>
      </c>
      <c r="V50" s="30">
        <v>2</v>
      </c>
      <c r="W50" s="32">
        <v>4</v>
      </c>
      <c r="X50" s="30">
        <v>5</v>
      </c>
      <c r="Y50" s="30">
        <v>0</v>
      </c>
      <c r="Z50" s="30">
        <v>7</v>
      </c>
      <c r="AA50" s="30">
        <v>3</v>
      </c>
      <c r="AB50" s="30">
        <v>3</v>
      </c>
      <c r="AC50" s="30">
        <v>3</v>
      </c>
      <c r="AD50" s="30">
        <v>14</v>
      </c>
      <c r="AE50" s="32">
        <v>3</v>
      </c>
      <c r="AF50" s="30">
        <v>3</v>
      </c>
      <c r="AG50" s="30">
        <v>4</v>
      </c>
      <c r="AH50" s="30">
        <v>1</v>
      </c>
      <c r="AI50" s="30">
        <v>766</v>
      </c>
      <c r="AJ50" s="30">
        <v>0</v>
      </c>
      <c r="AK50" s="30">
        <v>0</v>
      </c>
      <c r="AL50" s="30">
        <v>766</v>
      </c>
      <c r="AM50" s="30">
        <v>0</v>
      </c>
    </row>
    <row r="51" spans="1:39" ht="15" x14ac:dyDescent="0.3">
      <c r="A51" s="34">
        <v>45</v>
      </c>
      <c r="B51" s="31" t="s">
        <v>104</v>
      </c>
      <c r="C51" s="31" t="str">
        <f>VLOOKUP(B51,[3]Sheet1!$B$2:$D$274,3,0)</f>
        <v>MAULANAGAR</v>
      </c>
      <c r="D51" s="31" t="str">
        <f>VLOOKUP(C51,[4]all_localities_matched!$B$13:$J$191,9,0)</f>
        <v>MAULANAGAR</v>
      </c>
      <c r="E51" s="55">
        <v>0.55734767025089604</v>
      </c>
      <c r="F51" s="55">
        <v>8.0645161290322578E-2</v>
      </c>
      <c r="G51" s="55">
        <v>0.16487455197132617</v>
      </c>
      <c r="H51" s="55">
        <v>0.19354838709677419</v>
      </c>
      <c r="I51" s="56" t="str">
        <f t="shared" si="5"/>
        <v>INC</v>
      </c>
      <c r="J51" s="56">
        <f t="shared" si="0"/>
        <v>0.55734767025089604</v>
      </c>
      <c r="K51" s="57">
        <f t="shared" si="1"/>
        <v>0.19354838709677419</v>
      </c>
      <c r="L51" s="56" t="str">
        <f t="shared" si="2"/>
        <v>Others</v>
      </c>
      <c r="M51" s="58">
        <f t="shared" si="3"/>
        <v>0.36379928315412186</v>
      </c>
      <c r="N51" s="49" t="str">
        <f t="shared" si="4"/>
        <v>Strong INC</v>
      </c>
      <c r="O51" s="32">
        <v>311</v>
      </c>
      <c r="P51" s="30">
        <v>45</v>
      </c>
      <c r="Q51" s="30">
        <v>92</v>
      </c>
      <c r="R51" s="30">
        <v>23</v>
      </c>
      <c r="S51" s="30">
        <v>3</v>
      </c>
      <c r="T51" s="30">
        <v>3</v>
      </c>
      <c r="U51" s="30">
        <v>0</v>
      </c>
      <c r="V51" s="30">
        <v>0</v>
      </c>
      <c r="W51" s="32">
        <v>1</v>
      </c>
      <c r="X51" s="30">
        <v>1</v>
      </c>
      <c r="Y51" s="30">
        <v>0</v>
      </c>
      <c r="Z51" s="30">
        <v>59</v>
      </c>
      <c r="AA51" s="30">
        <v>1</v>
      </c>
      <c r="AB51" s="30">
        <v>4</v>
      </c>
      <c r="AC51" s="30">
        <v>0</v>
      </c>
      <c r="AD51" s="30">
        <v>12</v>
      </c>
      <c r="AE51" s="32">
        <v>1</v>
      </c>
      <c r="AF51" s="30">
        <v>0</v>
      </c>
      <c r="AG51" s="30">
        <v>0</v>
      </c>
      <c r="AH51" s="30">
        <v>0</v>
      </c>
      <c r="AI51" s="30">
        <v>556</v>
      </c>
      <c r="AJ51" s="30">
        <v>0</v>
      </c>
      <c r="AK51" s="30">
        <v>2</v>
      </c>
      <c r="AL51" s="30">
        <v>558</v>
      </c>
      <c r="AM51" s="30">
        <v>0</v>
      </c>
    </row>
    <row r="52" spans="1:39" ht="15" x14ac:dyDescent="0.3">
      <c r="A52" s="34">
        <v>46</v>
      </c>
      <c r="B52" s="31" t="s">
        <v>105</v>
      </c>
      <c r="C52" s="31" t="str">
        <f>VLOOKUP(B52,[3]Sheet1!$B$2:$D$274,3,0)</f>
        <v>CHIRIYA</v>
      </c>
      <c r="D52" s="31" t="str">
        <f>VLOOKUP(C52,[4]all_localities_matched!$B$13:$J$191,9,0)</f>
        <v>CHAURIYA</v>
      </c>
      <c r="E52" s="55">
        <v>0.55981941309255079</v>
      </c>
      <c r="F52" s="55">
        <v>1.580135440180587E-2</v>
      </c>
      <c r="G52" s="55">
        <v>0.20767494356659141</v>
      </c>
      <c r="H52" s="55">
        <v>0.21218961625282168</v>
      </c>
      <c r="I52" s="56" t="str">
        <f t="shared" si="5"/>
        <v>INC</v>
      </c>
      <c r="J52" s="56">
        <f t="shared" si="0"/>
        <v>0.55981941309255079</v>
      </c>
      <c r="K52" s="57">
        <f t="shared" si="1"/>
        <v>0.21218961625282168</v>
      </c>
      <c r="L52" s="56" t="str">
        <f t="shared" si="2"/>
        <v>Others</v>
      </c>
      <c r="M52" s="58">
        <f t="shared" si="3"/>
        <v>0.34762979683972911</v>
      </c>
      <c r="N52" s="49" t="str">
        <f t="shared" si="4"/>
        <v>Strong INC</v>
      </c>
      <c r="O52" s="32">
        <v>248</v>
      </c>
      <c r="P52" s="30">
        <v>7</v>
      </c>
      <c r="Q52" s="30">
        <v>92</v>
      </c>
      <c r="R52" s="30">
        <v>8</v>
      </c>
      <c r="S52" s="30">
        <v>6</v>
      </c>
      <c r="T52" s="30">
        <v>5</v>
      </c>
      <c r="U52" s="30">
        <v>4</v>
      </c>
      <c r="V52" s="30">
        <v>0</v>
      </c>
      <c r="W52" s="32">
        <v>3</v>
      </c>
      <c r="X52" s="30">
        <v>4</v>
      </c>
      <c r="Y52" s="30">
        <v>0</v>
      </c>
      <c r="Z52" s="30">
        <v>16</v>
      </c>
      <c r="AA52" s="30">
        <v>0</v>
      </c>
      <c r="AB52" s="30">
        <v>3</v>
      </c>
      <c r="AC52" s="30">
        <v>3</v>
      </c>
      <c r="AD52" s="30">
        <v>21</v>
      </c>
      <c r="AE52" s="32">
        <v>13</v>
      </c>
      <c r="AF52" s="30">
        <v>2</v>
      </c>
      <c r="AG52" s="30">
        <v>3</v>
      </c>
      <c r="AH52" s="30">
        <v>3</v>
      </c>
      <c r="AI52" s="30">
        <v>441</v>
      </c>
      <c r="AJ52" s="30">
        <v>0</v>
      </c>
      <c r="AK52" s="30">
        <v>2</v>
      </c>
      <c r="AL52" s="30">
        <v>443</v>
      </c>
      <c r="AM52" s="30">
        <v>0</v>
      </c>
    </row>
    <row r="53" spans="1:39" ht="15" x14ac:dyDescent="0.3">
      <c r="A53" s="34">
        <v>47</v>
      </c>
      <c r="B53" s="31" t="s">
        <v>106</v>
      </c>
      <c r="C53" s="31" t="str">
        <f>VLOOKUP(B53,[3]Sheet1!$B$2:$D$274,3,0)</f>
        <v>RADHAULIYA</v>
      </c>
      <c r="D53" s="31" t="str">
        <f>VLOOKUP(C53,[4]all_localities_matched!$B$13:$J$191,9,0)</f>
        <v>RADHAULIYA</v>
      </c>
      <c r="E53" s="55">
        <v>0.29930394431554525</v>
      </c>
      <c r="F53" s="55">
        <v>0.28886310904872392</v>
      </c>
      <c r="G53" s="55">
        <v>0.25986078886310904</v>
      </c>
      <c r="H53" s="55">
        <v>0.13805104408352667</v>
      </c>
      <c r="I53" s="56" t="str">
        <f t="shared" si="5"/>
        <v>INC</v>
      </c>
      <c r="J53" s="56">
        <f t="shared" si="0"/>
        <v>0.29930394431554525</v>
      </c>
      <c r="K53" s="57">
        <f t="shared" si="1"/>
        <v>0.28886310904872392</v>
      </c>
      <c r="L53" s="56" t="str">
        <f t="shared" si="2"/>
        <v>BSP</v>
      </c>
      <c r="M53" s="58">
        <f t="shared" si="3"/>
        <v>1.0440835266821324E-2</v>
      </c>
      <c r="N53" s="49" t="str">
        <f t="shared" si="4"/>
        <v>Swing INC</v>
      </c>
      <c r="O53" s="32">
        <v>258</v>
      </c>
      <c r="P53" s="30">
        <v>249</v>
      </c>
      <c r="Q53" s="30">
        <v>224</v>
      </c>
      <c r="R53" s="30">
        <v>8</v>
      </c>
      <c r="S53" s="30">
        <v>5</v>
      </c>
      <c r="T53" s="30">
        <v>8</v>
      </c>
      <c r="U53" s="30">
        <v>1</v>
      </c>
      <c r="V53" s="30">
        <v>3</v>
      </c>
      <c r="W53" s="32">
        <v>3</v>
      </c>
      <c r="X53" s="30">
        <v>3</v>
      </c>
      <c r="Y53" s="30">
        <v>3</v>
      </c>
      <c r="Z53" s="30">
        <v>19</v>
      </c>
      <c r="AA53" s="30">
        <v>3</v>
      </c>
      <c r="AB53" s="30">
        <v>11</v>
      </c>
      <c r="AC53" s="30">
        <v>8</v>
      </c>
      <c r="AD53" s="30">
        <v>9</v>
      </c>
      <c r="AE53" s="32">
        <v>16</v>
      </c>
      <c r="AF53" s="30">
        <v>12</v>
      </c>
      <c r="AG53" s="30">
        <v>4</v>
      </c>
      <c r="AH53" s="30">
        <v>3</v>
      </c>
      <c r="AI53" s="30">
        <v>850</v>
      </c>
      <c r="AJ53" s="30">
        <v>0</v>
      </c>
      <c r="AK53" s="30">
        <v>12</v>
      </c>
      <c r="AL53" s="30">
        <v>862</v>
      </c>
      <c r="AM53" s="30">
        <v>0</v>
      </c>
    </row>
    <row r="54" spans="1:39" ht="15" x14ac:dyDescent="0.3">
      <c r="A54" s="34">
        <v>48</v>
      </c>
      <c r="B54" s="31" t="s">
        <v>107</v>
      </c>
      <c r="C54" s="31" t="str">
        <f>VLOOKUP(B54,[3]Sheet1!$B$2:$D$274,3,0)</f>
        <v>IBRAHIMAPUR</v>
      </c>
      <c r="D54" s="31" t="str">
        <f>VLOOKUP(C54,[4]all_localities_matched!$B$13:$J$191,9,0)</f>
        <v>IBRAHIMAPUR</v>
      </c>
      <c r="E54" s="55">
        <v>0.27208976157082748</v>
      </c>
      <c r="F54" s="55">
        <v>0.12061711079943899</v>
      </c>
      <c r="G54" s="55">
        <v>0.4109396914446003</v>
      </c>
      <c r="H54" s="55">
        <v>0.19635343618513323</v>
      </c>
      <c r="I54" s="56" t="str">
        <f t="shared" si="5"/>
        <v>BJP</v>
      </c>
      <c r="J54" s="56">
        <f t="shared" si="0"/>
        <v>0.4109396914446003</v>
      </c>
      <c r="K54" s="57">
        <f t="shared" si="1"/>
        <v>0.27208976157082748</v>
      </c>
      <c r="L54" s="56" t="str">
        <f t="shared" si="2"/>
        <v>INC</v>
      </c>
      <c r="M54" s="58">
        <f t="shared" si="3"/>
        <v>0.13884992987377281</v>
      </c>
      <c r="N54" s="49" t="str">
        <f t="shared" si="4"/>
        <v>Swing BJP</v>
      </c>
      <c r="O54" s="32">
        <v>194</v>
      </c>
      <c r="P54" s="30">
        <v>86</v>
      </c>
      <c r="Q54" s="30">
        <v>293</v>
      </c>
      <c r="R54" s="30">
        <v>13</v>
      </c>
      <c r="S54" s="30">
        <v>5</v>
      </c>
      <c r="T54" s="30">
        <v>4</v>
      </c>
      <c r="U54" s="30">
        <v>4</v>
      </c>
      <c r="V54" s="30">
        <v>2</v>
      </c>
      <c r="W54" s="32">
        <v>2</v>
      </c>
      <c r="X54" s="30">
        <v>3</v>
      </c>
      <c r="Y54" s="30">
        <v>2</v>
      </c>
      <c r="Z54" s="30">
        <v>84</v>
      </c>
      <c r="AA54" s="30">
        <v>3</v>
      </c>
      <c r="AB54" s="30">
        <v>4</v>
      </c>
      <c r="AC54" s="30">
        <v>1</v>
      </c>
      <c r="AD54" s="30">
        <v>7</v>
      </c>
      <c r="AE54" s="32">
        <v>4</v>
      </c>
      <c r="AF54" s="30">
        <v>1</v>
      </c>
      <c r="AG54" s="30">
        <v>1</v>
      </c>
      <c r="AH54" s="30">
        <v>0</v>
      </c>
      <c r="AI54" s="30">
        <v>713</v>
      </c>
      <c r="AJ54" s="30">
        <v>0</v>
      </c>
      <c r="AK54" s="30">
        <v>0</v>
      </c>
      <c r="AL54" s="30">
        <v>713</v>
      </c>
      <c r="AM54" s="30">
        <v>0</v>
      </c>
    </row>
    <row r="55" spans="1:39" ht="15" x14ac:dyDescent="0.3">
      <c r="A55" s="34">
        <v>49</v>
      </c>
      <c r="B55" s="31" t="s">
        <v>108</v>
      </c>
      <c r="C55" s="31" t="str">
        <f>VLOOKUP(B55,[3]Sheet1!$B$2:$D$274,3,0)</f>
        <v>CHATARA</v>
      </c>
      <c r="D55" s="31" t="str">
        <f>VLOOKUP(C55,[4]all_localities_matched!$B$13:$J$191,9,0)</f>
        <v>CHATARA</v>
      </c>
      <c r="E55" s="55">
        <v>0.74343675417661093</v>
      </c>
      <c r="F55" s="55">
        <v>1.5513126491646777E-2</v>
      </c>
      <c r="G55" s="55">
        <v>0.11694510739856802</v>
      </c>
      <c r="H55" s="55">
        <v>0.11097852028639618</v>
      </c>
      <c r="I55" s="56" t="str">
        <f t="shared" si="5"/>
        <v>INC</v>
      </c>
      <c r="J55" s="56">
        <f t="shared" si="0"/>
        <v>0.74343675417661093</v>
      </c>
      <c r="K55" s="57">
        <f t="shared" si="1"/>
        <v>0.11694510739856802</v>
      </c>
      <c r="L55" s="56" t="str">
        <f t="shared" si="2"/>
        <v>BJP</v>
      </c>
      <c r="M55" s="58">
        <f t="shared" si="3"/>
        <v>0.62649164677804292</v>
      </c>
      <c r="N55" s="49" t="str">
        <f t="shared" si="4"/>
        <v>Strong INC</v>
      </c>
      <c r="O55" s="32">
        <v>623</v>
      </c>
      <c r="P55" s="30">
        <v>13</v>
      </c>
      <c r="Q55" s="30">
        <v>98</v>
      </c>
      <c r="R55" s="30">
        <v>13</v>
      </c>
      <c r="S55" s="30">
        <v>4</v>
      </c>
      <c r="T55" s="30">
        <v>2</v>
      </c>
      <c r="U55" s="30">
        <v>1</v>
      </c>
      <c r="V55" s="30">
        <v>1</v>
      </c>
      <c r="W55" s="32">
        <v>2</v>
      </c>
      <c r="X55" s="30">
        <v>0</v>
      </c>
      <c r="Y55" s="30">
        <v>0</v>
      </c>
      <c r="Z55" s="30">
        <v>1</v>
      </c>
      <c r="AA55" s="30">
        <v>3</v>
      </c>
      <c r="AB55" s="30">
        <v>2</v>
      </c>
      <c r="AC55" s="30">
        <v>1</v>
      </c>
      <c r="AD55" s="30">
        <v>17</v>
      </c>
      <c r="AE55" s="32">
        <v>39</v>
      </c>
      <c r="AF55" s="30">
        <v>1</v>
      </c>
      <c r="AG55" s="30">
        <v>2</v>
      </c>
      <c r="AH55" s="30">
        <v>4</v>
      </c>
      <c r="AI55" s="30">
        <v>827</v>
      </c>
      <c r="AJ55" s="30">
        <v>0</v>
      </c>
      <c r="AK55" s="30">
        <v>11</v>
      </c>
      <c r="AL55" s="30">
        <v>838</v>
      </c>
      <c r="AM55" s="30">
        <v>0</v>
      </c>
    </row>
    <row r="56" spans="1:39" ht="15" x14ac:dyDescent="0.3">
      <c r="A56" s="34">
        <v>50</v>
      </c>
      <c r="B56" s="31" t="s">
        <v>109</v>
      </c>
      <c r="C56" s="31" t="str">
        <f>VLOOKUP(B56,[3]Sheet1!$B$2:$D$274,3,0)</f>
        <v>SOHRAREYA</v>
      </c>
      <c r="D56" s="31" t="str">
        <f>VLOOKUP(C56,[4]all_localities_matched!$B$13:$J$191,9,0)</f>
        <v>SOHRAREYA</v>
      </c>
      <c r="E56" s="55">
        <v>0.16199376947040497</v>
      </c>
      <c r="F56" s="55">
        <v>4.0498442367601244E-2</v>
      </c>
      <c r="G56" s="55">
        <v>0.72274143302180682</v>
      </c>
      <c r="H56" s="55">
        <v>6.8535825545171333E-2</v>
      </c>
      <c r="I56" s="56" t="str">
        <f t="shared" si="5"/>
        <v>BJP</v>
      </c>
      <c r="J56" s="56">
        <f t="shared" si="0"/>
        <v>0.72274143302180682</v>
      </c>
      <c r="K56" s="57">
        <f t="shared" si="1"/>
        <v>0.16199376947040497</v>
      </c>
      <c r="L56" s="56" t="str">
        <f t="shared" si="2"/>
        <v>INC</v>
      </c>
      <c r="M56" s="58">
        <f t="shared" si="3"/>
        <v>0.56074766355140182</v>
      </c>
      <c r="N56" s="49" t="str">
        <f t="shared" si="4"/>
        <v>Strong BJP</v>
      </c>
      <c r="O56" s="32">
        <v>52</v>
      </c>
      <c r="P56" s="30">
        <v>13</v>
      </c>
      <c r="Q56" s="30">
        <v>232</v>
      </c>
      <c r="R56" s="30">
        <v>4</v>
      </c>
      <c r="S56" s="30">
        <v>2</v>
      </c>
      <c r="T56" s="30">
        <v>0</v>
      </c>
      <c r="U56" s="30">
        <v>0</v>
      </c>
      <c r="V56" s="30">
        <v>2</v>
      </c>
      <c r="W56" s="32">
        <v>2</v>
      </c>
      <c r="X56" s="30">
        <v>0</v>
      </c>
      <c r="Y56" s="30">
        <v>0</v>
      </c>
      <c r="Z56" s="30">
        <v>0</v>
      </c>
      <c r="AA56" s="30">
        <v>0</v>
      </c>
      <c r="AB56" s="30">
        <v>3</v>
      </c>
      <c r="AC56" s="30">
        <v>0</v>
      </c>
      <c r="AD56" s="30">
        <v>7</v>
      </c>
      <c r="AE56" s="32">
        <v>1</v>
      </c>
      <c r="AF56" s="30">
        <v>1</v>
      </c>
      <c r="AG56" s="30">
        <v>0</v>
      </c>
      <c r="AH56" s="30">
        <v>0</v>
      </c>
      <c r="AI56" s="30">
        <v>319</v>
      </c>
      <c r="AJ56" s="30">
        <v>0</v>
      </c>
      <c r="AK56" s="30">
        <v>2</v>
      </c>
      <c r="AL56" s="30">
        <v>321</v>
      </c>
      <c r="AM56" s="30">
        <v>0</v>
      </c>
    </row>
    <row r="57" spans="1:39" ht="15" x14ac:dyDescent="0.3">
      <c r="A57" s="34">
        <v>51</v>
      </c>
      <c r="B57" s="31" t="s">
        <v>110</v>
      </c>
      <c r="C57" s="31" t="str">
        <f>VLOOKUP(B57,[3]Sheet1!$B$2:$D$274,3,0)</f>
        <v>GAMHARI</v>
      </c>
      <c r="D57" s="31" t="str">
        <f>VLOOKUP(C57,[4]all_localities_matched!$B$13:$J$191,9,0)</f>
        <v>GAMHARI</v>
      </c>
      <c r="E57" s="55">
        <v>0.44404332129963897</v>
      </c>
      <c r="F57" s="55">
        <v>1.6245487364620937E-2</v>
      </c>
      <c r="G57" s="55">
        <v>0.24007220216606498</v>
      </c>
      <c r="H57" s="55">
        <v>0.28158844765342961</v>
      </c>
      <c r="I57" s="56" t="str">
        <f t="shared" si="5"/>
        <v>INC</v>
      </c>
      <c r="J57" s="56">
        <f t="shared" si="0"/>
        <v>0.44404332129963897</v>
      </c>
      <c r="K57" s="57">
        <f t="shared" si="1"/>
        <v>0.28158844765342961</v>
      </c>
      <c r="L57" s="56" t="str">
        <f t="shared" si="2"/>
        <v>Others</v>
      </c>
      <c r="M57" s="58">
        <f t="shared" si="3"/>
        <v>0.16245487364620936</v>
      </c>
      <c r="N57" s="49" t="str">
        <f t="shared" si="4"/>
        <v>Strong INC</v>
      </c>
      <c r="O57" s="32">
        <v>246</v>
      </c>
      <c r="P57" s="30">
        <v>9</v>
      </c>
      <c r="Q57" s="30">
        <v>133</v>
      </c>
      <c r="R57" s="30">
        <v>13</v>
      </c>
      <c r="S57" s="30">
        <v>3</v>
      </c>
      <c r="T57" s="30">
        <v>2</v>
      </c>
      <c r="U57" s="30">
        <v>1</v>
      </c>
      <c r="V57" s="30">
        <v>1</v>
      </c>
      <c r="W57" s="32">
        <v>21</v>
      </c>
      <c r="X57" s="30">
        <v>2</v>
      </c>
      <c r="Y57" s="30">
        <v>3</v>
      </c>
      <c r="Z57" s="30">
        <v>38</v>
      </c>
      <c r="AA57" s="30">
        <v>2</v>
      </c>
      <c r="AB57" s="30">
        <v>7</v>
      </c>
      <c r="AC57" s="30">
        <v>7</v>
      </c>
      <c r="AD57" s="30">
        <v>14</v>
      </c>
      <c r="AE57" s="32">
        <v>24</v>
      </c>
      <c r="AF57" s="30">
        <v>3</v>
      </c>
      <c r="AG57" s="30">
        <v>13</v>
      </c>
      <c r="AH57" s="30">
        <v>2</v>
      </c>
      <c r="AI57" s="30">
        <v>544</v>
      </c>
      <c r="AJ57" s="30">
        <v>0</v>
      </c>
      <c r="AK57" s="30">
        <v>10</v>
      </c>
      <c r="AL57" s="30">
        <v>554</v>
      </c>
      <c r="AM57" s="30">
        <v>0</v>
      </c>
    </row>
    <row r="58" spans="1:39" ht="15" x14ac:dyDescent="0.3">
      <c r="A58" s="34">
        <v>52</v>
      </c>
      <c r="B58" s="31" t="s">
        <v>111</v>
      </c>
      <c r="C58" s="31" t="str">
        <f>VLOOKUP(B58,[3]Sheet1!$B$2:$D$274,3,0)</f>
        <v>ALAMAPUR</v>
      </c>
      <c r="D58" s="31" t="str">
        <f>VLOOKUP(C58,[4]all_localities_matched!$B$13:$J$191,9,0)</f>
        <v>ALAMPUR</v>
      </c>
      <c r="E58" s="55">
        <v>0.44334975369458129</v>
      </c>
      <c r="F58" s="55">
        <v>8.6206896551724144E-2</v>
      </c>
      <c r="G58" s="55">
        <v>0.18472906403940886</v>
      </c>
      <c r="H58" s="55">
        <v>0.27339901477832512</v>
      </c>
      <c r="I58" s="56" t="str">
        <f t="shared" si="5"/>
        <v>INC</v>
      </c>
      <c r="J58" s="56">
        <f t="shared" si="0"/>
        <v>0.44334975369458129</v>
      </c>
      <c r="K58" s="57">
        <f t="shared" si="1"/>
        <v>0.27339901477832512</v>
      </c>
      <c r="L58" s="56" t="str">
        <f t="shared" si="2"/>
        <v>Others</v>
      </c>
      <c r="M58" s="58">
        <f t="shared" si="3"/>
        <v>0.16995073891625617</v>
      </c>
      <c r="N58" s="49" t="str">
        <f t="shared" si="4"/>
        <v>Strong INC</v>
      </c>
      <c r="O58" s="32">
        <v>180</v>
      </c>
      <c r="P58" s="30">
        <v>35</v>
      </c>
      <c r="Q58" s="30">
        <v>75</v>
      </c>
      <c r="R58" s="30">
        <v>10</v>
      </c>
      <c r="S58" s="30">
        <v>3</v>
      </c>
      <c r="T58" s="30">
        <v>3</v>
      </c>
      <c r="U58" s="30">
        <v>0</v>
      </c>
      <c r="V58" s="30">
        <v>2</v>
      </c>
      <c r="W58" s="32">
        <v>22</v>
      </c>
      <c r="X58" s="30">
        <v>1</v>
      </c>
      <c r="Y58" s="30">
        <v>0</v>
      </c>
      <c r="Z58" s="30">
        <v>8</v>
      </c>
      <c r="AA58" s="30">
        <v>2</v>
      </c>
      <c r="AB58" s="30">
        <v>6</v>
      </c>
      <c r="AC58" s="30">
        <v>8</v>
      </c>
      <c r="AD58" s="30">
        <v>25</v>
      </c>
      <c r="AE58" s="32">
        <v>13</v>
      </c>
      <c r="AF58" s="30">
        <v>3</v>
      </c>
      <c r="AG58" s="30">
        <v>3</v>
      </c>
      <c r="AH58" s="30">
        <v>2</v>
      </c>
      <c r="AI58" s="30">
        <v>401</v>
      </c>
      <c r="AJ58" s="30">
        <v>0</v>
      </c>
      <c r="AK58" s="30">
        <v>5</v>
      </c>
      <c r="AL58" s="30">
        <v>406</v>
      </c>
      <c r="AM58" s="30">
        <v>0</v>
      </c>
    </row>
    <row r="59" spans="1:39" ht="15" x14ac:dyDescent="0.3">
      <c r="A59" s="34">
        <v>53</v>
      </c>
      <c r="B59" s="31" t="s">
        <v>112</v>
      </c>
      <c r="C59" s="31" t="str">
        <f>VLOOKUP(B59,[3]Sheet1!$B$2:$D$274,3,0)</f>
        <v>FESARA</v>
      </c>
      <c r="D59" s="31" t="str">
        <f>VLOOKUP(C59,[4]all_localities_matched!$B$13:$J$191,9,0)</f>
        <v>FESAR</v>
      </c>
      <c r="E59" s="55">
        <v>0.37696335078534032</v>
      </c>
      <c r="F59" s="55">
        <v>2.7923211169284468E-2</v>
      </c>
      <c r="G59" s="55">
        <v>0.36998254799301922</v>
      </c>
      <c r="H59" s="55">
        <v>0.21465968586387435</v>
      </c>
      <c r="I59" s="56" t="str">
        <f t="shared" si="5"/>
        <v>INC</v>
      </c>
      <c r="J59" s="56">
        <f t="shared" si="0"/>
        <v>0.37696335078534032</v>
      </c>
      <c r="K59" s="57">
        <f t="shared" si="1"/>
        <v>0.36998254799301922</v>
      </c>
      <c r="L59" s="56" t="str">
        <f t="shared" si="2"/>
        <v>BJP</v>
      </c>
      <c r="M59" s="58">
        <f t="shared" si="3"/>
        <v>6.9808027923211058E-3</v>
      </c>
      <c r="N59" s="49" t="str">
        <f t="shared" si="4"/>
        <v>Swing INC</v>
      </c>
      <c r="O59" s="32">
        <v>216</v>
      </c>
      <c r="P59" s="30">
        <v>16</v>
      </c>
      <c r="Q59" s="30">
        <v>212</v>
      </c>
      <c r="R59" s="30">
        <v>5</v>
      </c>
      <c r="S59" s="30">
        <v>3</v>
      </c>
      <c r="T59" s="30">
        <v>3</v>
      </c>
      <c r="U59" s="30">
        <v>2</v>
      </c>
      <c r="V59" s="30">
        <v>5</v>
      </c>
      <c r="W59" s="32">
        <v>33</v>
      </c>
      <c r="X59" s="30">
        <v>1</v>
      </c>
      <c r="Y59" s="30">
        <v>1</v>
      </c>
      <c r="Z59" s="30">
        <v>39</v>
      </c>
      <c r="AA59" s="30">
        <v>4</v>
      </c>
      <c r="AB59" s="30">
        <v>5</v>
      </c>
      <c r="AC59" s="30">
        <v>0</v>
      </c>
      <c r="AD59" s="30">
        <v>6</v>
      </c>
      <c r="AE59" s="32">
        <v>5</v>
      </c>
      <c r="AF59" s="30">
        <v>0</v>
      </c>
      <c r="AG59" s="30">
        <v>11</v>
      </c>
      <c r="AH59" s="30">
        <v>0</v>
      </c>
      <c r="AI59" s="30">
        <v>567</v>
      </c>
      <c r="AJ59" s="30">
        <v>0</v>
      </c>
      <c r="AK59" s="30">
        <v>6</v>
      </c>
      <c r="AL59" s="30">
        <v>573</v>
      </c>
      <c r="AM59" s="30">
        <v>0</v>
      </c>
    </row>
    <row r="60" spans="1:39" ht="15" x14ac:dyDescent="0.3">
      <c r="A60" s="34">
        <v>54</v>
      </c>
      <c r="B60" s="31" t="s">
        <v>114</v>
      </c>
      <c r="C60" s="31" t="str">
        <f>VLOOKUP(B60,[3]Sheet1!$B$2:$D$274,3,0)</f>
        <v>FESARA</v>
      </c>
      <c r="D60" s="31" t="str">
        <f>VLOOKUP(C60,[4]all_localities_matched!$B$13:$J$191,9,0)</f>
        <v>FESAR</v>
      </c>
      <c r="E60" s="55">
        <v>0.14459930313588851</v>
      </c>
      <c r="F60" s="55">
        <v>0.41463414634146339</v>
      </c>
      <c r="G60" s="55">
        <v>0.22299651567944251</v>
      </c>
      <c r="H60" s="55">
        <v>0.21428571428571427</v>
      </c>
      <c r="I60" s="56" t="str">
        <f t="shared" si="5"/>
        <v>BSP</v>
      </c>
      <c r="J60" s="56">
        <f t="shared" si="0"/>
        <v>0.41463414634146339</v>
      </c>
      <c r="K60" s="57">
        <f t="shared" si="1"/>
        <v>0.22299651567944251</v>
      </c>
      <c r="L60" s="56" t="str">
        <f t="shared" si="2"/>
        <v>BJP</v>
      </c>
      <c r="M60" s="58">
        <f t="shared" si="3"/>
        <v>0.19163763066202089</v>
      </c>
      <c r="N60" s="49" t="str">
        <f t="shared" si="4"/>
        <v>Strong BSP</v>
      </c>
      <c r="O60" s="32">
        <v>83</v>
      </c>
      <c r="P60" s="30">
        <v>238</v>
      </c>
      <c r="Q60" s="30">
        <v>128</v>
      </c>
      <c r="R60" s="30">
        <v>7</v>
      </c>
      <c r="S60" s="30">
        <v>4</v>
      </c>
      <c r="T60" s="30">
        <v>0</v>
      </c>
      <c r="U60" s="30">
        <v>2</v>
      </c>
      <c r="V60" s="30">
        <v>2</v>
      </c>
      <c r="W60" s="32">
        <v>13</v>
      </c>
      <c r="X60" s="30">
        <v>5</v>
      </c>
      <c r="Y60" s="30">
        <v>3</v>
      </c>
      <c r="Z60" s="30">
        <v>21</v>
      </c>
      <c r="AA60" s="30">
        <v>6</v>
      </c>
      <c r="AB60" s="30">
        <v>8</v>
      </c>
      <c r="AC60" s="30">
        <v>16</v>
      </c>
      <c r="AD60" s="30">
        <v>12</v>
      </c>
      <c r="AE60" s="32">
        <v>7</v>
      </c>
      <c r="AF60" s="30">
        <v>10</v>
      </c>
      <c r="AG60" s="30">
        <v>5</v>
      </c>
      <c r="AH60" s="30">
        <v>2</v>
      </c>
      <c r="AI60" s="30">
        <v>572</v>
      </c>
      <c r="AJ60" s="30">
        <v>0</v>
      </c>
      <c r="AK60" s="30">
        <v>2</v>
      </c>
      <c r="AL60" s="30">
        <v>574</v>
      </c>
      <c r="AM60" s="30">
        <v>0</v>
      </c>
    </row>
    <row r="61" spans="1:39" ht="15" x14ac:dyDescent="0.3">
      <c r="A61" s="34">
        <v>55</v>
      </c>
      <c r="B61" s="31" t="s">
        <v>115</v>
      </c>
      <c r="C61" s="31" t="str">
        <f>VLOOKUP(B61,[3]Sheet1!$B$2:$D$274,3,0)</f>
        <v>KALA</v>
      </c>
      <c r="D61" s="31" t="str">
        <f>VLOOKUP(C61,[4]all_localities_matched!$B$13:$J$191,9,0)</f>
        <v>KALA</v>
      </c>
      <c r="E61" s="55">
        <v>0.21778584392014519</v>
      </c>
      <c r="F61" s="55">
        <v>0.2159709618874773</v>
      </c>
      <c r="G61" s="55">
        <v>0.26678765880217786</v>
      </c>
      <c r="H61" s="55">
        <v>0.2867513611615245</v>
      </c>
      <c r="I61" s="56" t="str">
        <f t="shared" si="5"/>
        <v>Others</v>
      </c>
      <c r="J61" s="56">
        <f t="shared" si="0"/>
        <v>0.2867513611615245</v>
      </c>
      <c r="K61" s="57">
        <f t="shared" si="1"/>
        <v>0.26678765880217786</v>
      </c>
      <c r="L61" s="56" t="str">
        <f t="shared" si="2"/>
        <v>BJP</v>
      </c>
      <c r="M61" s="58">
        <f t="shared" si="3"/>
        <v>1.9963702359346636E-2</v>
      </c>
      <c r="N61" s="49" t="str">
        <f t="shared" si="4"/>
        <v>Swing Others</v>
      </c>
      <c r="O61" s="32">
        <v>120</v>
      </c>
      <c r="P61" s="30">
        <v>119</v>
      </c>
      <c r="Q61" s="30">
        <v>147</v>
      </c>
      <c r="R61" s="30">
        <v>10</v>
      </c>
      <c r="S61" s="30">
        <v>3</v>
      </c>
      <c r="T61" s="30">
        <v>7</v>
      </c>
      <c r="U61" s="30">
        <v>4</v>
      </c>
      <c r="V61" s="30">
        <v>5</v>
      </c>
      <c r="W61" s="32">
        <v>31</v>
      </c>
      <c r="X61" s="30">
        <v>4</v>
      </c>
      <c r="Y61" s="30">
        <v>3</v>
      </c>
      <c r="Z61" s="30">
        <v>32</v>
      </c>
      <c r="AA61" s="30">
        <v>5</v>
      </c>
      <c r="AB61" s="30">
        <v>6</v>
      </c>
      <c r="AC61" s="30">
        <v>6</v>
      </c>
      <c r="AD61" s="30">
        <v>16</v>
      </c>
      <c r="AE61" s="32">
        <v>11</v>
      </c>
      <c r="AF61" s="30">
        <v>9</v>
      </c>
      <c r="AG61" s="30">
        <v>1</v>
      </c>
      <c r="AH61" s="30">
        <v>5</v>
      </c>
      <c r="AI61" s="30">
        <v>544</v>
      </c>
      <c r="AJ61" s="30">
        <v>0</v>
      </c>
      <c r="AK61" s="30">
        <v>7</v>
      </c>
      <c r="AL61" s="30">
        <v>551</v>
      </c>
      <c r="AM61" s="30">
        <v>0</v>
      </c>
    </row>
    <row r="62" spans="1:39" ht="15" x14ac:dyDescent="0.3">
      <c r="A62" s="34">
        <v>56</v>
      </c>
      <c r="B62" s="31" t="s">
        <v>117</v>
      </c>
      <c r="C62" s="31" t="str">
        <f>VLOOKUP(B62,[3]Sheet1!$B$2:$D$274,3,0)</f>
        <v>DAKSHNI</v>
      </c>
      <c r="D62" s="31" t="e">
        <f>VLOOKUP(C62,[4]all_localities_matched!$B$13:$J$191,9,0)</f>
        <v>#N/A</v>
      </c>
      <c r="E62" s="55">
        <v>0.38269230769230766</v>
      </c>
      <c r="F62" s="55">
        <v>0.14038461538461539</v>
      </c>
      <c r="G62" s="55">
        <v>0.19615384615384615</v>
      </c>
      <c r="H62" s="55">
        <v>0.27115384615384613</v>
      </c>
      <c r="I62" s="56" t="str">
        <f t="shared" si="5"/>
        <v>INC</v>
      </c>
      <c r="J62" s="56">
        <f t="shared" si="0"/>
        <v>0.38269230769230766</v>
      </c>
      <c r="K62" s="57">
        <f t="shared" si="1"/>
        <v>0.27115384615384613</v>
      </c>
      <c r="L62" s="56" t="str">
        <f t="shared" si="2"/>
        <v>Others</v>
      </c>
      <c r="M62" s="58">
        <f t="shared" si="3"/>
        <v>0.11153846153846153</v>
      </c>
      <c r="N62" s="49" t="str">
        <f t="shared" si="4"/>
        <v>Swing INC</v>
      </c>
      <c r="O62" s="32">
        <v>199</v>
      </c>
      <c r="P62" s="30">
        <v>73</v>
      </c>
      <c r="Q62" s="30">
        <v>102</v>
      </c>
      <c r="R62" s="30">
        <v>8</v>
      </c>
      <c r="S62" s="30">
        <v>2</v>
      </c>
      <c r="T62" s="30">
        <v>1</v>
      </c>
      <c r="U62" s="30">
        <v>1</v>
      </c>
      <c r="V62" s="30">
        <v>1</v>
      </c>
      <c r="W62" s="32">
        <v>39</v>
      </c>
      <c r="X62" s="30">
        <v>2</v>
      </c>
      <c r="Y62" s="30">
        <v>1</v>
      </c>
      <c r="Z62" s="30">
        <v>37</v>
      </c>
      <c r="AA62" s="30">
        <v>9</v>
      </c>
      <c r="AB62" s="30">
        <v>5</v>
      </c>
      <c r="AC62" s="30">
        <v>2</v>
      </c>
      <c r="AD62" s="30">
        <v>18</v>
      </c>
      <c r="AE62" s="32">
        <v>5</v>
      </c>
      <c r="AF62" s="30">
        <v>6</v>
      </c>
      <c r="AG62" s="30">
        <v>3</v>
      </c>
      <c r="AH62" s="30">
        <v>1</v>
      </c>
      <c r="AI62" s="30">
        <v>515</v>
      </c>
      <c r="AJ62" s="30">
        <v>0</v>
      </c>
      <c r="AK62" s="30">
        <v>5</v>
      </c>
      <c r="AL62" s="30">
        <v>520</v>
      </c>
      <c r="AM62" s="30">
        <v>0</v>
      </c>
    </row>
    <row r="63" spans="1:39" ht="15" x14ac:dyDescent="0.3">
      <c r="A63" s="34">
        <v>57</v>
      </c>
      <c r="B63" s="31" t="s">
        <v>118</v>
      </c>
      <c r="C63" s="31" t="str">
        <f>VLOOKUP(B63,[3]Sheet1!$B$2:$D$274,3,0)</f>
        <v>DARIYAPUR</v>
      </c>
      <c r="D63" s="31" t="str">
        <f>VLOOKUP(C63,[4]all_localities_matched!$B$13:$J$191,9,0)</f>
        <v>DARIYAPUR</v>
      </c>
      <c r="E63" s="55">
        <v>0.51224944320712695</v>
      </c>
      <c r="F63" s="55">
        <v>6.6815144766146995E-3</v>
      </c>
      <c r="G63" s="55">
        <v>0.24498886414253898</v>
      </c>
      <c r="H63" s="55">
        <v>0.22939866369710468</v>
      </c>
      <c r="I63" s="56" t="str">
        <f t="shared" si="5"/>
        <v>INC</v>
      </c>
      <c r="J63" s="56">
        <f t="shared" si="0"/>
        <v>0.51224944320712695</v>
      </c>
      <c r="K63" s="57">
        <f t="shared" si="1"/>
        <v>0.24498886414253898</v>
      </c>
      <c r="L63" s="56" t="str">
        <f t="shared" si="2"/>
        <v>BJP</v>
      </c>
      <c r="M63" s="58">
        <f t="shared" si="3"/>
        <v>0.267260579064588</v>
      </c>
      <c r="N63" s="49" t="str">
        <f t="shared" si="4"/>
        <v>Strong INC</v>
      </c>
      <c r="O63" s="32">
        <v>230</v>
      </c>
      <c r="P63" s="30">
        <v>3</v>
      </c>
      <c r="Q63" s="30">
        <v>110</v>
      </c>
      <c r="R63" s="30">
        <v>8</v>
      </c>
      <c r="S63" s="30">
        <v>2</v>
      </c>
      <c r="T63" s="30">
        <v>2</v>
      </c>
      <c r="U63" s="30">
        <v>1</v>
      </c>
      <c r="V63" s="30">
        <v>7</v>
      </c>
      <c r="W63" s="32">
        <v>11</v>
      </c>
      <c r="X63" s="30">
        <v>1</v>
      </c>
      <c r="Y63" s="30">
        <v>2</v>
      </c>
      <c r="Z63" s="30">
        <v>8</v>
      </c>
      <c r="AA63" s="30">
        <v>5</v>
      </c>
      <c r="AB63" s="30">
        <v>6</v>
      </c>
      <c r="AC63" s="30">
        <v>4</v>
      </c>
      <c r="AD63" s="30">
        <v>26</v>
      </c>
      <c r="AE63" s="32">
        <v>10</v>
      </c>
      <c r="AF63" s="30">
        <v>3</v>
      </c>
      <c r="AG63" s="30">
        <v>4</v>
      </c>
      <c r="AH63" s="30">
        <v>3</v>
      </c>
      <c r="AI63" s="30">
        <v>446</v>
      </c>
      <c r="AJ63" s="30">
        <v>0</v>
      </c>
      <c r="AK63" s="30">
        <v>3</v>
      </c>
      <c r="AL63" s="30">
        <v>449</v>
      </c>
      <c r="AM63" s="30">
        <v>0</v>
      </c>
    </row>
    <row r="64" spans="1:39" ht="15" x14ac:dyDescent="0.3">
      <c r="A64" s="34">
        <v>58</v>
      </c>
      <c r="B64" s="31" t="s">
        <v>119</v>
      </c>
      <c r="C64" s="31" t="str">
        <f>VLOOKUP(B64,[3]Sheet1!$B$2:$D$274,3,0)</f>
        <v>BAKAN</v>
      </c>
      <c r="D64" s="31" t="str">
        <f>VLOOKUP(C64,[4]all_localities_matched!$B$13:$J$191,9,0)</f>
        <v>BAKAN</v>
      </c>
      <c r="E64" s="55">
        <v>0.17622377622377622</v>
      </c>
      <c r="F64" s="55">
        <v>1.2587412587412588E-2</v>
      </c>
      <c r="G64" s="55">
        <v>0.58461538461538465</v>
      </c>
      <c r="H64" s="55">
        <v>0.2153846153846154</v>
      </c>
      <c r="I64" s="56" t="str">
        <f t="shared" si="5"/>
        <v>BJP</v>
      </c>
      <c r="J64" s="56">
        <f t="shared" si="0"/>
        <v>0.58461538461538465</v>
      </c>
      <c r="K64" s="57">
        <f t="shared" si="1"/>
        <v>0.2153846153846154</v>
      </c>
      <c r="L64" s="56" t="str">
        <f t="shared" si="2"/>
        <v>Others</v>
      </c>
      <c r="M64" s="58">
        <f t="shared" si="3"/>
        <v>0.36923076923076925</v>
      </c>
      <c r="N64" s="49" t="str">
        <f t="shared" si="4"/>
        <v>Strong BJP</v>
      </c>
      <c r="O64" s="32">
        <v>126</v>
      </c>
      <c r="P64" s="30">
        <v>9</v>
      </c>
      <c r="Q64" s="30">
        <v>418</v>
      </c>
      <c r="R64" s="30">
        <v>21</v>
      </c>
      <c r="S64" s="30">
        <v>2</v>
      </c>
      <c r="T64" s="30">
        <v>2</v>
      </c>
      <c r="U64" s="30">
        <v>1</v>
      </c>
      <c r="V64" s="30">
        <v>3</v>
      </c>
      <c r="W64" s="32">
        <v>3</v>
      </c>
      <c r="X64" s="30">
        <v>4</v>
      </c>
      <c r="Y64" s="30">
        <v>2</v>
      </c>
      <c r="Z64" s="30">
        <v>42</v>
      </c>
      <c r="AA64" s="30">
        <v>2</v>
      </c>
      <c r="AB64" s="30">
        <v>12</v>
      </c>
      <c r="AC64" s="30">
        <v>8</v>
      </c>
      <c r="AD64" s="30">
        <v>24</v>
      </c>
      <c r="AE64" s="32">
        <v>10</v>
      </c>
      <c r="AF64" s="30">
        <v>3</v>
      </c>
      <c r="AG64" s="30">
        <v>15</v>
      </c>
      <c r="AH64" s="30">
        <v>0</v>
      </c>
      <c r="AI64" s="30">
        <v>707</v>
      </c>
      <c r="AJ64" s="30">
        <v>0</v>
      </c>
      <c r="AK64" s="30">
        <v>8</v>
      </c>
      <c r="AL64" s="30">
        <v>715</v>
      </c>
      <c r="AM64" s="30">
        <v>0</v>
      </c>
    </row>
    <row r="65" spans="1:39" ht="15" x14ac:dyDescent="0.3">
      <c r="A65" s="34">
        <v>59</v>
      </c>
      <c r="B65" s="31" t="s">
        <v>120</v>
      </c>
      <c r="C65" s="31" t="str">
        <f>VLOOKUP(B65,[3]Sheet1!$B$2:$D$274,3,0)</f>
        <v>POKHARAHA</v>
      </c>
      <c r="D65" s="31" t="str">
        <f>VLOOKUP(C65,[4]all_localities_matched!$B$13:$J$191,9,0)</f>
        <v>POKHRAHAN</v>
      </c>
      <c r="E65" s="55">
        <v>0.15660377358490565</v>
      </c>
      <c r="F65" s="55">
        <v>1.509433962264151E-2</v>
      </c>
      <c r="G65" s="55">
        <v>0.13584905660377358</v>
      </c>
      <c r="H65" s="55">
        <v>0.67358490566037732</v>
      </c>
      <c r="I65" s="56" t="str">
        <f t="shared" si="5"/>
        <v>Others</v>
      </c>
      <c r="J65" s="56">
        <f t="shared" si="0"/>
        <v>0.67358490566037732</v>
      </c>
      <c r="K65" s="57">
        <f t="shared" si="1"/>
        <v>0.15660377358490565</v>
      </c>
      <c r="L65" s="56" t="str">
        <f t="shared" si="2"/>
        <v>INC</v>
      </c>
      <c r="M65" s="58">
        <f t="shared" si="3"/>
        <v>0.51698113207547169</v>
      </c>
      <c r="N65" s="49" t="str">
        <f t="shared" si="4"/>
        <v>Strong Others</v>
      </c>
      <c r="O65" s="32">
        <v>83</v>
      </c>
      <c r="P65" s="30">
        <v>8</v>
      </c>
      <c r="Q65" s="30">
        <v>72</v>
      </c>
      <c r="R65" s="30">
        <v>6</v>
      </c>
      <c r="S65" s="30">
        <v>1</v>
      </c>
      <c r="T65" s="30">
        <v>267</v>
      </c>
      <c r="U65" s="30">
        <v>12</v>
      </c>
      <c r="V65" s="30">
        <v>4</v>
      </c>
      <c r="W65" s="32">
        <v>5</v>
      </c>
      <c r="X65" s="30">
        <v>5</v>
      </c>
      <c r="Y65" s="30">
        <v>9</v>
      </c>
      <c r="Z65" s="30">
        <v>9</v>
      </c>
      <c r="AA65" s="30">
        <v>2</v>
      </c>
      <c r="AB65" s="30">
        <v>5</v>
      </c>
      <c r="AC65" s="30">
        <v>3</v>
      </c>
      <c r="AD65" s="30">
        <v>21</v>
      </c>
      <c r="AE65" s="32">
        <v>1</v>
      </c>
      <c r="AF65" s="30">
        <v>3</v>
      </c>
      <c r="AG65" s="30">
        <v>3</v>
      </c>
      <c r="AH65" s="30">
        <v>1</v>
      </c>
      <c r="AI65" s="30">
        <v>520</v>
      </c>
      <c r="AJ65" s="30">
        <v>0</v>
      </c>
      <c r="AK65" s="30">
        <v>10</v>
      </c>
      <c r="AL65" s="30">
        <v>530</v>
      </c>
      <c r="AM65" s="30">
        <v>0</v>
      </c>
    </row>
    <row r="66" spans="1:39" ht="15" x14ac:dyDescent="0.3">
      <c r="A66" s="26" t="s">
        <v>359</v>
      </c>
      <c r="B66" s="31" t="s">
        <v>120</v>
      </c>
      <c r="C66" s="31" t="str">
        <f>VLOOKUP(B66,[3]Sheet1!$B$2:$D$274,3,0)</f>
        <v>POKHARAHA</v>
      </c>
      <c r="D66" s="31" t="str">
        <f>VLOOKUP(C66,[4]all_localities_matched!$B$13:$J$191,9,0)</f>
        <v>POKHRAHAN</v>
      </c>
      <c r="E66" s="55">
        <v>0.22485207100591717</v>
      </c>
      <c r="F66" s="55">
        <v>3.5502958579881658E-2</v>
      </c>
      <c r="G66" s="55">
        <v>0.33727810650887574</v>
      </c>
      <c r="H66" s="55">
        <v>0.3875739644970414</v>
      </c>
      <c r="I66" s="56" t="str">
        <f t="shared" si="5"/>
        <v>Others</v>
      </c>
      <c r="J66" s="56">
        <f t="shared" si="0"/>
        <v>0.3875739644970414</v>
      </c>
      <c r="K66" s="57">
        <f t="shared" si="1"/>
        <v>0.33727810650887574</v>
      </c>
      <c r="L66" s="56" t="str">
        <f t="shared" si="2"/>
        <v>BJP</v>
      </c>
      <c r="M66" s="58">
        <f t="shared" si="3"/>
        <v>5.029585798816566E-2</v>
      </c>
      <c r="N66" s="49" t="str">
        <f t="shared" si="4"/>
        <v>Swing Others</v>
      </c>
      <c r="O66" s="32">
        <v>76</v>
      </c>
      <c r="P66" s="30">
        <v>12</v>
      </c>
      <c r="Q66" s="30">
        <v>114</v>
      </c>
      <c r="R66" s="30">
        <v>7</v>
      </c>
      <c r="S66" s="30">
        <v>0</v>
      </c>
      <c r="T66" s="30">
        <v>58</v>
      </c>
      <c r="U66" s="30">
        <v>3</v>
      </c>
      <c r="V66" s="30">
        <v>1</v>
      </c>
      <c r="W66" s="32">
        <v>1</v>
      </c>
      <c r="X66" s="30">
        <v>5</v>
      </c>
      <c r="Y66" s="30">
        <v>0</v>
      </c>
      <c r="Z66" s="30">
        <v>2</v>
      </c>
      <c r="AA66" s="30">
        <v>20</v>
      </c>
      <c r="AB66" s="30">
        <v>5</v>
      </c>
      <c r="AC66" s="30">
        <v>2</v>
      </c>
      <c r="AD66" s="30">
        <v>6</v>
      </c>
      <c r="AE66" s="32">
        <v>2</v>
      </c>
      <c r="AF66" s="30">
        <v>13</v>
      </c>
      <c r="AG66" s="30">
        <v>3</v>
      </c>
      <c r="AH66" s="30">
        <v>3</v>
      </c>
      <c r="AI66" s="30">
        <v>333</v>
      </c>
      <c r="AJ66" s="30">
        <v>0</v>
      </c>
      <c r="AK66" s="30">
        <v>5</v>
      </c>
      <c r="AL66" s="30">
        <v>338</v>
      </c>
      <c r="AM66" s="30">
        <v>0</v>
      </c>
    </row>
    <row r="67" spans="1:39" ht="15" x14ac:dyDescent="0.3">
      <c r="A67" s="34">
        <v>60</v>
      </c>
      <c r="B67" s="31" t="s">
        <v>121</v>
      </c>
      <c r="C67" s="31" t="str">
        <f>VLOOKUP(B67,[3]Sheet1!$B$2:$D$274,3,0)</f>
        <v>FESARA</v>
      </c>
      <c r="D67" s="31" t="str">
        <f>VLOOKUP(C67,[4]all_localities_matched!$B$13:$J$191,9,0)</f>
        <v>FESAR</v>
      </c>
      <c r="E67" s="55">
        <v>0.61423220973782766</v>
      </c>
      <c r="F67" s="55">
        <v>1.4981273408239701E-2</v>
      </c>
      <c r="G67" s="55">
        <v>0.13857677902621723</v>
      </c>
      <c r="H67" s="55">
        <v>0.22659176029962547</v>
      </c>
      <c r="I67" s="56" t="str">
        <f t="shared" si="5"/>
        <v>INC</v>
      </c>
      <c r="J67" s="56">
        <f t="shared" si="0"/>
        <v>0.61423220973782766</v>
      </c>
      <c r="K67" s="57">
        <f t="shared" si="1"/>
        <v>0.22659176029962547</v>
      </c>
      <c r="L67" s="56" t="str">
        <f t="shared" si="2"/>
        <v>Others</v>
      </c>
      <c r="M67" s="58">
        <f t="shared" si="3"/>
        <v>0.38764044943820219</v>
      </c>
      <c r="N67" s="49" t="str">
        <f t="shared" si="4"/>
        <v>Strong INC</v>
      </c>
      <c r="O67" s="32">
        <v>328</v>
      </c>
      <c r="P67" s="30">
        <v>8</v>
      </c>
      <c r="Q67" s="30">
        <v>74</v>
      </c>
      <c r="R67" s="30">
        <v>5</v>
      </c>
      <c r="S67" s="30">
        <v>6</v>
      </c>
      <c r="T67" s="30">
        <v>41</v>
      </c>
      <c r="U67" s="30">
        <v>5</v>
      </c>
      <c r="V67" s="30">
        <v>2</v>
      </c>
      <c r="W67" s="32">
        <v>1</v>
      </c>
      <c r="X67" s="30">
        <v>2</v>
      </c>
      <c r="Y67" s="30">
        <v>2</v>
      </c>
      <c r="Z67" s="30">
        <v>6</v>
      </c>
      <c r="AA67" s="30">
        <v>0</v>
      </c>
      <c r="AB67" s="30">
        <v>0</v>
      </c>
      <c r="AC67" s="30">
        <v>1</v>
      </c>
      <c r="AD67" s="30">
        <v>28</v>
      </c>
      <c r="AE67" s="32">
        <v>16</v>
      </c>
      <c r="AF67" s="30">
        <v>1</v>
      </c>
      <c r="AG67" s="30">
        <v>5</v>
      </c>
      <c r="AH67" s="30">
        <v>0</v>
      </c>
      <c r="AI67" s="30">
        <v>531</v>
      </c>
      <c r="AJ67" s="30">
        <v>0</v>
      </c>
      <c r="AK67" s="30">
        <v>3</v>
      </c>
      <c r="AL67" s="30">
        <v>534</v>
      </c>
      <c r="AM67" s="30">
        <v>0</v>
      </c>
    </row>
    <row r="68" spans="1:39" ht="15" x14ac:dyDescent="0.3">
      <c r="A68" s="34">
        <v>61</v>
      </c>
      <c r="B68" s="31" t="s">
        <v>122</v>
      </c>
      <c r="C68" s="31" t="str">
        <f>VLOOKUP(B68,[3]Sheet1!$B$2:$D$274,3,0)</f>
        <v>SIMARA</v>
      </c>
      <c r="D68" s="31" t="str">
        <f>VLOOKUP(C68,[4]all_localities_matched!$B$13:$J$191,9,0)</f>
        <v>SIMARA</v>
      </c>
      <c r="E68" s="55">
        <v>0.68269230769230771</v>
      </c>
      <c r="F68" s="55">
        <v>6.6105769230769232E-2</v>
      </c>
      <c r="G68" s="55">
        <v>0.14423076923076922</v>
      </c>
      <c r="H68" s="55">
        <v>0.10096153846153846</v>
      </c>
      <c r="I68" s="56" t="str">
        <f t="shared" si="5"/>
        <v>INC</v>
      </c>
      <c r="J68" s="56">
        <f t="shared" si="0"/>
        <v>0.68269230769230771</v>
      </c>
      <c r="K68" s="57">
        <f t="shared" si="1"/>
        <v>0.14423076923076922</v>
      </c>
      <c r="L68" s="56" t="str">
        <f t="shared" si="2"/>
        <v>BJP</v>
      </c>
      <c r="M68" s="58">
        <f t="shared" si="3"/>
        <v>0.53846153846153855</v>
      </c>
      <c r="N68" s="49" t="str">
        <f t="shared" si="4"/>
        <v>Strong INC</v>
      </c>
      <c r="O68" s="32">
        <v>568</v>
      </c>
      <c r="P68" s="30">
        <v>55</v>
      </c>
      <c r="Q68" s="30">
        <v>120</v>
      </c>
      <c r="R68" s="30">
        <v>13</v>
      </c>
      <c r="S68" s="30">
        <v>1</v>
      </c>
      <c r="T68" s="30">
        <v>10</v>
      </c>
      <c r="U68" s="30">
        <v>1</v>
      </c>
      <c r="V68" s="30">
        <v>0</v>
      </c>
      <c r="W68" s="32">
        <v>0</v>
      </c>
      <c r="X68" s="30">
        <v>0</v>
      </c>
      <c r="Y68" s="30">
        <v>1</v>
      </c>
      <c r="Z68" s="30">
        <v>5</v>
      </c>
      <c r="AA68" s="30">
        <v>0</v>
      </c>
      <c r="AB68" s="30">
        <v>1</v>
      </c>
      <c r="AC68" s="30">
        <v>4</v>
      </c>
      <c r="AD68" s="30">
        <v>12</v>
      </c>
      <c r="AE68" s="32">
        <v>20</v>
      </c>
      <c r="AF68" s="30">
        <v>6</v>
      </c>
      <c r="AG68" s="30">
        <v>8</v>
      </c>
      <c r="AH68" s="30">
        <v>2</v>
      </c>
      <c r="AI68" s="30">
        <v>827</v>
      </c>
      <c r="AJ68" s="30">
        <v>0</v>
      </c>
      <c r="AK68" s="30">
        <v>5</v>
      </c>
      <c r="AL68" s="30">
        <v>832</v>
      </c>
      <c r="AM68" s="30">
        <v>0</v>
      </c>
    </row>
    <row r="69" spans="1:39" ht="15" x14ac:dyDescent="0.3">
      <c r="A69" s="34">
        <v>62</v>
      </c>
      <c r="B69" s="31" t="s">
        <v>123</v>
      </c>
      <c r="C69" s="31" t="str">
        <f>VLOOKUP(B69,[3]Sheet1!$B$2:$D$274,3,0)</f>
        <v>RAKHUA</v>
      </c>
      <c r="D69" s="31" t="str">
        <f>VLOOKUP(C69,[4]all_localities_matched!$B$13:$J$191,9,0)</f>
        <v>RAKHUA</v>
      </c>
      <c r="E69" s="55">
        <v>0.40268456375838924</v>
      </c>
      <c r="F69" s="55">
        <v>0.17449664429530201</v>
      </c>
      <c r="G69" s="55">
        <v>0.2348993288590604</v>
      </c>
      <c r="H69" s="55">
        <v>0.18120805369127516</v>
      </c>
      <c r="I69" s="56" t="str">
        <f t="shared" si="5"/>
        <v>INC</v>
      </c>
      <c r="J69" s="56">
        <f t="shared" ref="J69:J132" si="6">INDEX(E69:H69,MATCH(I69,$E$3:$H$3,0))</f>
        <v>0.40268456375838924</v>
      </c>
      <c r="K69" s="57">
        <f t="shared" ref="K69:K132" si="7">LARGE(E69:H69,2)</f>
        <v>0.2348993288590604</v>
      </c>
      <c r="L69" s="56" t="str">
        <f t="shared" ref="L69:L132" si="8">INDEX($E$3:$H$3,MATCH(K69,E69:H69,0))</f>
        <v>BJP</v>
      </c>
      <c r="M69" s="58">
        <f t="shared" ref="M69:M132" si="9">J69-K69</f>
        <v>0.16778523489932884</v>
      </c>
      <c r="N69" s="49" t="str">
        <f t="shared" ref="N69:N132" si="10">IF(M69&gt;0.15,CONCATENATE("Strong ",I69),CONCATENATE("Swing ",I69))</f>
        <v>Strong INC</v>
      </c>
      <c r="O69" s="32">
        <v>120</v>
      </c>
      <c r="P69" s="30">
        <v>52</v>
      </c>
      <c r="Q69" s="30">
        <v>70</v>
      </c>
      <c r="R69" s="30">
        <v>2</v>
      </c>
      <c r="S69" s="30">
        <v>4</v>
      </c>
      <c r="T69" s="30">
        <v>3</v>
      </c>
      <c r="U69" s="30">
        <v>3</v>
      </c>
      <c r="V69" s="30">
        <v>0</v>
      </c>
      <c r="W69" s="32">
        <v>1</v>
      </c>
      <c r="X69" s="30">
        <v>2</v>
      </c>
      <c r="Y69" s="30">
        <v>2</v>
      </c>
      <c r="Z69" s="30">
        <v>6</v>
      </c>
      <c r="AA69" s="30">
        <v>2</v>
      </c>
      <c r="AB69" s="30">
        <v>5</v>
      </c>
      <c r="AC69" s="30">
        <v>1</v>
      </c>
      <c r="AD69" s="30">
        <v>8</v>
      </c>
      <c r="AE69" s="32">
        <v>7</v>
      </c>
      <c r="AF69" s="30">
        <v>5</v>
      </c>
      <c r="AG69" s="30">
        <v>2</v>
      </c>
      <c r="AH69" s="30">
        <v>1</v>
      </c>
      <c r="AI69" s="30">
        <v>296</v>
      </c>
      <c r="AJ69" s="30">
        <v>0</v>
      </c>
      <c r="AK69" s="30">
        <v>2</v>
      </c>
      <c r="AL69" s="30">
        <v>298</v>
      </c>
      <c r="AM69" s="30">
        <v>0</v>
      </c>
    </row>
    <row r="70" spans="1:39" ht="15" x14ac:dyDescent="0.3">
      <c r="A70" s="34">
        <v>63</v>
      </c>
      <c r="B70" s="31" t="s">
        <v>124</v>
      </c>
      <c r="C70" s="31" t="str">
        <f>VLOOKUP(B70,[3]Sheet1!$B$2:$D$274,3,0)</f>
        <v>BAGOI</v>
      </c>
      <c r="D70" s="31" t="str">
        <f>VLOOKUP(C70,[4]all_localities_matched!$B$13:$J$191,9,0)</f>
        <v>BAGAIYA</v>
      </c>
      <c r="E70" s="55">
        <v>0.3293103448275862</v>
      </c>
      <c r="F70" s="55">
        <v>0.18965517241379309</v>
      </c>
      <c r="G70" s="55">
        <v>0.3896551724137931</v>
      </c>
      <c r="H70" s="55">
        <v>8.2758620689655171E-2</v>
      </c>
      <c r="I70" s="56" t="str">
        <f t="shared" si="5"/>
        <v>BJP</v>
      </c>
      <c r="J70" s="56">
        <f t="shared" si="6"/>
        <v>0.3896551724137931</v>
      </c>
      <c r="K70" s="57">
        <f t="shared" si="7"/>
        <v>0.3293103448275862</v>
      </c>
      <c r="L70" s="56" t="str">
        <f t="shared" si="8"/>
        <v>INC</v>
      </c>
      <c r="M70" s="58">
        <f t="shared" si="9"/>
        <v>6.0344827586206906E-2</v>
      </c>
      <c r="N70" s="49" t="str">
        <f t="shared" si="10"/>
        <v>Swing BJP</v>
      </c>
      <c r="O70" s="32">
        <v>191</v>
      </c>
      <c r="P70" s="30">
        <v>110</v>
      </c>
      <c r="Q70" s="30">
        <v>226</v>
      </c>
      <c r="R70" s="30">
        <v>11</v>
      </c>
      <c r="S70" s="30">
        <v>1</v>
      </c>
      <c r="T70" s="30">
        <v>2</v>
      </c>
      <c r="U70" s="30">
        <v>2</v>
      </c>
      <c r="V70" s="30">
        <v>12</v>
      </c>
      <c r="W70" s="32">
        <v>2</v>
      </c>
      <c r="X70" s="30">
        <v>0</v>
      </c>
      <c r="Y70" s="30">
        <v>2</v>
      </c>
      <c r="Z70" s="30">
        <v>1</v>
      </c>
      <c r="AA70" s="30">
        <v>1</v>
      </c>
      <c r="AB70" s="30">
        <v>5</v>
      </c>
      <c r="AC70" s="30">
        <v>1</v>
      </c>
      <c r="AD70" s="30">
        <v>3</v>
      </c>
      <c r="AE70" s="32">
        <v>2</v>
      </c>
      <c r="AF70" s="30">
        <v>0</v>
      </c>
      <c r="AG70" s="30">
        <v>1</v>
      </c>
      <c r="AH70" s="30">
        <v>2</v>
      </c>
      <c r="AI70" s="30">
        <v>575</v>
      </c>
      <c r="AJ70" s="30">
        <v>0</v>
      </c>
      <c r="AK70" s="30">
        <v>5</v>
      </c>
      <c r="AL70" s="30">
        <v>580</v>
      </c>
      <c r="AM70" s="30">
        <v>0</v>
      </c>
    </row>
    <row r="71" spans="1:39" ht="15" x14ac:dyDescent="0.3">
      <c r="A71" s="34">
        <v>64</v>
      </c>
      <c r="B71" s="31" t="s">
        <v>125</v>
      </c>
      <c r="C71" s="31" t="str">
        <f>VLOOKUP(B71,[3]Sheet1!$B$2:$D$274,3,0)</f>
        <v>JAGAPUR</v>
      </c>
      <c r="D71" s="31" t="str">
        <f>VLOOKUP(C71,[4]all_localities_matched!$B$13:$J$191,9,0)</f>
        <v>JAGDISHPUR</v>
      </c>
      <c r="E71" s="55">
        <v>0.57508532423208192</v>
      </c>
      <c r="F71" s="55">
        <v>8.191126279863481E-2</v>
      </c>
      <c r="G71" s="55">
        <v>0.17576791808873721</v>
      </c>
      <c r="H71" s="55">
        <v>0.14846416382252559</v>
      </c>
      <c r="I71" s="56" t="str">
        <f t="shared" ref="I71:I134" si="11">INDEX($E$3:$H$3,MATCH(MAX(E71:H71),E71:H71,0))</f>
        <v>INC</v>
      </c>
      <c r="J71" s="56">
        <f t="shared" si="6"/>
        <v>0.57508532423208192</v>
      </c>
      <c r="K71" s="57">
        <f t="shared" si="7"/>
        <v>0.17576791808873721</v>
      </c>
      <c r="L71" s="56" t="str">
        <f t="shared" si="8"/>
        <v>BJP</v>
      </c>
      <c r="M71" s="58">
        <f t="shared" si="9"/>
        <v>0.39931740614334471</v>
      </c>
      <c r="N71" s="49" t="str">
        <f t="shared" si="10"/>
        <v>Strong INC</v>
      </c>
      <c r="O71" s="32">
        <v>337</v>
      </c>
      <c r="P71" s="30">
        <v>48</v>
      </c>
      <c r="Q71" s="30">
        <v>103</v>
      </c>
      <c r="R71" s="30">
        <v>13</v>
      </c>
      <c r="S71" s="30">
        <v>2</v>
      </c>
      <c r="T71" s="30">
        <v>33</v>
      </c>
      <c r="U71" s="30">
        <v>3</v>
      </c>
      <c r="V71" s="30">
        <v>3</v>
      </c>
      <c r="W71" s="32">
        <v>1</v>
      </c>
      <c r="X71" s="30">
        <v>0</v>
      </c>
      <c r="Y71" s="30">
        <v>1</v>
      </c>
      <c r="Z71" s="30">
        <v>0</v>
      </c>
      <c r="AA71" s="30">
        <v>1</v>
      </c>
      <c r="AB71" s="30">
        <v>5</v>
      </c>
      <c r="AC71" s="30">
        <v>3</v>
      </c>
      <c r="AD71" s="30">
        <v>4</v>
      </c>
      <c r="AE71" s="32">
        <v>9</v>
      </c>
      <c r="AF71" s="30">
        <v>0</v>
      </c>
      <c r="AG71" s="30">
        <v>4</v>
      </c>
      <c r="AH71" s="30">
        <v>5</v>
      </c>
      <c r="AI71" s="30">
        <v>575</v>
      </c>
      <c r="AJ71" s="30">
        <v>0</v>
      </c>
      <c r="AK71" s="30">
        <v>11</v>
      </c>
      <c r="AL71" s="30">
        <v>586</v>
      </c>
      <c r="AM71" s="30">
        <v>0</v>
      </c>
    </row>
    <row r="72" spans="1:39" ht="15" x14ac:dyDescent="0.3">
      <c r="A72" s="34">
        <v>65</v>
      </c>
      <c r="B72" s="31" t="s">
        <v>126</v>
      </c>
      <c r="C72" s="31" t="str">
        <f>VLOOKUP(B72,[3]Sheet1!$B$2:$D$274,3,0)</f>
        <v>6</v>
      </c>
      <c r="D72" s="31" t="e">
        <f>VLOOKUP(C72,[4]all_localities_matched!$B$13:$J$191,9,0)</f>
        <v>#N/A</v>
      </c>
      <c r="E72" s="55">
        <v>0.53271028037383172</v>
      </c>
      <c r="F72" s="55">
        <v>7.9439252336448593E-2</v>
      </c>
      <c r="G72" s="55">
        <v>0.23831775700934579</v>
      </c>
      <c r="H72" s="55">
        <v>0.14018691588785046</v>
      </c>
      <c r="I72" s="56" t="str">
        <f t="shared" si="11"/>
        <v>INC</v>
      </c>
      <c r="J72" s="56">
        <f t="shared" si="6"/>
        <v>0.53271028037383172</v>
      </c>
      <c r="K72" s="57">
        <f t="shared" si="7"/>
        <v>0.23831775700934579</v>
      </c>
      <c r="L72" s="56" t="str">
        <f t="shared" si="8"/>
        <v>BJP</v>
      </c>
      <c r="M72" s="58">
        <f t="shared" si="9"/>
        <v>0.29439252336448596</v>
      </c>
      <c r="N72" s="49" t="str">
        <f t="shared" si="10"/>
        <v>Strong INC</v>
      </c>
      <c r="O72" s="32">
        <v>114</v>
      </c>
      <c r="P72" s="30">
        <v>17</v>
      </c>
      <c r="Q72" s="30">
        <v>51</v>
      </c>
      <c r="R72" s="30">
        <v>3</v>
      </c>
      <c r="S72" s="30">
        <v>0</v>
      </c>
      <c r="T72" s="30">
        <v>1</v>
      </c>
      <c r="U72" s="30">
        <v>1</v>
      </c>
      <c r="V72" s="30">
        <v>0</v>
      </c>
      <c r="W72" s="32">
        <v>0</v>
      </c>
      <c r="X72" s="30">
        <v>1</v>
      </c>
      <c r="Y72" s="30">
        <v>1</v>
      </c>
      <c r="Z72" s="30">
        <v>1</v>
      </c>
      <c r="AA72" s="30">
        <v>2</v>
      </c>
      <c r="AB72" s="30">
        <v>1</v>
      </c>
      <c r="AC72" s="30">
        <v>2</v>
      </c>
      <c r="AD72" s="30">
        <v>5</v>
      </c>
      <c r="AE72" s="32">
        <v>10</v>
      </c>
      <c r="AF72" s="30">
        <v>1</v>
      </c>
      <c r="AG72" s="30">
        <v>0</v>
      </c>
      <c r="AH72" s="30">
        <v>1</v>
      </c>
      <c r="AI72" s="30">
        <v>212</v>
      </c>
      <c r="AJ72" s="30">
        <v>0</v>
      </c>
      <c r="AK72" s="30">
        <v>2</v>
      </c>
      <c r="AL72" s="30">
        <v>214</v>
      </c>
      <c r="AM72" s="30">
        <v>0</v>
      </c>
    </row>
    <row r="73" spans="1:39" ht="15" x14ac:dyDescent="0.3">
      <c r="A73" s="34">
        <v>66</v>
      </c>
      <c r="B73" s="31" t="s">
        <v>127</v>
      </c>
      <c r="C73" s="31" t="str">
        <f>VLOOKUP(B73,[3]Sheet1!$B$2:$D$274,3,0)</f>
        <v>BAGHOIKALA</v>
      </c>
      <c r="D73" s="31" t="str">
        <f>VLOOKUP(C73,[4]all_localities_matched!$B$13:$J$191,9,0)</f>
        <v>BAGHOIKALA</v>
      </c>
      <c r="E73" s="55">
        <v>0.25310173697270472</v>
      </c>
      <c r="F73" s="55">
        <v>9.6774193548387094E-2</v>
      </c>
      <c r="G73" s="55">
        <v>0.4143920595533499</v>
      </c>
      <c r="H73" s="55">
        <v>0.23076923076923078</v>
      </c>
      <c r="I73" s="56" t="str">
        <f t="shared" si="11"/>
        <v>BJP</v>
      </c>
      <c r="J73" s="56">
        <f t="shared" si="6"/>
        <v>0.4143920595533499</v>
      </c>
      <c r="K73" s="57">
        <f t="shared" si="7"/>
        <v>0.25310173697270472</v>
      </c>
      <c r="L73" s="56" t="str">
        <f t="shared" si="8"/>
        <v>INC</v>
      </c>
      <c r="M73" s="58">
        <f t="shared" si="9"/>
        <v>0.16129032258064518</v>
      </c>
      <c r="N73" s="49" t="str">
        <f t="shared" si="10"/>
        <v>Strong BJP</v>
      </c>
      <c r="O73" s="32">
        <v>102</v>
      </c>
      <c r="P73" s="30">
        <v>39</v>
      </c>
      <c r="Q73" s="30">
        <v>167</v>
      </c>
      <c r="R73" s="30">
        <v>7</v>
      </c>
      <c r="S73" s="30">
        <v>2</v>
      </c>
      <c r="T73" s="30">
        <v>41</v>
      </c>
      <c r="U73" s="30">
        <v>3</v>
      </c>
      <c r="V73" s="30">
        <v>1</v>
      </c>
      <c r="W73" s="32">
        <v>2</v>
      </c>
      <c r="X73" s="30">
        <v>3</v>
      </c>
      <c r="Y73" s="30">
        <v>1</v>
      </c>
      <c r="Z73" s="30">
        <v>7</v>
      </c>
      <c r="AA73" s="30">
        <v>3</v>
      </c>
      <c r="AB73" s="30">
        <v>4</v>
      </c>
      <c r="AC73" s="30">
        <v>1</v>
      </c>
      <c r="AD73" s="30">
        <v>6</v>
      </c>
      <c r="AE73" s="32">
        <v>3</v>
      </c>
      <c r="AF73" s="30">
        <v>3</v>
      </c>
      <c r="AG73" s="30">
        <v>4</v>
      </c>
      <c r="AH73" s="30">
        <v>2</v>
      </c>
      <c r="AI73" s="30">
        <v>401</v>
      </c>
      <c r="AJ73" s="30">
        <v>0</v>
      </c>
      <c r="AK73" s="30">
        <v>2</v>
      </c>
      <c r="AL73" s="30">
        <v>403</v>
      </c>
      <c r="AM73" s="30">
        <v>0</v>
      </c>
    </row>
    <row r="74" spans="1:39" ht="15" x14ac:dyDescent="0.3">
      <c r="A74" s="34">
        <v>67</v>
      </c>
      <c r="B74" s="31" t="s">
        <v>128</v>
      </c>
      <c r="C74" s="31" t="str">
        <f>VLOOKUP(B74,[3]Sheet1!$B$2:$D$274,3,0)</f>
        <v>BAGOI</v>
      </c>
      <c r="D74" s="31" t="str">
        <f>VLOOKUP(C74,[4]all_localities_matched!$B$13:$J$191,9,0)</f>
        <v>BAGAIYA</v>
      </c>
      <c r="E74" s="55">
        <v>0.3592436974789916</v>
      </c>
      <c r="F74" s="55">
        <v>2.9411764705882353E-2</v>
      </c>
      <c r="G74" s="55">
        <v>0.48739495798319327</v>
      </c>
      <c r="H74" s="55">
        <v>0.12184873949579832</v>
      </c>
      <c r="I74" s="56" t="str">
        <f t="shared" si="11"/>
        <v>BJP</v>
      </c>
      <c r="J74" s="56">
        <f t="shared" si="6"/>
        <v>0.48739495798319327</v>
      </c>
      <c r="K74" s="57">
        <f t="shared" si="7"/>
        <v>0.3592436974789916</v>
      </c>
      <c r="L74" s="56" t="str">
        <f t="shared" si="8"/>
        <v>INC</v>
      </c>
      <c r="M74" s="58">
        <f t="shared" si="9"/>
        <v>0.12815126050420167</v>
      </c>
      <c r="N74" s="49" t="str">
        <f t="shared" si="10"/>
        <v>Swing BJP</v>
      </c>
      <c r="O74" s="32">
        <v>171</v>
      </c>
      <c r="P74" s="30">
        <v>14</v>
      </c>
      <c r="Q74" s="30">
        <v>232</v>
      </c>
      <c r="R74" s="30">
        <v>5</v>
      </c>
      <c r="S74" s="30">
        <v>4</v>
      </c>
      <c r="T74" s="30">
        <v>14</v>
      </c>
      <c r="U74" s="30">
        <v>2</v>
      </c>
      <c r="V74" s="30">
        <v>1</v>
      </c>
      <c r="W74" s="32">
        <v>5</v>
      </c>
      <c r="X74" s="30">
        <v>1</v>
      </c>
      <c r="Y74" s="30">
        <v>1</v>
      </c>
      <c r="Z74" s="30">
        <v>8</v>
      </c>
      <c r="AA74" s="30">
        <v>0</v>
      </c>
      <c r="AB74" s="30">
        <v>5</v>
      </c>
      <c r="AC74" s="30">
        <v>1</v>
      </c>
      <c r="AD74" s="30">
        <v>3</v>
      </c>
      <c r="AE74" s="32">
        <v>4</v>
      </c>
      <c r="AF74" s="30">
        <v>1</v>
      </c>
      <c r="AG74" s="30">
        <v>0</v>
      </c>
      <c r="AH74" s="30">
        <v>3</v>
      </c>
      <c r="AI74" s="30">
        <v>475</v>
      </c>
      <c r="AJ74" s="30">
        <v>0</v>
      </c>
      <c r="AK74" s="30">
        <v>1</v>
      </c>
      <c r="AL74" s="30">
        <v>476</v>
      </c>
      <c r="AM74" s="30">
        <v>0</v>
      </c>
    </row>
    <row r="75" spans="1:39" ht="15" x14ac:dyDescent="0.3">
      <c r="A75" s="34">
        <v>68</v>
      </c>
      <c r="B75" s="31" t="s">
        <v>129</v>
      </c>
      <c r="C75" s="31" t="str">
        <f>VLOOKUP(B75,[3]Sheet1!$B$2:$D$274,3,0)</f>
        <v>DOSAMA</v>
      </c>
      <c r="D75" s="31" t="str">
        <f>VLOOKUP(C75,[4]all_localities_matched!$B$13:$J$191,9,0)</f>
        <v>DOSMHA</v>
      </c>
      <c r="E75" s="55">
        <v>0.44556451612903225</v>
      </c>
      <c r="F75" s="55">
        <v>8.4677419354838704E-2</v>
      </c>
      <c r="G75" s="55">
        <v>0.18548387096774194</v>
      </c>
      <c r="H75" s="55">
        <v>0.27016129032258063</v>
      </c>
      <c r="I75" s="56" t="str">
        <f t="shared" si="11"/>
        <v>INC</v>
      </c>
      <c r="J75" s="56">
        <f t="shared" si="6"/>
        <v>0.44556451612903225</v>
      </c>
      <c r="K75" s="57">
        <f t="shared" si="7"/>
        <v>0.27016129032258063</v>
      </c>
      <c r="L75" s="56" t="str">
        <f t="shared" si="8"/>
        <v>Others</v>
      </c>
      <c r="M75" s="58">
        <f t="shared" si="9"/>
        <v>0.17540322580645162</v>
      </c>
      <c r="N75" s="49" t="str">
        <f t="shared" si="10"/>
        <v>Strong INC</v>
      </c>
      <c r="O75" s="32">
        <v>221</v>
      </c>
      <c r="P75" s="30">
        <v>42</v>
      </c>
      <c r="Q75" s="30">
        <v>92</v>
      </c>
      <c r="R75" s="30">
        <v>19</v>
      </c>
      <c r="S75" s="30">
        <v>5</v>
      </c>
      <c r="T75" s="30">
        <v>8</v>
      </c>
      <c r="U75" s="30">
        <v>3</v>
      </c>
      <c r="V75" s="30">
        <v>4</v>
      </c>
      <c r="W75" s="32">
        <v>5</v>
      </c>
      <c r="X75" s="30">
        <v>2</v>
      </c>
      <c r="Y75" s="30">
        <v>3</v>
      </c>
      <c r="Z75" s="30">
        <v>7</v>
      </c>
      <c r="AA75" s="30">
        <v>7</v>
      </c>
      <c r="AB75" s="30">
        <v>7</v>
      </c>
      <c r="AC75" s="30">
        <v>12</v>
      </c>
      <c r="AD75" s="30">
        <v>33</v>
      </c>
      <c r="AE75" s="32">
        <v>9</v>
      </c>
      <c r="AF75" s="30">
        <v>3</v>
      </c>
      <c r="AG75" s="30">
        <v>5</v>
      </c>
      <c r="AH75" s="30">
        <v>2</v>
      </c>
      <c r="AI75" s="30">
        <v>489</v>
      </c>
      <c r="AJ75" s="30">
        <v>0</v>
      </c>
      <c r="AK75" s="30">
        <v>7</v>
      </c>
      <c r="AL75" s="30">
        <v>496</v>
      </c>
      <c r="AM75" s="30">
        <v>0</v>
      </c>
    </row>
    <row r="76" spans="1:39" ht="15" x14ac:dyDescent="0.3">
      <c r="A76" s="34">
        <v>69</v>
      </c>
      <c r="B76" s="31" t="s">
        <v>130</v>
      </c>
      <c r="C76" s="31" t="str">
        <f>VLOOKUP(B76,[3]Sheet1!$B$2:$D$274,3,0)</f>
        <v>MANDARAPURA</v>
      </c>
      <c r="D76" s="31" t="str">
        <f>VLOOKUP(C76,[4]all_localities_matched!$B$13:$J$191,9,0)</f>
        <v>MANDARAPURA</v>
      </c>
      <c r="E76" s="55">
        <v>0.43312101910828027</v>
      </c>
      <c r="F76" s="55">
        <v>4.4585987261146494E-2</v>
      </c>
      <c r="G76" s="55">
        <v>0.39012738853503187</v>
      </c>
      <c r="H76" s="55">
        <v>0.12738853503184713</v>
      </c>
      <c r="I76" s="56" t="str">
        <f t="shared" si="11"/>
        <v>INC</v>
      </c>
      <c r="J76" s="56">
        <f t="shared" si="6"/>
        <v>0.43312101910828027</v>
      </c>
      <c r="K76" s="57">
        <f t="shared" si="7"/>
        <v>0.39012738853503187</v>
      </c>
      <c r="L76" s="56" t="str">
        <f t="shared" si="8"/>
        <v>BJP</v>
      </c>
      <c r="M76" s="58">
        <f t="shared" si="9"/>
        <v>4.2993630573248398E-2</v>
      </c>
      <c r="N76" s="49" t="str">
        <f t="shared" si="10"/>
        <v>Swing INC</v>
      </c>
      <c r="O76" s="32">
        <v>272</v>
      </c>
      <c r="P76" s="30">
        <v>28</v>
      </c>
      <c r="Q76" s="30">
        <v>245</v>
      </c>
      <c r="R76" s="30">
        <v>15</v>
      </c>
      <c r="S76" s="30">
        <v>2</v>
      </c>
      <c r="T76" s="30">
        <v>7</v>
      </c>
      <c r="U76" s="30">
        <v>2</v>
      </c>
      <c r="V76" s="30">
        <v>2</v>
      </c>
      <c r="W76" s="32">
        <v>8</v>
      </c>
      <c r="X76" s="30">
        <v>2</v>
      </c>
      <c r="Y76" s="30">
        <v>1</v>
      </c>
      <c r="Z76" s="30">
        <v>5</v>
      </c>
      <c r="AA76" s="30">
        <v>3</v>
      </c>
      <c r="AB76" s="30">
        <v>5</v>
      </c>
      <c r="AC76" s="30">
        <v>1</v>
      </c>
      <c r="AD76" s="30">
        <v>10</v>
      </c>
      <c r="AE76" s="32">
        <v>5</v>
      </c>
      <c r="AF76" s="30">
        <v>0</v>
      </c>
      <c r="AG76" s="30">
        <v>9</v>
      </c>
      <c r="AH76" s="30">
        <v>3</v>
      </c>
      <c r="AI76" s="30">
        <v>625</v>
      </c>
      <c r="AJ76" s="30">
        <v>0</v>
      </c>
      <c r="AK76" s="30">
        <v>3</v>
      </c>
      <c r="AL76" s="30">
        <v>628</v>
      </c>
      <c r="AM76" s="30">
        <v>0</v>
      </c>
    </row>
    <row r="77" spans="1:39" ht="15" x14ac:dyDescent="0.3">
      <c r="A77" s="34">
        <v>70</v>
      </c>
      <c r="B77" s="31" t="s">
        <v>131</v>
      </c>
      <c r="C77" s="31" t="str">
        <f>VLOOKUP(B77,[3]Sheet1!$B$2:$D$274,3,0)</f>
        <v>SARIM</v>
      </c>
      <c r="D77" s="31" t="str">
        <f>VLOOKUP(C77,[4]all_localities_matched!$B$13:$J$191,9,0)</f>
        <v>SALEM</v>
      </c>
      <c r="E77" s="55">
        <v>0.37004405286343611</v>
      </c>
      <c r="F77" s="55">
        <v>2.4963289280469897E-2</v>
      </c>
      <c r="G77" s="55">
        <v>0.36857562408223199</v>
      </c>
      <c r="H77" s="55">
        <v>0.23054331864904551</v>
      </c>
      <c r="I77" s="56" t="str">
        <f t="shared" si="11"/>
        <v>INC</v>
      </c>
      <c r="J77" s="56">
        <f t="shared" si="6"/>
        <v>0.37004405286343611</v>
      </c>
      <c r="K77" s="57">
        <f t="shared" si="7"/>
        <v>0.36857562408223199</v>
      </c>
      <c r="L77" s="56" t="str">
        <f t="shared" si="8"/>
        <v>BJP</v>
      </c>
      <c r="M77" s="58">
        <f t="shared" si="9"/>
        <v>1.468428781204123E-3</v>
      </c>
      <c r="N77" s="49" t="str">
        <f t="shared" si="10"/>
        <v>Swing INC</v>
      </c>
      <c r="O77" s="32">
        <v>252</v>
      </c>
      <c r="P77" s="30">
        <v>17</v>
      </c>
      <c r="Q77" s="30">
        <v>251</v>
      </c>
      <c r="R77" s="30">
        <v>20</v>
      </c>
      <c r="S77" s="30">
        <v>8</v>
      </c>
      <c r="T77" s="30">
        <v>2</v>
      </c>
      <c r="U77" s="30">
        <v>3</v>
      </c>
      <c r="V77" s="30">
        <v>8</v>
      </c>
      <c r="W77" s="32">
        <v>3</v>
      </c>
      <c r="X77" s="30">
        <v>2</v>
      </c>
      <c r="Y77" s="30">
        <v>5</v>
      </c>
      <c r="Z77" s="30">
        <v>23</v>
      </c>
      <c r="AA77" s="30">
        <v>12</v>
      </c>
      <c r="AB77" s="30">
        <v>20</v>
      </c>
      <c r="AC77" s="30">
        <v>7</v>
      </c>
      <c r="AD77" s="30">
        <v>29</v>
      </c>
      <c r="AE77" s="32">
        <v>9</v>
      </c>
      <c r="AF77" s="30">
        <v>2</v>
      </c>
      <c r="AG77" s="30">
        <v>1</v>
      </c>
      <c r="AH77" s="30">
        <v>3</v>
      </c>
      <c r="AI77" s="30">
        <v>677</v>
      </c>
      <c r="AJ77" s="30">
        <v>0</v>
      </c>
      <c r="AK77" s="30">
        <v>4</v>
      </c>
      <c r="AL77" s="30">
        <v>681</v>
      </c>
      <c r="AM77" s="30">
        <v>0</v>
      </c>
    </row>
    <row r="78" spans="1:39" ht="15" x14ac:dyDescent="0.3">
      <c r="A78" s="34">
        <v>71</v>
      </c>
      <c r="B78" s="31" t="s">
        <v>132</v>
      </c>
      <c r="C78" s="31" t="str">
        <f>VLOOKUP(B78,[3]Sheet1!$B$2:$D$274,3,0)</f>
        <v>MOHIDINAPUR</v>
      </c>
      <c r="D78" s="31" t="str">
        <f>VLOOKUP(C78,[4]all_localities_matched!$B$13:$J$191,9,0)</f>
        <v>MOHIDINAPUR</v>
      </c>
      <c r="E78" s="55">
        <v>0.54545454545454541</v>
      </c>
      <c r="F78" s="55">
        <v>0.12450592885375494</v>
      </c>
      <c r="G78" s="55">
        <v>0.24901185770750989</v>
      </c>
      <c r="H78" s="55">
        <v>7.5098814229249009E-2</v>
      </c>
      <c r="I78" s="56" t="str">
        <f t="shared" si="11"/>
        <v>INC</v>
      </c>
      <c r="J78" s="56">
        <f t="shared" si="6"/>
        <v>0.54545454545454541</v>
      </c>
      <c r="K78" s="57">
        <f t="shared" si="7"/>
        <v>0.24901185770750989</v>
      </c>
      <c r="L78" s="56" t="str">
        <f t="shared" si="8"/>
        <v>BJP</v>
      </c>
      <c r="M78" s="58">
        <f t="shared" si="9"/>
        <v>0.29644268774703553</v>
      </c>
      <c r="N78" s="49" t="str">
        <f t="shared" si="10"/>
        <v>Strong INC</v>
      </c>
      <c r="O78" s="32">
        <v>276</v>
      </c>
      <c r="P78" s="30">
        <v>63</v>
      </c>
      <c r="Q78" s="30">
        <v>126</v>
      </c>
      <c r="R78" s="30">
        <v>4</v>
      </c>
      <c r="S78" s="30">
        <v>2</v>
      </c>
      <c r="T78" s="30">
        <v>1</v>
      </c>
      <c r="U78" s="30">
        <v>0</v>
      </c>
      <c r="V78" s="30">
        <v>1</v>
      </c>
      <c r="W78" s="32">
        <v>1</v>
      </c>
      <c r="X78" s="30">
        <v>1</v>
      </c>
      <c r="Y78" s="30">
        <v>1</v>
      </c>
      <c r="Z78" s="30">
        <v>8</v>
      </c>
      <c r="AA78" s="30">
        <v>2</v>
      </c>
      <c r="AB78" s="30">
        <v>3</v>
      </c>
      <c r="AC78" s="30">
        <v>1</v>
      </c>
      <c r="AD78" s="30">
        <v>4</v>
      </c>
      <c r="AE78" s="32">
        <v>3</v>
      </c>
      <c r="AF78" s="30">
        <v>1</v>
      </c>
      <c r="AG78" s="30">
        <v>5</v>
      </c>
      <c r="AH78" s="30">
        <v>0</v>
      </c>
      <c r="AI78" s="30">
        <v>503</v>
      </c>
      <c r="AJ78" s="30">
        <v>0</v>
      </c>
      <c r="AK78" s="30">
        <v>3</v>
      </c>
      <c r="AL78" s="30">
        <v>506</v>
      </c>
      <c r="AM78" s="30">
        <v>0</v>
      </c>
    </row>
    <row r="79" spans="1:39" ht="15" x14ac:dyDescent="0.3">
      <c r="A79" s="34">
        <v>72</v>
      </c>
      <c r="B79" s="31" t="s">
        <v>133</v>
      </c>
      <c r="C79" s="31" t="str">
        <f>VLOOKUP(B79,[3]Sheet1!$B$2:$D$274,3,0)</f>
        <v>PARASADIH</v>
      </c>
      <c r="D79" s="31" t="str">
        <f>VLOOKUP(C79,[4]all_localities_matched!$B$13:$J$191,9,0)</f>
        <v>PARASANVIGHA</v>
      </c>
      <c r="E79" s="55">
        <v>0.55025125628140703</v>
      </c>
      <c r="F79" s="55">
        <v>5.5276381909547742E-2</v>
      </c>
      <c r="G79" s="55">
        <v>0.25376884422110552</v>
      </c>
      <c r="H79" s="55">
        <v>0.13819095477386933</v>
      </c>
      <c r="I79" s="56" t="str">
        <f t="shared" si="11"/>
        <v>INC</v>
      </c>
      <c r="J79" s="56">
        <f t="shared" si="6"/>
        <v>0.55025125628140703</v>
      </c>
      <c r="K79" s="57">
        <f t="shared" si="7"/>
        <v>0.25376884422110552</v>
      </c>
      <c r="L79" s="56" t="str">
        <f t="shared" si="8"/>
        <v>BJP</v>
      </c>
      <c r="M79" s="58">
        <f t="shared" si="9"/>
        <v>0.29648241206030151</v>
      </c>
      <c r="N79" s="49" t="str">
        <f t="shared" si="10"/>
        <v>Strong INC</v>
      </c>
      <c r="O79" s="32">
        <v>219</v>
      </c>
      <c r="P79" s="30">
        <v>22</v>
      </c>
      <c r="Q79" s="30">
        <v>101</v>
      </c>
      <c r="R79" s="30">
        <v>6</v>
      </c>
      <c r="S79" s="30">
        <v>2</v>
      </c>
      <c r="T79" s="30">
        <v>4</v>
      </c>
      <c r="U79" s="30">
        <v>1</v>
      </c>
      <c r="V79" s="30">
        <v>2</v>
      </c>
      <c r="W79" s="32">
        <v>2</v>
      </c>
      <c r="X79" s="30">
        <v>3</v>
      </c>
      <c r="Y79" s="30">
        <v>1</v>
      </c>
      <c r="Z79" s="30">
        <v>11</v>
      </c>
      <c r="AA79" s="30">
        <v>4</v>
      </c>
      <c r="AB79" s="30">
        <v>4</v>
      </c>
      <c r="AC79" s="30">
        <v>1</v>
      </c>
      <c r="AD79" s="30">
        <v>9</v>
      </c>
      <c r="AE79" s="32">
        <v>2</v>
      </c>
      <c r="AF79" s="30">
        <v>0</v>
      </c>
      <c r="AG79" s="30">
        <v>3</v>
      </c>
      <c r="AH79" s="30">
        <v>0</v>
      </c>
      <c r="AI79" s="30">
        <v>397</v>
      </c>
      <c r="AJ79" s="30">
        <v>0</v>
      </c>
      <c r="AK79" s="30">
        <v>1</v>
      </c>
      <c r="AL79" s="30">
        <v>398</v>
      </c>
      <c r="AM79" s="30">
        <v>0</v>
      </c>
    </row>
    <row r="80" spans="1:39" ht="15" x14ac:dyDescent="0.3">
      <c r="A80" s="34">
        <v>73</v>
      </c>
      <c r="B80" s="31" t="s">
        <v>134</v>
      </c>
      <c r="C80" s="31" t="str">
        <f>VLOOKUP(B80,[3]Sheet1!$B$2:$D$274,3,0)</f>
        <v>KARANJA</v>
      </c>
      <c r="D80" s="31" t="str">
        <f>VLOOKUP(C80,[4]all_localities_matched!$B$13:$J$191,9,0)</f>
        <v>KARANJA</v>
      </c>
      <c r="E80" s="55">
        <v>0.36633663366336633</v>
      </c>
      <c r="F80" s="55">
        <v>7.9207920792079209E-3</v>
      </c>
      <c r="G80" s="55">
        <v>0.52871287128712874</v>
      </c>
      <c r="H80" s="55">
        <v>9.3069306930693069E-2</v>
      </c>
      <c r="I80" s="56" t="str">
        <f t="shared" si="11"/>
        <v>BJP</v>
      </c>
      <c r="J80" s="56">
        <f t="shared" si="6"/>
        <v>0.52871287128712874</v>
      </c>
      <c r="K80" s="57">
        <f t="shared" si="7"/>
        <v>0.36633663366336633</v>
      </c>
      <c r="L80" s="56" t="str">
        <f t="shared" si="8"/>
        <v>INC</v>
      </c>
      <c r="M80" s="58">
        <f t="shared" si="9"/>
        <v>0.16237623762376241</v>
      </c>
      <c r="N80" s="49" t="str">
        <f t="shared" si="10"/>
        <v>Strong BJP</v>
      </c>
      <c r="O80" s="32">
        <v>185</v>
      </c>
      <c r="P80" s="30">
        <v>4</v>
      </c>
      <c r="Q80" s="30">
        <v>267</v>
      </c>
      <c r="R80" s="30">
        <v>17</v>
      </c>
      <c r="S80" s="30">
        <v>3</v>
      </c>
      <c r="T80" s="30">
        <v>1</v>
      </c>
      <c r="U80" s="30">
        <v>0</v>
      </c>
      <c r="V80" s="30">
        <v>1</v>
      </c>
      <c r="W80" s="32">
        <v>1</v>
      </c>
      <c r="X80" s="30">
        <v>0</v>
      </c>
      <c r="Y80" s="30">
        <v>2</v>
      </c>
      <c r="Z80" s="30">
        <v>5</v>
      </c>
      <c r="AA80" s="30">
        <v>1</v>
      </c>
      <c r="AB80" s="30">
        <v>4</v>
      </c>
      <c r="AC80" s="30">
        <v>1</v>
      </c>
      <c r="AD80" s="30">
        <v>3</v>
      </c>
      <c r="AE80" s="32">
        <v>7</v>
      </c>
      <c r="AF80" s="30">
        <v>0</v>
      </c>
      <c r="AG80" s="30">
        <v>1</v>
      </c>
      <c r="AH80" s="30">
        <v>0</v>
      </c>
      <c r="AI80" s="30">
        <v>503</v>
      </c>
      <c r="AJ80" s="30">
        <v>0</v>
      </c>
      <c r="AK80" s="30">
        <v>2</v>
      </c>
      <c r="AL80" s="30">
        <v>505</v>
      </c>
      <c r="AM80" s="30">
        <v>0</v>
      </c>
    </row>
    <row r="81" spans="1:39" ht="15" x14ac:dyDescent="0.3">
      <c r="A81" s="34">
        <v>74</v>
      </c>
      <c r="B81" s="31" t="s">
        <v>135</v>
      </c>
      <c r="C81" s="31" t="str">
        <f>VLOOKUP(B81,[3]Sheet1!$B$2:$D$274,3,0)</f>
        <v>MAMAKA</v>
      </c>
      <c r="D81" s="31" t="str">
        <f>VLOOKUP(C81,[4]all_localities_matched!$B$13:$J$191,9,0)</f>
        <v>MAMAKA</v>
      </c>
      <c r="E81" s="55">
        <v>0.37859007832898173</v>
      </c>
      <c r="F81" s="55">
        <v>1.0443864229765013E-2</v>
      </c>
      <c r="G81" s="55">
        <v>0.47519582245430808</v>
      </c>
      <c r="H81" s="55">
        <v>0.13577023498694518</v>
      </c>
      <c r="I81" s="56" t="str">
        <f t="shared" si="11"/>
        <v>BJP</v>
      </c>
      <c r="J81" s="56">
        <f t="shared" si="6"/>
        <v>0.47519582245430808</v>
      </c>
      <c r="K81" s="57">
        <f t="shared" si="7"/>
        <v>0.37859007832898173</v>
      </c>
      <c r="L81" s="56" t="str">
        <f t="shared" si="8"/>
        <v>INC</v>
      </c>
      <c r="M81" s="58">
        <f t="shared" si="9"/>
        <v>9.6605744125326354E-2</v>
      </c>
      <c r="N81" s="49" t="str">
        <f t="shared" si="10"/>
        <v>Swing BJP</v>
      </c>
      <c r="O81" s="32">
        <v>145</v>
      </c>
      <c r="P81" s="30">
        <v>4</v>
      </c>
      <c r="Q81" s="30">
        <v>182</v>
      </c>
      <c r="R81" s="30">
        <v>7</v>
      </c>
      <c r="S81" s="30">
        <v>2</v>
      </c>
      <c r="T81" s="30">
        <v>0</v>
      </c>
      <c r="U81" s="30">
        <v>0</v>
      </c>
      <c r="V81" s="30">
        <v>1</v>
      </c>
      <c r="W81" s="32">
        <v>0</v>
      </c>
      <c r="X81" s="30">
        <v>1</v>
      </c>
      <c r="Y81" s="30">
        <v>2</v>
      </c>
      <c r="Z81" s="30">
        <v>0</v>
      </c>
      <c r="AA81" s="30">
        <v>0</v>
      </c>
      <c r="AB81" s="30">
        <v>9</v>
      </c>
      <c r="AC81" s="30">
        <v>1</v>
      </c>
      <c r="AD81" s="30">
        <v>16</v>
      </c>
      <c r="AE81" s="32">
        <v>6</v>
      </c>
      <c r="AF81" s="30">
        <v>1</v>
      </c>
      <c r="AG81" s="30">
        <v>6</v>
      </c>
      <c r="AH81" s="30">
        <v>0</v>
      </c>
      <c r="AI81" s="30">
        <v>383</v>
      </c>
      <c r="AJ81" s="30">
        <v>0</v>
      </c>
      <c r="AK81" s="30">
        <v>0</v>
      </c>
      <c r="AL81" s="30">
        <v>383</v>
      </c>
      <c r="AM81" s="30">
        <v>0</v>
      </c>
    </row>
    <row r="82" spans="1:39" ht="15" x14ac:dyDescent="0.3">
      <c r="A82" s="34">
        <v>75</v>
      </c>
      <c r="B82" s="31" t="s">
        <v>136</v>
      </c>
      <c r="C82" s="31" t="str">
        <f>VLOOKUP(B82,[3]Sheet1!$B$2:$D$274,3,0)</f>
        <v>BELI</v>
      </c>
      <c r="D82" s="31" t="str">
        <f>VLOOKUP(C82,[4]all_localities_matched!$B$13:$J$191,9,0)</f>
        <v>BELI</v>
      </c>
      <c r="E82" s="55">
        <v>0.42168674698795183</v>
      </c>
      <c r="F82" s="55">
        <v>5.1204819277108432E-2</v>
      </c>
      <c r="G82" s="55">
        <v>0.38253012048192769</v>
      </c>
      <c r="H82" s="55">
        <v>0.14457831325301204</v>
      </c>
      <c r="I82" s="56" t="str">
        <f t="shared" si="11"/>
        <v>INC</v>
      </c>
      <c r="J82" s="56">
        <f t="shared" si="6"/>
        <v>0.42168674698795183</v>
      </c>
      <c r="K82" s="57">
        <f t="shared" si="7"/>
        <v>0.38253012048192769</v>
      </c>
      <c r="L82" s="56" t="str">
        <f t="shared" si="8"/>
        <v>BJP</v>
      </c>
      <c r="M82" s="58">
        <f t="shared" si="9"/>
        <v>3.9156626506024139E-2</v>
      </c>
      <c r="N82" s="49" t="str">
        <f t="shared" si="10"/>
        <v>Swing INC</v>
      </c>
      <c r="O82" s="32">
        <v>140</v>
      </c>
      <c r="P82" s="30">
        <v>17</v>
      </c>
      <c r="Q82" s="30">
        <v>127</v>
      </c>
      <c r="R82" s="30">
        <v>1</v>
      </c>
      <c r="S82" s="30">
        <v>1</v>
      </c>
      <c r="T82" s="30">
        <v>1</v>
      </c>
      <c r="U82" s="30">
        <v>0</v>
      </c>
      <c r="V82" s="30">
        <v>3</v>
      </c>
      <c r="W82" s="32">
        <v>1</v>
      </c>
      <c r="X82" s="30">
        <v>0</v>
      </c>
      <c r="Y82" s="30">
        <v>2</v>
      </c>
      <c r="Z82" s="30">
        <v>30</v>
      </c>
      <c r="AA82" s="30">
        <v>1</v>
      </c>
      <c r="AB82" s="30">
        <v>2</v>
      </c>
      <c r="AC82" s="30">
        <v>1</v>
      </c>
      <c r="AD82" s="30">
        <v>1</v>
      </c>
      <c r="AE82" s="32">
        <v>1</v>
      </c>
      <c r="AF82" s="30">
        <v>0</v>
      </c>
      <c r="AG82" s="30">
        <v>2</v>
      </c>
      <c r="AH82" s="30">
        <v>1</v>
      </c>
      <c r="AI82" s="30">
        <v>332</v>
      </c>
      <c r="AJ82" s="30">
        <v>0</v>
      </c>
      <c r="AK82" s="30">
        <v>0</v>
      </c>
      <c r="AL82" s="30">
        <v>332</v>
      </c>
      <c r="AM82" s="30">
        <v>0</v>
      </c>
    </row>
    <row r="83" spans="1:39" ht="15" x14ac:dyDescent="0.3">
      <c r="A83" s="34">
        <v>76</v>
      </c>
      <c r="B83" s="31" t="s">
        <v>137</v>
      </c>
      <c r="C83" s="31" t="str">
        <f>VLOOKUP(B83,[3]Sheet1!$B$2:$D$274,3,0)</f>
        <v>MANZAR</v>
      </c>
      <c r="D83" s="31" t="str">
        <f>VLOOKUP(C83,[4]all_localities_matched!$B$13:$J$191,9,0)</f>
        <v>MANJHAR</v>
      </c>
      <c r="E83" s="55">
        <v>0.3651685393258427</v>
      </c>
      <c r="F83" s="55">
        <v>0.31320224719101125</v>
      </c>
      <c r="G83" s="55">
        <v>0.2640449438202247</v>
      </c>
      <c r="H83" s="55">
        <v>4.9157303370786519E-2</v>
      </c>
      <c r="I83" s="56" t="str">
        <f t="shared" si="11"/>
        <v>INC</v>
      </c>
      <c r="J83" s="56">
        <f t="shared" si="6"/>
        <v>0.3651685393258427</v>
      </c>
      <c r="K83" s="57">
        <f t="shared" si="7"/>
        <v>0.31320224719101125</v>
      </c>
      <c r="L83" s="56" t="str">
        <f t="shared" si="8"/>
        <v>BSP</v>
      </c>
      <c r="M83" s="58">
        <f t="shared" si="9"/>
        <v>5.1966292134831449E-2</v>
      </c>
      <c r="N83" s="49" t="str">
        <f t="shared" si="10"/>
        <v>Swing INC</v>
      </c>
      <c r="O83" s="32">
        <v>260</v>
      </c>
      <c r="P83" s="30">
        <v>223</v>
      </c>
      <c r="Q83" s="30">
        <v>188</v>
      </c>
      <c r="R83" s="30">
        <v>6</v>
      </c>
      <c r="S83" s="30">
        <v>1</v>
      </c>
      <c r="T83" s="30">
        <v>2</v>
      </c>
      <c r="U83" s="30">
        <v>2</v>
      </c>
      <c r="V83" s="30">
        <v>1</v>
      </c>
      <c r="W83" s="32">
        <v>9</v>
      </c>
      <c r="X83" s="30">
        <v>0</v>
      </c>
      <c r="Y83" s="30">
        <v>0</v>
      </c>
      <c r="Z83" s="30">
        <v>1</v>
      </c>
      <c r="AA83" s="30">
        <v>2</v>
      </c>
      <c r="AB83" s="30">
        <v>0</v>
      </c>
      <c r="AC83" s="30">
        <v>3</v>
      </c>
      <c r="AD83" s="30">
        <v>2</v>
      </c>
      <c r="AE83" s="32">
        <v>4</v>
      </c>
      <c r="AF83" s="30">
        <v>1</v>
      </c>
      <c r="AG83" s="30">
        <v>0</v>
      </c>
      <c r="AH83" s="30">
        <v>1</v>
      </c>
      <c r="AI83" s="30">
        <v>706</v>
      </c>
      <c r="AJ83" s="30">
        <v>0</v>
      </c>
      <c r="AK83" s="30">
        <v>6</v>
      </c>
      <c r="AL83" s="30">
        <v>712</v>
      </c>
      <c r="AM83" s="30">
        <v>0</v>
      </c>
    </row>
    <row r="84" spans="1:39" ht="15" x14ac:dyDescent="0.3">
      <c r="A84" s="34">
        <v>77</v>
      </c>
      <c r="B84" s="31" t="s">
        <v>138</v>
      </c>
      <c r="C84" s="31" t="str">
        <f>VLOOKUP(B84,[3]Sheet1!$B$2:$D$274,3,0)</f>
        <v>DHANDHAVA</v>
      </c>
      <c r="D84" s="31" t="str">
        <f>VLOOKUP(C84,[4]all_localities_matched!$B$13:$J$191,9,0)</f>
        <v>DHANDHAVA</v>
      </c>
      <c r="E84" s="55">
        <v>0.63636363636363635</v>
      </c>
      <c r="F84" s="55">
        <v>0.21212121212121213</v>
      </c>
      <c r="G84" s="55">
        <v>2.813852813852814E-2</v>
      </c>
      <c r="H84" s="55">
        <v>0.12121212121212122</v>
      </c>
      <c r="I84" s="56" t="str">
        <f t="shared" si="11"/>
        <v>INC</v>
      </c>
      <c r="J84" s="56">
        <f t="shared" si="6"/>
        <v>0.63636363636363635</v>
      </c>
      <c r="K84" s="57">
        <f t="shared" si="7"/>
        <v>0.21212121212121213</v>
      </c>
      <c r="L84" s="56" t="str">
        <f t="shared" si="8"/>
        <v>BSP</v>
      </c>
      <c r="M84" s="58">
        <f t="shared" si="9"/>
        <v>0.4242424242424242</v>
      </c>
      <c r="N84" s="49" t="str">
        <f t="shared" si="10"/>
        <v>Strong INC</v>
      </c>
      <c r="O84" s="32">
        <v>294</v>
      </c>
      <c r="P84" s="30">
        <v>98</v>
      </c>
      <c r="Q84" s="30">
        <v>13</v>
      </c>
      <c r="R84" s="30">
        <v>9</v>
      </c>
      <c r="S84" s="30">
        <v>2</v>
      </c>
      <c r="T84" s="30">
        <v>2</v>
      </c>
      <c r="U84" s="30">
        <v>1</v>
      </c>
      <c r="V84" s="30">
        <v>1</v>
      </c>
      <c r="W84" s="32">
        <v>1</v>
      </c>
      <c r="X84" s="30">
        <v>2</v>
      </c>
      <c r="Y84" s="30">
        <v>1</v>
      </c>
      <c r="Z84" s="30">
        <v>3</v>
      </c>
      <c r="AA84" s="30">
        <v>1</v>
      </c>
      <c r="AB84" s="30">
        <v>0</v>
      </c>
      <c r="AC84" s="30">
        <v>3</v>
      </c>
      <c r="AD84" s="30">
        <v>15</v>
      </c>
      <c r="AE84" s="32">
        <v>11</v>
      </c>
      <c r="AF84" s="30">
        <v>3</v>
      </c>
      <c r="AG84" s="30">
        <v>1</v>
      </c>
      <c r="AH84" s="30">
        <v>0</v>
      </c>
      <c r="AI84" s="30">
        <v>461</v>
      </c>
      <c r="AJ84" s="30">
        <v>0</v>
      </c>
      <c r="AK84" s="30">
        <v>1</v>
      </c>
      <c r="AL84" s="30">
        <v>462</v>
      </c>
      <c r="AM84" s="30">
        <v>0</v>
      </c>
    </row>
    <row r="85" spans="1:39" ht="15" x14ac:dyDescent="0.3">
      <c r="A85" s="26" t="s">
        <v>360</v>
      </c>
      <c r="B85" s="31" t="s">
        <v>138</v>
      </c>
      <c r="C85" s="31" t="str">
        <f>VLOOKUP(B85,[3]Sheet1!$B$2:$D$274,3,0)</f>
        <v>DHANDHAVA</v>
      </c>
      <c r="D85" s="31" t="str">
        <f>VLOOKUP(C85,[4]all_localities_matched!$B$13:$J$191,9,0)</f>
        <v>DHANDHAVA</v>
      </c>
      <c r="E85" s="55">
        <v>0.61951219512195121</v>
      </c>
      <c r="F85" s="55">
        <v>9.2682926829268292E-2</v>
      </c>
      <c r="G85" s="55">
        <v>0.17560975609756097</v>
      </c>
      <c r="H85" s="55">
        <v>0.10975609756097561</v>
      </c>
      <c r="I85" s="56" t="str">
        <f t="shared" si="11"/>
        <v>INC</v>
      </c>
      <c r="J85" s="56">
        <f t="shared" si="6"/>
        <v>0.61951219512195121</v>
      </c>
      <c r="K85" s="57">
        <f t="shared" si="7"/>
        <v>0.17560975609756097</v>
      </c>
      <c r="L85" s="56" t="str">
        <f t="shared" si="8"/>
        <v>BJP</v>
      </c>
      <c r="M85" s="58">
        <f t="shared" si="9"/>
        <v>0.44390243902439025</v>
      </c>
      <c r="N85" s="49" t="str">
        <f t="shared" si="10"/>
        <v>Strong INC</v>
      </c>
      <c r="O85" s="32">
        <v>254</v>
      </c>
      <c r="P85" s="30">
        <v>38</v>
      </c>
      <c r="Q85" s="30">
        <v>72</v>
      </c>
      <c r="R85" s="30">
        <v>6</v>
      </c>
      <c r="S85" s="30">
        <v>5</v>
      </c>
      <c r="T85" s="30">
        <v>2</v>
      </c>
      <c r="U85" s="30">
        <v>0</v>
      </c>
      <c r="V85" s="30">
        <v>1</v>
      </c>
      <c r="W85" s="32">
        <v>1</v>
      </c>
      <c r="X85" s="30">
        <v>2</v>
      </c>
      <c r="Y85" s="30">
        <v>2</v>
      </c>
      <c r="Z85" s="30">
        <v>2</v>
      </c>
      <c r="AA85" s="30">
        <v>1</v>
      </c>
      <c r="AB85" s="30">
        <v>2</v>
      </c>
      <c r="AC85" s="30">
        <v>2</v>
      </c>
      <c r="AD85" s="30">
        <v>15</v>
      </c>
      <c r="AE85" s="32">
        <v>3</v>
      </c>
      <c r="AF85" s="30">
        <v>0</v>
      </c>
      <c r="AG85" s="30">
        <v>1</v>
      </c>
      <c r="AH85" s="30">
        <v>0</v>
      </c>
      <c r="AI85" s="30">
        <v>409</v>
      </c>
      <c r="AJ85" s="30">
        <v>0</v>
      </c>
      <c r="AK85" s="30">
        <v>1</v>
      </c>
      <c r="AL85" s="30">
        <v>410</v>
      </c>
      <c r="AM85" s="30">
        <v>0</v>
      </c>
    </row>
    <row r="86" spans="1:39" ht="15" x14ac:dyDescent="0.3">
      <c r="A86" s="34">
        <v>78</v>
      </c>
      <c r="B86" s="31" t="s">
        <v>139</v>
      </c>
      <c r="C86" s="31" t="str">
        <f>VLOOKUP(B86,[3]Sheet1!$B$2:$D$274,3,0)</f>
        <v>SARIM</v>
      </c>
      <c r="D86" s="31" t="str">
        <f>VLOOKUP(C86,[4]all_localities_matched!$B$13:$J$191,9,0)</f>
        <v>SALEM</v>
      </c>
      <c r="E86" s="55">
        <v>0.63198458574181116</v>
      </c>
      <c r="F86" s="55">
        <v>4.046242774566474E-2</v>
      </c>
      <c r="G86" s="55">
        <v>0.13872832369942195</v>
      </c>
      <c r="H86" s="55">
        <v>0.18304431599229287</v>
      </c>
      <c r="I86" s="56" t="str">
        <f t="shared" si="11"/>
        <v>INC</v>
      </c>
      <c r="J86" s="56">
        <f t="shared" si="6"/>
        <v>0.63198458574181116</v>
      </c>
      <c r="K86" s="57">
        <f t="shared" si="7"/>
        <v>0.18304431599229287</v>
      </c>
      <c r="L86" s="56" t="str">
        <f t="shared" si="8"/>
        <v>Others</v>
      </c>
      <c r="M86" s="58">
        <f t="shared" si="9"/>
        <v>0.44894026974951828</v>
      </c>
      <c r="N86" s="49" t="str">
        <f t="shared" si="10"/>
        <v>Strong INC</v>
      </c>
      <c r="O86" s="32">
        <v>328</v>
      </c>
      <c r="P86" s="30">
        <v>21</v>
      </c>
      <c r="Q86" s="30">
        <v>72</v>
      </c>
      <c r="R86" s="30">
        <v>11</v>
      </c>
      <c r="S86" s="30">
        <v>8</v>
      </c>
      <c r="T86" s="30">
        <v>3</v>
      </c>
      <c r="U86" s="30">
        <v>1</v>
      </c>
      <c r="V86" s="30">
        <v>2</v>
      </c>
      <c r="W86" s="32">
        <v>2</v>
      </c>
      <c r="X86" s="30">
        <v>5</v>
      </c>
      <c r="Y86" s="30">
        <v>2</v>
      </c>
      <c r="Z86" s="30">
        <v>2</v>
      </c>
      <c r="AA86" s="30">
        <v>5</v>
      </c>
      <c r="AB86" s="30">
        <v>1</v>
      </c>
      <c r="AC86" s="30">
        <v>8</v>
      </c>
      <c r="AD86" s="30">
        <v>28</v>
      </c>
      <c r="AE86" s="32">
        <v>14</v>
      </c>
      <c r="AF86" s="30">
        <v>1</v>
      </c>
      <c r="AG86" s="30">
        <v>2</v>
      </c>
      <c r="AH86" s="30">
        <v>0</v>
      </c>
      <c r="AI86" s="30">
        <v>516</v>
      </c>
      <c r="AJ86" s="30">
        <v>0</v>
      </c>
      <c r="AK86" s="30">
        <v>3</v>
      </c>
      <c r="AL86" s="30">
        <v>519</v>
      </c>
      <c r="AM86" s="30">
        <v>0</v>
      </c>
    </row>
    <row r="87" spans="1:39" ht="15" x14ac:dyDescent="0.3">
      <c r="A87" s="34">
        <v>79</v>
      </c>
      <c r="B87" s="31" t="s">
        <v>140</v>
      </c>
      <c r="C87" s="31" t="str">
        <f>VLOOKUP(B87,[3]Sheet1!$B$2:$D$274,3,0)</f>
        <v>ZHIKATIYA</v>
      </c>
      <c r="D87" s="31" t="str">
        <f>VLOOKUP(C87,[4]all_localities_matched!$B$13:$J$191,9,0)</f>
        <v>ZHIKATIYA</v>
      </c>
      <c r="E87" s="55">
        <v>0.75</v>
      </c>
      <c r="F87" s="55">
        <v>5.0480769230769232E-2</v>
      </c>
      <c r="G87" s="55">
        <v>8.6538461538461536E-2</v>
      </c>
      <c r="H87" s="55">
        <v>0.10817307692307693</v>
      </c>
      <c r="I87" s="56" t="str">
        <f t="shared" si="11"/>
        <v>INC</v>
      </c>
      <c r="J87" s="56">
        <f t="shared" si="6"/>
        <v>0.75</v>
      </c>
      <c r="K87" s="57">
        <f t="shared" si="7"/>
        <v>0.10817307692307693</v>
      </c>
      <c r="L87" s="56" t="str">
        <f t="shared" si="8"/>
        <v>Others</v>
      </c>
      <c r="M87" s="58">
        <f t="shared" si="9"/>
        <v>0.64182692307692313</v>
      </c>
      <c r="N87" s="49" t="str">
        <f t="shared" si="10"/>
        <v>Strong INC</v>
      </c>
      <c r="O87" s="32">
        <v>312</v>
      </c>
      <c r="P87" s="30">
        <v>21</v>
      </c>
      <c r="Q87" s="30">
        <v>36</v>
      </c>
      <c r="R87" s="30">
        <v>12</v>
      </c>
      <c r="S87" s="30">
        <v>2</v>
      </c>
      <c r="T87" s="30">
        <v>0</v>
      </c>
      <c r="U87" s="30">
        <v>2</v>
      </c>
      <c r="V87" s="30">
        <v>2</v>
      </c>
      <c r="W87" s="32">
        <v>2</v>
      </c>
      <c r="X87" s="30">
        <v>1</v>
      </c>
      <c r="Y87" s="30">
        <v>0</v>
      </c>
      <c r="Z87" s="30">
        <v>0</v>
      </c>
      <c r="AA87" s="30">
        <v>2</v>
      </c>
      <c r="AB87" s="30">
        <v>3</v>
      </c>
      <c r="AC87" s="30">
        <v>5</v>
      </c>
      <c r="AD87" s="30">
        <v>8</v>
      </c>
      <c r="AE87" s="32">
        <v>2</v>
      </c>
      <c r="AF87" s="30">
        <v>2</v>
      </c>
      <c r="AG87" s="30">
        <v>2</v>
      </c>
      <c r="AH87" s="30">
        <v>0</v>
      </c>
      <c r="AI87" s="30">
        <v>414</v>
      </c>
      <c r="AJ87" s="30">
        <v>0</v>
      </c>
      <c r="AK87" s="30">
        <v>2</v>
      </c>
      <c r="AL87" s="30">
        <v>416</v>
      </c>
      <c r="AM87" s="30">
        <v>0</v>
      </c>
    </row>
    <row r="88" spans="1:39" ht="15" x14ac:dyDescent="0.3">
      <c r="A88" s="34">
        <v>80</v>
      </c>
      <c r="B88" s="31" t="s">
        <v>141</v>
      </c>
      <c r="C88" s="31" t="str">
        <f>VLOOKUP(B88,[3]Sheet1!$B$2:$D$274,3,0)</f>
        <v>RAJOI</v>
      </c>
      <c r="D88" s="31" t="str">
        <f>VLOOKUP(C88,[4]all_localities_matched!$B$13:$J$191,9,0)</f>
        <v>RAJOI</v>
      </c>
      <c r="E88" s="55">
        <v>0.55350553505535061</v>
      </c>
      <c r="F88" s="55">
        <v>3.3210332103321034E-2</v>
      </c>
      <c r="G88" s="55">
        <v>0.25092250922509224</v>
      </c>
      <c r="H88" s="55">
        <v>0.16236162361623616</v>
      </c>
      <c r="I88" s="56" t="str">
        <f t="shared" si="11"/>
        <v>INC</v>
      </c>
      <c r="J88" s="56">
        <f t="shared" si="6"/>
        <v>0.55350553505535061</v>
      </c>
      <c r="K88" s="57">
        <f t="shared" si="7"/>
        <v>0.25092250922509224</v>
      </c>
      <c r="L88" s="56" t="str">
        <f t="shared" si="8"/>
        <v>BJP</v>
      </c>
      <c r="M88" s="58">
        <f t="shared" si="9"/>
        <v>0.30258302583025837</v>
      </c>
      <c r="N88" s="49" t="str">
        <f t="shared" si="10"/>
        <v>Strong INC</v>
      </c>
      <c r="O88" s="32">
        <v>450</v>
      </c>
      <c r="P88" s="30">
        <v>27</v>
      </c>
      <c r="Q88" s="30">
        <v>204</v>
      </c>
      <c r="R88" s="30">
        <v>17</v>
      </c>
      <c r="S88" s="30">
        <v>9</v>
      </c>
      <c r="T88" s="30">
        <v>6</v>
      </c>
      <c r="U88" s="30">
        <v>4</v>
      </c>
      <c r="V88" s="30">
        <v>6</v>
      </c>
      <c r="W88" s="32">
        <v>10</v>
      </c>
      <c r="X88" s="30">
        <v>4</v>
      </c>
      <c r="Y88" s="30">
        <v>3</v>
      </c>
      <c r="Z88" s="30">
        <v>28</v>
      </c>
      <c r="AA88" s="30">
        <v>6</v>
      </c>
      <c r="AB88" s="30">
        <v>9</v>
      </c>
      <c r="AC88" s="30">
        <v>2</v>
      </c>
      <c r="AD88" s="30">
        <v>20</v>
      </c>
      <c r="AE88" s="32">
        <v>5</v>
      </c>
      <c r="AF88" s="30">
        <v>2</v>
      </c>
      <c r="AG88" s="30">
        <v>1</v>
      </c>
      <c r="AH88" s="30">
        <v>0</v>
      </c>
      <c r="AI88" s="30">
        <v>813</v>
      </c>
      <c r="AJ88" s="30">
        <v>0</v>
      </c>
      <c r="AK88" s="30">
        <v>0</v>
      </c>
      <c r="AL88" s="30">
        <v>813</v>
      </c>
      <c r="AM88" s="30">
        <v>0</v>
      </c>
    </row>
    <row r="89" spans="1:39" ht="15" x14ac:dyDescent="0.3">
      <c r="A89" s="34">
        <v>81</v>
      </c>
      <c r="B89" s="31" t="s">
        <v>142</v>
      </c>
      <c r="C89" s="31" t="str">
        <f>VLOOKUP(B89,[3]Sheet1!$B$2:$D$274,3,0)</f>
        <v>BIJOI</v>
      </c>
      <c r="D89" s="31" t="str">
        <f>VLOOKUP(C89,[4]all_localities_matched!$B$13:$J$191,9,0)</f>
        <v>BIJOI</v>
      </c>
      <c r="E89" s="55">
        <v>0.35361216730038025</v>
      </c>
      <c r="F89" s="55">
        <v>5.7034220532319393E-3</v>
      </c>
      <c r="G89" s="55">
        <v>0.53802281368821292</v>
      </c>
      <c r="H89" s="55">
        <v>0.10076045627376426</v>
      </c>
      <c r="I89" s="56" t="str">
        <f t="shared" si="11"/>
        <v>BJP</v>
      </c>
      <c r="J89" s="56">
        <f t="shared" si="6"/>
        <v>0.53802281368821292</v>
      </c>
      <c r="K89" s="57">
        <f t="shared" si="7"/>
        <v>0.35361216730038025</v>
      </c>
      <c r="L89" s="56" t="str">
        <f t="shared" si="8"/>
        <v>INC</v>
      </c>
      <c r="M89" s="58">
        <f t="shared" si="9"/>
        <v>0.18441064638783267</v>
      </c>
      <c r="N89" s="49" t="str">
        <f t="shared" si="10"/>
        <v>Strong BJP</v>
      </c>
      <c r="O89" s="32">
        <v>186</v>
      </c>
      <c r="P89" s="30">
        <v>3</v>
      </c>
      <c r="Q89" s="30">
        <v>283</v>
      </c>
      <c r="R89" s="30">
        <v>11</v>
      </c>
      <c r="S89" s="30">
        <v>6</v>
      </c>
      <c r="T89" s="30">
        <v>0</v>
      </c>
      <c r="U89" s="30">
        <v>1</v>
      </c>
      <c r="V89" s="30">
        <v>2</v>
      </c>
      <c r="W89" s="32">
        <v>1</v>
      </c>
      <c r="X89" s="30">
        <v>2</v>
      </c>
      <c r="Y89" s="30">
        <v>0</v>
      </c>
      <c r="Z89" s="30">
        <v>5</v>
      </c>
      <c r="AA89" s="30">
        <v>2</v>
      </c>
      <c r="AB89" s="30">
        <v>7</v>
      </c>
      <c r="AC89" s="30">
        <v>0</v>
      </c>
      <c r="AD89" s="30">
        <v>8</v>
      </c>
      <c r="AE89" s="32">
        <v>5</v>
      </c>
      <c r="AF89" s="30">
        <v>0</v>
      </c>
      <c r="AG89" s="30">
        <v>1</v>
      </c>
      <c r="AH89" s="30">
        <v>2</v>
      </c>
      <c r="AI89" s="30">
        <v>525</v>
      </c>
      <c r="AJ89" s="30">
        <v>0</v>
      </c>
      <c r="AK89" s="30">
        <v>1</v>
      </c>
      <c r="AL89" s="30">
        <v>526</v>
      </c>
      <c r="AM89" s="30">
        <v>0</v>
      </c>
    </row>
    <row r="90" spans="1:39" ht="15" x14ac:dyDescent="0.3">
      <c r="A90" s="34">
        <v>82</v>
      </c>
      <c r="B90" s="31" t="s">
        <v>143</v>
      </c>
      <c r="C90" s="31" t="str">
        <f>VLOOKUP(B90,[3]Sheet1!$B$2:$D$274,3,0)</f>
        <v>NEHUTI</v>
      </c>
      <c r="D90" s="31" t="str">
        <f>VLOOKUP(C90,[4]all_localities_matched!$B$13:$J$191,9,0)</f>
        <v>NEHUTA</v>
      </c>
      <c r="E90" s="55">
        <v>0.37446197991391678</v>
      </c>
      <c r="F90" s="55">
        <v>1.2912482065997131E-2</v>
      </c>
      <c r="G90" s="55">
        <v>0.35294117647058826</v>
      </c>
      <c r="H90" s="55">
        <v>0.24533715925394547</v>
      </c>
      <c r="I90" s="56" t="str">
        <f t="shared" si="11"/>
        <v>INC</v>
      </c>
      <c r="J90" s="56">
        <f t="shared" si="6"/>
        <v>0.37446197991391678</v>
      </c>
      <c r="K90" s="57">
        <f t="shared" si="7"/>
        <v>0.35294117647058826</v>
      </c>
      <c r="L90" s="56" t="str">
        <f t="shared" si="8"/>
        <v>BJP</v>
      </c>
      <c r="M90" s="58">
        <f t="shared" si="9"/>
        <v>2.1520803443328518E-2</v>
      </c>
      <c r="N90" s="49" t="str">
        <f t="shared" si="10"/>
        <v>Swing INC</v>
      </c>
      <c r="O90" s="32">
        <v>261</v>
      </c>
      <c r="P90" s="30">
        <v>9</v>
      </c>
      <c r="Q90" s="30">
        <v>246</v>
      </c>
      <c r="R90" s="30">
        <v>34</v>
      </c>
      <c r="S90" s="30">
        <v>2</v>
      </c>
      <c r="T90" s="30">
        <v>5</v>
      </c>
      <c r="U90" s="30">
        <v>3</v>
      </c>
      <c r="V90" s="30">
        <v>2</v>
      </c>
      <c r="W90" s="32">
        <v>3</v>
      </c>
      <c r="X90" s="30">
        <v>2</v>
      </c>
      <c r="Y90" s="30">
        <v>4</v>
      </c>
      <c r="Z90" s="30">
        <v>9</v>
      </c>
      <c r="AA90" s="30">
        <v>5</v>
      </c>
      <c r="AB90" s="30">
        <v>8</v>
      </c>
      <c r="AC90" s="30">
        <v>13</v>
      </c>
      <c r="AD90" s="30">
        <v>27</v>
      </c>
      <c r="AE90" s="32">
        <v>30</v>
      </c>
      <c r="AF90" s="30">
        <v>5</v>
      </c>
      <c r="AG90" s="30">
        <v>15</v>
      </c>
      <c r="AH90" s="30">
        <v>4</v>
      </c>
      <c r="AI90" s="30">
        <v>687</v>
      </c>
      <c r="AJ90" s="30">
        <v>0</v>
      </c>
      <c r="AK90" s="30">
        <v>10</v>
      </c>
      <c r="AL90" s="30">
        <v>697</v>
      </c>
      <c r="AM90" s="30">
        <v>0</v>
      </c>
    </row>
    <row r="91" spans="1:39" ht="15" x14ac:dyDescent="0.3">
      <c r="A91" s="34">
        <v>83</v>
      </c>
      <c r="B91" s="31" t="s">
        <v>144</v>
      </c>
      <c r="C91" s="31" t="str">
        <f>VLOOKUP(B91,[3]Sheet1!$B$2:$D$274,3,0)</f>
        <v>PAHARAMA</v>
      </c>
      <c r="D91" s="31" t="str">
        <f>VLOOKUP(C91,[4]all_localities_matched!$B$13:$J$191,9,0)</f>
        <v>PAHARAMA</v>
      </c>
      <c r="E91" s="55">
        <v>0.56349206349206349</v>
      </c>
      <c r="F91" s="55">
        <v>0.10846560846560846</v>
      </c>
      <c r="G91" s="55">
        <v>0.25396825396825395</v>
      </c>
      <c r="H91" s="55">
        <v>7.407407407407407E-2</v>
      </c>
      <c r="I91" s="56" t="str">
        <f t="shared" si="11"/>
        <v>INC</v>
      </c>
      <c r="J91" s="56">
        <f t="shared" si="6"/>
        <v>0.56349206349206349</v>
      </c>
      <c r="K91" s="57">
        <f t="shared" si="7"/>
        <v>0.25396825396825395</v>
      </c>
      <c r="L91" s="56" t="str">
        <f t="shared" si="8"/>
        <v>BJP</v>
      </c>
      <c r="M91" s="58">
        <f t="shared" si="9"/>
        <v>0.30952380952380953</v>
      </c>
      <c r="N91" s="49" t="str">
        <f t="shared" si="10"/>
        <v>Strong INC</v>
      </c>
      <c r="O91" s="32">
        <v>213</v>
      </c>
      <c r="P91" s="30">
        <v>41</v>
      </c>
      <c r="Q91" s="30">
        <v>96</v>
      </c>
      <c r="R91" s="30">
        <v>4</v>
      </c>
      <c r="S91" s="30">
        <v>2</v>
      </c>
      <c r="T91" s="30">
        <v>1</v>
      </c>
      <c r="U91" s="30">
        <v>0</v>
      </c>
      <c r="V91" s="30">
        <v>1</v>
      </c>
      <c r="W91" s="32">
        <v>0</v>
      </c>
      <c r="X91" s="30">
        <v>2</v>
      </c>
      <c r="Y91" s="30">
        <v>0</v>
      </c>
      <c r="Z91" s="30">
        <v>1</v>
      </c>
      <c r="AA91" s="30">
        <v>1</v>
      </c>
      <c r="AB91" s="30">
        <v>7</v>
      </c>
      <c r="AC91" s="30">
        <v>0</v>
      </c>
      <c r="AD91" s="30">
        <v>4</v>
      </c>
      <c r="AE91" s="32">
        <v>2</v>
      </c>
      <c r="AF91" s="30">
        <v>0</v>
      </c>
      <c r="AG91" s="30">
        <v>1</v>
      </c>
      <c r="AH91" s="30">
        <v>2</v>
      </c>
      <c r="AI91" s="30">
        <v>378</v>
      </c>
      <c r="AJ91" s="30">
        <v>0</v>
      </c>
      <c r="AK91" s="30">
        <v>0</v>
      </c>
      <c r="AL91" s="30">
        <v>378</v>
      </c>
      <c r="AM91" s="30">
        <v>0</v>
      </c>
    </row>
    <row r="92" spans="1:39" ht="15" x14ac:dyDescent="0.3">
      <c r="A92" s="34">
        <v>84</v>
      </c>
      <c r="B92" s="31" t="s">
        <v>145</v>
      </c>
      <c r="C92" s="31" t="str">
        <f>VLOOKUP(B92,[3]Sheet1!$B$2:$D$274,3,0)</f>
        <v>NAUGAD</v>
      </c>
      <c r="D92" s="31" t="str">
        <f>VLOOKUP(C92,[4]all_localities_matched!$B$13:$J$191,9,0)</f>
        <v>NAUGADH</v>
      </c>
      <c r="E92" s="55">
        <v>0.46717171717171718</v>
      </c>
      <c r="F92" s="55">
        <v>0.15656565656565657</v>
      </c>
      <c r="G92" s="55">
        <v>0.23232323232323232</v>
      </c>
      <c r="H92" s="55">
        <v>0.14141414141414141</v>
      </c>
      <c r="I92" s="56" t="str">
        <f t="shared" si="11"/>
        <v>INC</v>
      </c>
      <c r="J92" s="56">
        <f t="shared" si="6"/>
        <v>0.46717171717171718</v>
      </c>
      <c r="K92" s="57">
        <f t="shared" si="7"/>
        <v>0.23232323232323232</v>
      </c>
      <c r="L92" s="56" t="str">
        <f t="shared" si="8"/>
        <v>BJP</v>
      </c>
      <c r="M92" s="58">
        <f t="shared" si="9"/>
        <v>0.23484848484848486</v>
      </c>
      <c r="N92" s="49" t="str">
        <f t="shared" si="10"/>
        <v>Strong INC</v>
      </c>
      <c r="O92" s="32">
        <v>185</v>
      </c>
      <c r="P92" s="30">
        <v>62</v>
      </c>
      <c r="Q92" s="30">
        <v>92</v>
      </c>
      <c r="R92" s="30">
        <v>8</v>
      </c>
      <c r="S92" s="30">
        <v>4</v>
      </c>
      <c r="T92" s="30">
        <v>2</v>
      </c>
      <c r="U92" s="30">
        <v>1</v>
      </c>
      <c r="V92" s="30">
        <v>0</v>
      </c>
      <c r="W92" s="32">
        <v>1</v>
      </c>
      <c r="X92" s="30">
        <v>0</v>
      </c>
      <c r="Y92" s="30">
        <v>0</v>
      </c>
      <c r="Z92" s="30">
        <v>5</v>
      </c>
      <c r="AA92" s="30">
        <v>1</v>
      </c>
      <c r="AB92" s="30">
        <v>4</v>
      </c>
      <c r="AC92" s="30">
        <v>5</v>
      </c>
      <c r="AD92" s="30">
        <v>8</v>
      </c>
      <c r="AE92" s="32">
        <v>11</v>
      </c>
      <c r="AF92" s="30">
        <v>4</v>
      </c>
      <c r="AG92" s="30">
        <v>1</v>
      </c>
      <c r="AH92" s="30">
        <v>1</v>
      </c>
      <c r="AI92" s="30">
        <v>395</v>
      </c>
      <c r="AJ92" s="30">
        <v>0</v>
      </c>
      <c r="AK92" s="30">
        <v>1</v>
      </c>
      <c r="AL92" s="30">
        <v>396</v>
      </c>
      <c r="AM92" s="30">
        <v>0</v>
      </c>
    </row>
    <row r="93" spans="1:39" ht="15" x14ac:dyDescent="0.3">
      <c r="A93" s="26" t="s">
        <v>361</v>
      </c>
      <c r="B93" s="31" t="s">
        <v>145</v>
      </c>
      <c r="C93" s="31" t="str">
        <f>VLOOKUP(B93,[3]Sheet1!$B$2:$D$274,3,0)</f>
        <v>NAUGAD</v>
      </c>
      <c r="D93" s="31" t="str">
        <f>VLOOKUP(C93,[4]all_localities_matched!$B$13:$J$191,9,0)</f>
        <v>NAUGADH</v>
      </c>
      <c r="E93" s="55">
        <v>0.30700447093889716</v>
      </c>
      <c r="F93" s="55">
        <v>0.2548435171385991</v>
      </c>
      <c r="G93" s="55">
        <v>0.3263785394932936</v>
      </c>
      <c r="H93" s="55">
        <v>0.11028315946348734</v>
      </c>
      <c r="I93" s="56" t="str">
        <f t="shared" si="11"/>
        <v>BJP</v>
      </c>
      <c r="J93" s="56">
        <f t="shared" si="6"/>
        <v>0.3263785394932936</v>
      </c>
      <c r="K93" s="57">
        <f t="shared" si="7"/>
        <v>0.30700447093889716</v>
      </c>
      <c r="L93" s="56" t="str">
        <f t="shared" si="8"/>
        <v>INC</v>
      </c>
      <c r="M93" s="58">
        <f t="shared" si="9"/>
        <v>1.937406855439644E-2</v>
      </c>
      <c r="N93" s="49" t="str">
        <f t="shared" si="10"/>
        <v>Swing BJP</v>
      </c>
      <c r="O93" s="32">
        <v>206</v>
      </c>
      <c r="P93" s="30">
        <v>171</v>
      </c>
      <c r="Q93" s="30">
        <v>219</v>
      </c>
      <c r="R93" s="30">
        <v>10</v>
      </c>
      <c r="S93" s="30">
        <v>3</v>
      </c>
      <c r="T93" s="30">
        <v>2</v>
      </c>
      <c r="U93" s="30">
        <v>0</v>
      </c>
      <c r="V93" s="30">
        <v>2</v>
      </c>
      <c r="W93" s="32">
        <v>2</v>
      </c>
      <c r="X93" s="30">
        <v>1</v>
      </c>
      <c r="Y93" s="30">
        <v>1</v>
      </c>
      <c r="Z93" s="30">
        <v>8</v>
      </c>
      <c r="AA93" s="30">
        <v>7</v>
      </c>
      <c r="AB93" s="30">
        <v>8</v>
      </c>
      <c r="AC93" s="30">
        <v>10</v>
      </c>
      <c r="AD93" s="30">
        <v>5</v>
      </c>
      <c r="AE93" s="32">
        <v>10</v>
      </c>
      <c r="AF93" s="30">
        <v>2</v>
      </c>
      <c r="AG93" s="30">
        <v>2</v>
      </c>
      <c r="AH93" s="30">
        <v>1</v>
      </c>
      <c r="AI93" s="30">
        <v>670</v>
      </c>
      <c r="AJ93" s="30">
        <v>0</v>
      </c>
      <c r="AK93" s="30">
        <v>1</v>
      </c>
      <c r="AL93" s="30">
        <v>671</v>
      </c>
      <c r="AM93" s="30">
        <v>0</v>
      </c>
    </row>
    <row r="94" spans="1:39" ht="15" x14ac:dyDescent="0.3">
      <c r="A94" s="34">
        <v>85</v>
      </c>
      <c r="B94" s="31" t="s">
        <v>146</v>
      </c>
      <c r="C94" s="31" t="str">
        <f>VLOOKUP(B94,[3]Sheet1!$B$2:$D$274,3,0)</f>
        <v>NEHUTI</v>
      </c>
      <c r="D94" s="31" t="str">
        <f>VLOOKUP(C94,[4]all_localities_matched!$B$13:$J$191,9,0)</f>
        <v>NEHUTA</v>
      </c>
      <c r="E94" s="55">
        <v>0.44713656387665196</v>
      </c>
      <c r="F94" s="55">
        <v>0.11453744493392071</v>
      </c>
      <c r="G94" s="55">
        <v>0.31277533039647576</v>
      </c>
      <c r="H94" s="55">
        <v>0.12334801762114538</v>
      </c>
      <c r="I94" s="56" t="str">
        <f t="shared" si="11"/>
        <v>INC</v>
      </c>
      <c r="J94" s="56">
        <f t="shared" si="6"/>
        <v>0.44713656387665196</v>
      </c>
      <c r="K94" s="57">
        <f t="shared" si="7"/>
        <v>0.31277533039647576</v>
      </c>
      <c r="L94" s="56" t="str">
        <f t="shared" si="8"/>
        <v>BJP</v>
      </c>
      <c r="M94" s="58">
        <f t="shared" si="9"/>
        <v>0.1343612334801762</v>
      </c>
      <c r="N94" s="49" t="str">
        <f t="shared" si="10"/>
        <v>Swing INC</v>
      </c>
      <c r="O94" s="32">
        <v>203</v>
      </c>
      <c r="P94" s="30">
        <v>52</v>
      </c>
      <c r="Q94" s="30">
        <v>142</v>
      </c>
      <c r="R94" s="30">
        <v>4</v>
      </c>
      <c r="S94" s="30">
        <v>3</v>
      </c>
      <c r="T94" s="30">
        <v>1</v>
      </c>
      <c r="U94" s="30">
        <v>1</v>
      </c>
      <c r="V94" s="30">
        <v>3</v>
      </c>
      <c r="W94" s="32">
        <v>1</v>
      </c>
      <c r="X94" s="30">
        <v>4</v>
      </c>
      <c r="Y94" s="30">
        <v>0</v>
      </c>
      <c r="Z94" s="30">
        <v>5</v>
      </c>
      <c r="AA94" s="30">
        <v>1</v>
      </c>
      <c r="AB94" s="30">
        <v>4</v>
      </c>
      <c r="AC94" s="30">
        <v>5</v>
      </c>
      <c r="AD94" s="30">
        <v>8</v>
      </c>
      <c r="AE94" s="32">
        <v>8</v>
      </c>
      <c r="AF94" s="30">
        <v>3</v>
      </c>
      <c r="AG94" s="30">
        <v>4</v>
      </c>
      <c r="AH94" s="30">
        <v>1</v>
      </c>
      <c r="AI94" s="30">
        <v>453</v>
      </c>
      <c r="AJ94" s="30">
        <v>0</v>
      </c>
      <c r="AK94" s="30">
        <v>1</v>
      </c>
      <c r="AL94" s="30">
        <v>454</v>
      </c>
      <c r="AM94" s="30">
        <v>0</v>
      </c>
    </row>
    <row r="95" spans="1:39" ht="15" x14ac:dyDescent="0.3">
      <c r="A95" s="34">
        <v>86</v>
      </c>
      <c r="B95" s="31" t="s">
        <v>147</v>
      </c>
      <c r="C95" s="31" t="str">
        <f>VLOOKUP(B95,[3]Sheet1!$B$2:$D$274,3,0)</f>
        <v>BISAINI</v>
      </c>
      <c r="D95" s="31" t="str">
        <f>VLOOKUP(C95,[4]all_localities_matched!$B$13:$J$191,9,0)</f>
        <v>BISAINI</v>
      </c>
      <c r="E95" s="55">
        <v>0.51219512195121952</v>
      </c>
      <c r="F95" s="55">
        <v>9.7560975609756101E-2</v>
      </c>
      <c r="G95" s="55">
        <v>0.28048780487804881</v>
      </c>
      <c r="H95" s="55">
        <v>0.10823170731707317</v>
      </c>
      <c r="I95" s="56" t="str">
        <f t="shared" si="11"/>
        <v>INC</v>
      </c>
      <c r="J95" s="56">
        <f t="shared" si="6"/>
        <v>0.51219512195121952</v>
      </c>
      <c r="K95" s="57">
        <f t="shared" si="7"/>
        <v>0.28048780487804881</v>
      </c>
      <c r="L95" s="56" t="str">
        <f t="shared" si="8"/>
        <v>BJP</v>
      </c>
      <c r="M95" s="58">
        <f t="shared" si="9"/>
        <v>0.23170731707317072</v>
      </c>
      <c r="N95" s="49" t="str">
        <f t="shared" si="10"/>
        <v>Strong INC</v>
      </c>
      <c r="O95" s="32">
        <v>336</v>
      </c>
      <c r="P95" s="30">
        <v>64</v>
      </c>
      <c r="Q95" s="30">
        <v>184</v>
      </c>
      <c r="R95" s="30">
        <v>14</v>
      </c>
      <c r="S95" s="30">
        <v>6</v>
      </c>
      <c r="T95" s="30">
        <v>1</v>
      </c>
      <c r="U95" s="30">
        <v>2</v>
      </c>
      <c r="V95" s="30">
        <v>2</v>
      </c>
      <c r="W95" s="32">
        <v>2</v>
      </c>
      <c r="X95" s="30">
        <v>2</v>
      </c>
      <c r="Y95" s="30">
        <v>2</v>
      </c>
      <c r="Z95" s="30">
        <v>1</v>
      </c>
      <c r="AA95" s="30">
        <v>3</v>
      </c>
      <c r="AB95" s="30">
        <v>4</v>
      </c>
      <c r="AC95" s="30">
        <v>1</v>
      </c>
      <c r="AD95" s="30">
        <v>14</v>
      </c>
      <c r="AE95" s="32">
        <v>3</v>
      </c>
      <c r="AF95" s="30">
        <v>1</v>
      </c>
      <c r="AG95" s="30">
        <v>13</v>
      </c>
      <c r="AH95" s="30">
        <v>0</v>
      </c>
      <c r="AI95" s="30">
        <v>655</v>
      </c>
      <c r="AJ95" s="30">
        <v>0</v>
      </c>
      <c r="AK95" s="30">
        <v>1</v>
      </c>
      <c r="AL95" s="30">
        <v>656</v>
      </c>
      <c r="AM95" s="30">
        <v>0</v>
      </c>
    </row>
    <row r="96" spans="1:39" ht="15" x14ac:dyDescent="0.3">
      <c r="A96" s="34">
        <v>87</v>
      </c>
      <c r="B96" s="31" t="s">
        <v>148</v>
      </c>
      <c r="C96" s="31" t="str">
        <f>VLOOKUP(B96,[3]Sheet1!$B$2:$D$274,3,0)</f>
        <v>KAPASIYA</v>
      </c>
      <c r="D96" s="31" t="str">
        <f>VLOOKUP(C96,[4]all_localities_matched!$B$13:$J$191,9,0)</f>
        <v>KAPASIYA</v>
      </c>
      <c r="E96" s="55">
        <v>0.50443786982248517</v>
      </c>
      <c r="F96" s="55">
        <v>5.473372781065089E-2</v>
      </c>
      <c r="G96" s="55">
        <v>0.1937869822485207</v>
      </c>
      <c r="H96" s="55">
        <v>0.24408284023668639</v>
      </c>
      <c r="I96" s="56" t="str">
        <f t="shared" si="11"/>
        <v>INC</v>
      </c>
      <c r="J96" s="56">
        <f t="shared" si="6"/>
        <v>0.50443786982248517</v>
      </c>
      <c r="K96" s="57">
        <f t="shared" si="7"/>
        <v>0.24408284023668639</v>
      </c>
      <c r="L96" s="56" t="str">
        <f t="shared" si="8"/>
        <v>Others</v>
      </c>
      <c r="M96" s="58">
        <f t="shared" si="9"/>
        <v>0.26035502958579881</v>
      </c>
      <c r="N96" s="49" t="str">
        <f t="shared" si="10"/>
        <v>Strong INC</v>
      </c>
      <c r="O96" s="32">
        <v>341</v>
      </c>
      <c r="P96" s="30">
        <v>37</v>
      </c>
      <c r="Q96" s="30">
        <v>131</v>
      </c>
      <c r="R96" s="30">
        <v>21</v>
      </c>
      <c r="S96" s="30">
        <v>4</v>
      </c>
      <c r="T96" s="30">
        <v>1</v>
      </c>
      <c r="U96" s="30">
        <v>1</v>
      </c>
      <c r="V96" s="30">
        <v>8</v>
      </c>
      <c r="W96" s="32">
        <v>6</v>
      </c>
      <c r="X96" s="30">
        <v>1</v>
      </c>
      <c r="Y96" s="30">
        <v>11</v>
      </c>
      <c r="Z96" s="30">
        <v>16</v>
      </c>
      <c r="AA96" s="30">
        <v>6</v>
      </c>
      <c r="AB96" s="30">
        <v>11</v>
      </c>
      <c r="AC96" s="30">
        <v>11</v>
      </c>
      <c r="AD96" s="30">
        <v>33</v>
      </c>
      <c r="AE96" s="32">
        <v>5</v>
      </c>
      <c r="AF96" s="30">
        <v>5</v>
      </c>
      <c r="AG96" s="30">
        <v>24</v>
      </c>
      <c r="AH96" s="30">
        <v>1</v>
      </c>
      <c r="AI96" s="30">
        <v>674</v>
      </c>
      <c r="AJ96" s="30">
        <v>0</v>
      </c>
      <c r="AK96" s="30">
        <v>2</v>
      </c>
      <c r="AL96" s="30">
        <v>676</v>
      </c>
      <c r="AM96" s="30">
        <v>0</v>
      </c>
    </row>
    <row r="97" spans="1:39" ht="15" x14ac:dyDescent="0.3">
      <c r="A97" s="26" t="s">
        <v>362</v>
      </c>
      <c r="B97" s="31" t="s">
        <v>148</v>
      </c>
      <c r="C97" s="31" t="str">
        <f>VLOOKUP(B97,[3]Sheet1!$B$2:$D$274,3,0)</f>
        <v>KAPASIYA</v>
      </c>
      <c r="D97" s="31" t="str">
        <f>VLOOKUP(C97,[4]all_localities_matched!$B$13:$J$191,9,0)</f>
        <v>KAPASIYA</v>
      </c>
      <c r="E97" s="55">
        <v>0.47486033519553073</v>
      </c>
      <c r="F97" s="55">
        <v>0.10335195530726257</v>
      </c>
      <c r="G97" s="55">
        <v>0.15363128491620112</v>
      </c>
      <c r="H97" s="55">
        <v>0.26256983240223464</v>
      </c>
      <c r="I97" s="56" t="str">
        <f t="shared" si="11"/>
        <v>INC</v>
      </c>
      <c r="J97" s="56">
        <f t="shared" si="6"/>
        <v>0.47486033519553073</v>
      </c>
      <c r="K97" s="57">
        <f t="shared" si="7"/>
        <v>0.26256983240223464</v>
      </c>
      <c r="L97" s="56" t="str">
        <f t="shared" si="8"/>
        <v>Others</v>
      </c>
      <c r="M97" s="58">
        <f t="shared" si="9"/>
        <v>0.21229050279329609</v>
      </c>
      <c r="N97" s="49" t="str">
        <f t="shared" si="10"/>
        <v>Strong INC</v>
      </c>
      <c r="O97" s="32">
        <v>170</v>
      </c>
      <c r="P97" s="30">
        <v>37</v>
      </c>
      <c r="Q97" s="30">
        <v>55</v>
      </c>
      <c r="R97" s="30">
        <v>5</v>
      </c>
      <c r="S97" s="30">
        <v>2</v>
      </c>
      <c r="T97" s="30">
        <v>1</v>
      </c>
      <c r="U97" s="30">
        <v>2</v>
      </c>
      <c r="V97" s="30">
        <v>0</v>
      </c>
      <c r="W97" s="32">
        <v>4</v>
      </c>
      <c r="X97" s="30">
        <v>1</v>
      </c>
      <c r="Y97" s="30">
        <v>3</v>
      </c>
      <c r="Z97" s="30">
        <v>12</v>
      </c>
      <c r="AA97" s="30">
        <v>1</v>
      </c>
      <c r="AB97" s="30">
        <v>3</v>
      </c>
      <c r="AC97" s="30">
        <v>1</v>
      </c>
      <c r="AD97" s="30">
        <v>10</v>
      </c>
      <c r="AE97" s="32">
        <v>12</v>
      </c>
      <c r="AF97" s="30">
        <v>1</v>
      </c>
      <c r="AG97" s="30">
        <v>35</v>
      </c>
      <c r="AH97" s="30">
        <v>1</v>
      </c>
      <c r="AI97" s="30">
        <v>356</v>
      </c>
      <c r="AJ97" s="30">
        <v>0</v>
      </c>
      <c r="AK97" s="30">
        <v>2</v>
      </c>
      <c r="AL97" s="30">
        <v>358</v>
      </c>
      <c r="AM97" s="30">
        <v>0</v>
      </c>
    </row>
    <row r="98" spans="1:39" ht="15" x14ac:dyDescent="0.3">
      <c r="A98" s="34">
        <v>88</v>
      </c>
      <c r="B98" s="31" t="s">
        <v>149</v>
      </c>
      <c r="C98" s="31" t="str">
        <f>VLOOKUP(B98,[3]Sheet1!$B$2:$D$274,3,0)</f>
        <v>PARASA</v>
      </c>
      <c r="D98" s="31" t="str">
        <f>VLOOKUP(C98,[4]all_localities_matched!$B$13:$J$191,9,0)</f>
        <v>PARSA</v>
      </c>
      <c r="E98" s="55">
        <v>0.24660912453760789</v>
      </c>
      <c r="F98" s="55">
        <v>0.13193588162762021</v>
      </c>
      <c r="G98" s="55">
        <v>0.42046855733662147</v>
      </c>
      <c r="H98" s="55">
        <v>0.18742293464858201</v>
      </c>
      <c r="I98" s="56" t="str">
        <f t="shared" si="11"/>
        <v>BJP</v>
      </c>
      <c r="J98" s="56">
        <f t="shared" si="6"/>
        <v>0.42046855733662147</v>
      </c>
      <c r="K98" s="57">
        <f t="shared" si="7"/>
        <v>0.24660912453760789</v>
      </c>
      <c r="L98" s="56" t="str">
        <f t="shared" si="8"/>
        <v>INC</v>
      </c>
      <c r="M98" s="58">
        <f t="shared" si="9"/>
        <v>0.17385943279901359</v>
      </c>
      <c r="N98" s="49" t="str">
        <f t="shared" si="10"/>
        <v>Strong BJP</v>
      </c>
      <c r="O98" s="32">
        <v>200</v>
      </c>
      <c r="P98" s="30">
        <v>107</v>
      </c>
      <c r="Q98" s="30">
        <v>341</v>
      </c>
      <c r="R98" s="30">
        <v>16</v>
      </c>
      <c r="S98" s="30">
        <v>9</v>
      </c>
      <c r="T98" s="30">
        <v>4</v>
      </c>
      <c r="U98" s="30">
        <v>5</v>
      </c>
      <c r="V98" s="30">
        <v>26</v>
      </c>
      <c r="W98" s="32">
        <v>3</v>
      </c>
      <c r="X98" s="30">
        <v>4</v>
      </c>
      <c r="Y98" s="30">
        <v>5</v>
      </c>
      <c r="Z98" s="30">
        <v>22</v>
      </c>
      <c r="AA98" s="30">
        <v>6</v>
      </c>
      <c r="AB98" s="30">
        <v>11</v>
      </c>
      <c r="AC98" s="30">
        <v>7</v>
      </c>
      <c r="AD98" s="30">
        <v>14</v>
      </c>
      <c r="AE98" s="32">
        <v>7</v>
      </c>
      <c r="AF98" s="30">
        <v>5</v>
      </c>
      <c r="AG98" s="30">
        <v>7</v>
      </c>
      <c r="AH98" s="30">
        <v>1</v>
      </c>
      <c r="AI98" s="30">
        <v>800</v>
      </c>
      <c r="AJ98" s="30">
        <v>0</v>
      </c>
      <c r="AK98" s="30">
        <v>11</v>
      </c>
      <c r="AL98" s="30">
        <v>811</v>
      </c>
      <c r="AM98" s="30">
        <v>0</v>
      </c>
    </row>
    <row r="99" spans="1:39" ht="15" x14ac:dyDescent="0.3">
      <c r="A99" s="34">
        <v>89</v>
      </c>
      <c r="B99" s="31" t="s">
        <v>150</v>
      </c>
      <c r="C99" s="31" t="str">
        <f>VLOOKUP(B99,[3]Sheet1!$B$2:$D$274,3,0)</f>
        <v>TETARIYA</v>
      </c>
      <c r="D99" s="31" t="str">
        <f>VLOOKUP(C99,[4]all_localities_matched!$B$13:$J$191,9,0)</f>
        <v>TETARIYA</v>
      </c>
      <c r="E99" s="55">
        <v>0.39735099337748342</v>
      </c>
      <c r="F99" s="55">
        <v>1.9867549668874173E-2</v>
      </c>
      <c r="G99" s="55">
        <v>0.4370860927152318</v>
      </c>
      <c r="H99" s="55">
        <v>0.13741721854304637</v>
      </c>
      <c r="I99" s="56" t="str">
        <f t="shared" si="11"/>
        <v>BJP</v>
      </c>
      <c r="J99" s="56">
        <f t="shared" si="6"/>
        <v>0.4370860927152318</v>
      </c>
      <c r="K99" s="57">
        <f t="shared" si="7"/>
        <v>0.39735099337748342</v>
      </c>
      <c r="L99" s="56" t="str">
        <f t="shared" si="8"/>
        <v>INC</v>
      </c>
      <c r="M99" s="58">
        <f t="shared" si="9"/>
        <v>3.9735099337748381E-2</v>
      </c>
      <c r="N99" s="49" t="str">
        <f t="shared" si="10"/>
        <v>Swing BJP</v>
      </c>
      <c r="O99" s="32">
        <v>240</v>
      </c>
      <c r="P99" s="30">
        <v>12</v>
      </c>
      <c r="Q99" s="30">
        <v>264</v>
      </c>
      <c r="R99" s="30">
        <v>20</v>
      </c>
      <c r="S99" s="30">
        <v>4</v>
      </c>
      <c r="T99" s="30">
        <v>1</v>
      </c>
      <c r="U99" s="30">
        <v>3</v>
      </c>
      <c r="V99" s="30">
        <v>0</v>
      </c>
      <c r="W99" s="32">
        <v>6</v>
      </c>
      <c r="X99" s="30">
        <v>1</v>
      </c>
      <c r="Y99" s="30">
        <v>3</v>
      </c>
      <c r="Z99" s="30">
        <v>9</v>
      </c>
      <c r="AA99" s="30">
        <v>4</v>
      </c>
      <c r="AB99" s="30">
        <v>7</v>
      </c>
      <c r="AC99" s="30">
        <v>4</v>
      </c>
      <c r="AD99" s="30">
        <v>10</v>
      </c>
      <c r="AE99" s="32">
        <v>5</v>
      </c>
      <c r="AF99" s="30">
        <v>1</v>
      </c>
      <c r="AG99" s="30">
        <v>4</v>
      </c>
      <c r="AH99" s="30">
        <v>1</v>
      </c>
      <c r="AI99" s="30">
        <v>599</v>
      </c>
      <c r="AJ99" s="30">
        <v>0</v>
      </c>
      <c r="AK99" s="30">
        <v>5</v>
      </c>
      <c r="AL99" s="30">
        <v>604</v>
      </c>
      <c r="AM99" s="30">
        <v>0</v>
      </c>
    </row>
    <row r="100" spans="1:39" ht="15" x14ac:dyDescent="0.3">
      <c r="A100" s="34">
        <v>90</v>
      </c>
      <c r="B100" s="31" t="s">
        <v>151</v>
      </c>
      <c r="C100" s="31" t="str">
        <f>VLOOKUP(B100,[3]Sheet1!$B$2:$D$274,3,0)</f>
        <v>KUSHI</v>
      </c>
      <c r="D100" s="31" t="str">
        <f>VLOOKUP(C100,[4]all_localities_matched!$B$13:$J$191,9,0)</f>
        <v>KUSHI</v>
      </c>
      <c r="E100" s="55">
        <v>0.54713114754098358</v>
      </c>
      <c r="F100" s="55">
        <v>0.23360655737704919</v>
      </c>
      <c r="G100" s="55">
        <v>0.10553278688524591</v>
      </c>
      <c r="H100" s="55">
        <v>0.11372950819672131</v>
      </c>
      <c r="I100" s="56" t="str">
        <f t="shared" si="11"/>
        <v>INC</v>
      </c>
      <c r="J100" s="56">
        <f t="shared" si="6"/>
        <v>0.54713114754098358</v>
      </c>
      <c r="K100" s="57">
        <f t="shared" si="7"/>
        <v>0.23360655737704919</v>
      </c>
      <c r="L100" s="56" t="str">
        <f t="shared" si="8"/>
        <v>BSP</v>
      </c>
      <c r="M100" s="58">
        <f t="shared" si="9"/>
        <v>0.31352459016393441</v>
      </c>
      <c r="N100" s="49" t="str">
        <f t="shared" si="10"/>
        <v>Strong INC</v>
      </c>
      <c r="O100" s="32">
        <v>534</v>
      </c>
      <c r="P100" s="30">
        <v>228</v>
      </c>
      <c r="Q100" s="30">
        <v>103</v>
      </c>
      <c r="R100" s="30">
        <v>10</v>
      </c>
      <c r="S100" s="30">
        <v>5</v>
      </c>
      <c r="T100" s="30">
        <v>3</v>
      </c>
      <c r="U100" s="30">
        <v>3</v>
      </c>
      <c r="V100" s="30">
        <v>4</v>
      </c>
      <c r="W100" s="32">
        <v>6</v>
      </c>
      <c r="X100" s="30">
        <v>5</v>
      </c>
      <c r="Y100" s="30">
        <v>3</v>
      </c>
      <c r="Z100" s="30">
        <v>8</v>
      </c>
      <c r="AA100" s="30">
        <v>4</v>
      </c>
      <c r="AB100" s="30">
        <v>12</v>
      </c>
      <c r="AC100" s="30">
        <v>7</v>
      </c>
      <c r="AD100" s="30">
        <v>25</v>
      </c>
      <c r="AE100" s="32">
        <v>9</v>
      </c>
      <c r="AF100" s="30">
        <v>5</v>
      </c>
      <c r="AG100" s="30">
        <v>1</v>
      </c>
      <c r="AH100" s="30">
        <v>1</v>
      </c>
      <c r="AI100" s="30">
        <v>976</v>
      </c>
      <c r="AJ100" s="30">
        <v>0</v>
      </c>
      <c r="AK100" s="30">
        <v>0</v>
      </c>
      <c r="AL100" s="30">
        <v>976</v>
      </c>
      <c r="AM100" s="30">
        <v>0</v>
      </c>
    </row>
    <row r="101" spans="1:39" ht="15" x14ac:dyDescent="0.3">
      <c r="A101" s="34">
        <v>91</v>
      </c>
      <c r="B101" s="31" t="s">
        <v>152</v>
      </c>
      <c r="C101" s="31" t="str">
        <f>VLOOKUP(B101,[3]Sheet1!$B$2:$D$274,3,0)</f>
        <v>KUSHI</v>
      </c>
      <c r="D101" s="31" t="str">
        <f>VLOOKUP(C101,[4]all_localities_matched!$B$13:$J$191,9,0)</f>
        <v>KUSHI</v>
      </c>
      <c r="E101" s="55">
        <v>0.54545454545454541</v>
      </c>
      <c r="F101" s="55">
        <v>5.4292929292929296E-2</v>
      </c>
      <c r="G101" s="55">
        <v>0.29797979797979796</v>
      </c>
      <c r="H101" s="55">
        <v>9.9747474747474751E-2</v>
      </c>
      <c r="I101" s="56" t="str">
        <f t="shared" si="11"/>
        <v>INC</v>
      </c>
      <c r="J101" s="56">
        <f t="shared" si="6"/>
        <v>0.54545454545454541</v>
      </c>
      <c r="K101" s="57">
        <f t="shared" si="7"/>
        <v>0.29797979797979796</v>
      </c>
      <c r="L101" s="56" t="str">
        <f t="shared" si="8"/>
        <v>BJP</v>
      </c>
      <c r="M101" s="58">
        <f t="shared" si="9"/>
        <v>0.24747474747474746</v>
      </c>
      <c r="N101" s="49" t="str">
        <f t="shared" si="10"/>
        <v>Strong INC</v>
      </c>
      <c r="O101" s="32">
        <v>432</v>
      </c>
      <c r="P101" s="30">
        <v>43</v>
      </c>
      <c r="Q101" s="30">
        <v>236</v>
      </c>
      <c r="R101" s="30">
        <v>16</v>
      </c>
      <c r="S101" s="30">
        <v>3</v>
      </c>
      <c r="T101" s="30">
        <v>6</v>
      </c>
      <c r="U101" s="30">
        <v>2</v>
      </c>
      <c r="V101" s="30">
        <v>7</v>
      </c>
      <c r="W101" s="32">
        <v>3</v>
      </c>
      <c r="X101" s="30">
        <v>1</v>
      </c>
      <c r="Y101" s="30">
        <v>2</v>
      </c>
      <c r="Z101" s="30">
        <v>28</v>
      </c>
      <c r="AA101" s="30">
        <v>3</v>
      </c>
      <c r="AB101" s="30">
        <v>1</v>
      </c>
      <c r="AC101" s="30">
        <v>1</v>
      </c>
      <c r="AD101" s="30">
        <v>5</v>
      </c>
      <c r="AE101" s="32">
        <v>1</v>
      </c>
      <c r="AF101" s="30">
        <v>0</v>
      </c>
      <c r="AG101" s="30">
        <v>0</v>
      </c>
      <c r="AH101" s="30">
        <v>0</v>
      </c>
      <c r="AI101" s="30">
        <v>790</v>
      </c>
      <c r="AJ101" s="30">
        <v>0</v>
      </c>
      <c r="AK101" s="30">
        <v>2</v>
      </c>
      <c r="AL101" s="30">
        <v>792</v>
      </c>
      <c r="AM101" s="30">
        <v>0</v>
      </c>
    </row>
    <row r="102" spans="1:39" ht="15" x14ac:dyDescent="0.3">
      <c r="A102" s="34">
        <v>92</v>
      </c>
      <c r="B102" s="31" t="s">
        <v>153</v>
      </c>
      <c r="C102" s="31" t="str">
        <f>VLOOKUP(B102,[3]Sheet1!$B$2:$D$274,3,0)</f>
        <v>BELA</v>
      </c>
      <c r="D102" s="31" t="str">
        <f>VLOOKUP(C102,[4]all_localities_matched!$B$13:$J$191,9,0)</f>
        <v>BELA</v>
      </c>
      <c r="E102" s="55">
        <v>0.55511288180610885</v>
      </c>
      <c r="F102" s="55">
        <v>9.1633466135458169E-2</v>
      </c>
      <c r="G102" s="55">
        <v>0.1899070385126162</v>
      </c>
      <c r="H102" s="55">
        <v>0.16069057104913678</v>
      </c>
      <c r="I102" s="56" t="str">
        <f t="shared" si="11"/>
        <v>INC</v>
      </c>
      <c r="J102" s="56">
        <f t="shared" si="6"/>
        <v>0.55511288180610885</v>
      </c>
      <c r="K102" s="57">
        <f t="shared" si="7"/>
        <v>0.1899070385126162</v>
      </c>
      <c r="L102" s="56" t="str">
        <f t="shared" si="8"/>
        <v>BJP</v>
      </c>
      <c r="M102" s="58">
        <f t="shared" si="9"/>
        <v>0.36520584329349265</v>
      </c>
      <c r="N102" s="49" t="str">
        <f t="shared" si="10"/>
        <v>Strong INC</v>
      </c>
      <c r="O102" s="32">
        <v>418</v>
      </c>
      <c r="P102" s="30">
        <v>69</v>
      </c>
      <c r="Q102" s="30">
        <v>143</v>
      </c>
      <c r="R102" s="30">
        <v>15</v>
      </c>
      <c r="S102" s="30">
        <v>4</v>
      </c>
      <c r="T102" s="30">
        <v>2</v>
      </c>
      <c r="U102" s="30">
        <v>1</v>
      </c>
      <c r="V102" s="30">
        <v>2</v>
      </c>
      <c r="W102" s="32">
        <v>17</v>
      </c>
      <c r="X102" s="30">
        <v>3</v>
      </c>
      <c r="Y102" s="30">
        <v>2</v>
      </c>
      <c r="Z102" s="30">
        <v>18</v>
      </c>
      <c r="AA102" s="30">
        <v>6</v>
      </c>
      <c r="AB102" s="30">
        <v>5</v>
      </c>
      <c r="AC102" s="30">
        <v>5</v>
      </c>
      <c r="AD102" s="30">
        <v>19</v>
      </c>
      <c r="AE102" s="32">
        <v>11</v>
      </c>
      <c r="AF102" s="30">
        <v>5</v>
      </c>
      <c r="AG102" s="30">
        <v>6</v>
      </c>
      <c r="AH102" s="30">
        <v>0</v>
      </c>
      <c r="AI102" s="30">
        <v>751</v>
      </c>
      <c r="AJ102" s="30">
        <v>0</v>
      </c>
      <c r="AK102" s="30">
        <v>2</v>
      </c>
      <c r="AL102" s="30">
        <v>753</v>
      </c>
      <c r="AM102" s="30">
        <v>0</v>
      </c>
    </row>
    <row r="103" spans="1:39" ht="15" x14ac:dyDescent="0.3">
      <c r="A103" s="34">
        <v>93</v>
      </c>
      <c r="B103" s="31" t="s">
        <v>154</v>
      </c>
      <c r="C103" s="31" t="str">
        <f>VLOOKUP(B103,[3]Sheet1!$B$2:$D$274,3,0)</f>
        <v>BELA</v>
      </c>
      <c r="D103" s="31" t="str">
        <f>VLOOKUP(C103,[4]all_localities_matched!$B$13:$J$191,9,0)</f>
        <v>BELA</v>
      </c>
      <c r="E103" s="55">
        <v>0.86612021857923494</v>
      </c>
      <c r="F103" s="55">
        <v>1.092896174863388E-2</v>
      </c>
      <c r="G103" s="55">
        <v>3.825136612021858E-2</v>
      </c>
      <c r="H103" s="55">
        <v>8.4699453551912565E-2</v>
      </c>
      <c r="I103" s="56" t="str">
        <f t="shared" si="11"/>
        <v>INC</v>
      </c>
      <c r="J103" s="56">
        <f t="shared" si="6"/>
        <v>0.86612021857923494</v>
      </c>
      <c r="K103" s="57">
        <f t="shared" si="7"/>
        <v>8.4699453551912565E-2</v>
      </c>
      <c r="L103" s="56" t="str">
        <f t="shared" si="8"/>
        <v>Others</v>
      </c>
      <c r="M103" s="58">
        <f t="shared" si="9"/>
        <v>0.78142076502732238</v>
      </c>
      <c r="N103" s="49" t="str">
        <f t="shared" si="10"/>
        <v>Strong INC</v>
      </c>
      <c r="O103" s="32">
        <v>317</v>
      </c>
      <c r="P103" s="30">
        <v>4</v>
      </c>
      <c r="Q103" s="30">
        <v>14</v>
      </c>
      <c r="R103" s="30">
        <v>1</v>
      </c>
      <c r="S103" s="30">
        <v>2</v>
      </c>
      <c r="T103" s="30">
        <v>1</v>
      </c>
      <c r="U103" s="30">
        <v>0</v>
      </c>
      <c r="V103" s="30">
        <v>1</v>
      </c>
      <c r="W103" s="32">
        <v>0</v>
      </c>
      <c r="X103" s="30">
        <v>2</v>
      </c>
      <c r="Y103" s="30">
        <v>1</v>
      </c>
      <c r="Z103" s="30">
        <v>0</v>
      </c>
      <c r="AA103" s="30">
        <v>3</v>
      </c>
      <c r="AB103" s="30">
        <v>1</v>
      </c>
      <c r="AC103" s="30">
        <v>1</v>
      </c>
      <c r="AD103" s="30">
        <v>12</v>
      </c>
      <c r="AE103" s="32">
        <v>6</v>
      </c>
      <c r="AF103" s="30">
        <v>0</v>
      </c>
      <c r="AG103" s="30">
        <v>0</v>
      </c>
      <c r="AH103" s="30">
        <v>0</v>
      </c>
      <c r="AI103" s="30">
        <v>366</v>
      </c>
      <c r="AJ103" s="30">
        <v>0</v>
      </c>
      <c r="AK103" s="30">
        <v>0</v>
      </c>
      <c r="AL103" s="30">
        <v>366</v>
      </c>
      <c r="AM103" s="30">
        <v>0</v>
      </c>
    </row>
    <row r="104" spans="1:39" ht="15" x14ac:dyDescent="0.3">
      <c r="A104" s="34">
        <v>94</v>
      </c>
      <c r="B104" s="31" t="s">
        <v>155</v>
      </c>
      <c r="C104" s="31" t="str">
        <f>VLOOKUP(B104,[3]Sheet1!$B$2:$D$274,3,0)</f>
        <v>JARAMAKHAP</v>
      </c>
      <c r="D104" s="31" t="str">
        <f>VLOOKUP(C104,[4]all_localities_matched!$B$13:$J$191,9,0)</f>
        <v>JARAMAKHAP</v>
      </c>
      <c r="E104" s="55">
        <v>0.4780763790664781</v>
      </c>
      <c r="F104" s="55">
        <v>4.1018387553041019E-2</v>
      </c>
      <c r="G104" s="55">
        <v>0.2263083451202263</v>
      </c>
      <c r="H104" s="55">
        <v>0.23762376237623761</v>
      </c>
      <c r="I104" s="56" t="str">
        <f t="shared" si="11"/>
        <v>INC</v>
      </c>
      <c r="J104" s="56">
        <f t="shared" si="6"/>
        <v>0.4780763790664781</v>
      </c>
      <c r="K104" s="57">
        <f t="shared" si="7"/>
        <v>0.23762376237623761</v>
      </c>
      <c r="L104" s="56" t="str">
        <f t="shared" si="8"/>
        <v>Others</v>
      </c>
      <c r="M104" s="58">
        <f t="shared" si="9"/>
        <v>0.24045261669024048</v>
      </c>
      <c r="N104" s="49" t="str">
        <f t="shared" si="10"/>
        <v>Strong INC</v>
      </c>
      <c r="O104" s="32">
        <v>338</v>
      </c>
      <c r="P104" s="30">
        <v>29</v>
      </c>
      <c r="Q104" s="30">
        <v>160</v>
      </c>
      <c r="R104" s="30">
        <v>20</v>
      </c>
      <c r="S104" s="30">
        <v>8</v>
      </c>
      <c r="T104" s="30">
        <v>1</v>
      </c>
      <c r="U104" s="30">
        <v>3</v>
      </c>
      <c r="V104" s="30">
        <v>3</v>
      </c>
      <c r="W104" s="32">
        <v>12</v>
      </c>
      <c r="X104" s="30">
        <v>5</v>
      </c>
      <c r="Y104" s="30">
        <v>3</v>
      </c>
      <c r="Z104" s="30">
        <v>26</v>
      </c>
      <c r="AA104" s="30">
        <v>3</v>
      </c>
      <c r="AB104" s="30">
        <v>14</v>
      </c>
      <c r="AC104" s="30">
        <v>10</v>
      </c>
      <c r="AD104" s="30">
        <v>33</v>
      </c>
      <c r="AE104" s="32">
        <v>10</v>
      </c>
      <c r="AF104" s="30">
        <v>5</v>
      </c>
      <c r="AG104" s="30">
        <v>10</v>
      </c>
      <c r="AH104" s="30">
        <v>2</v>
      </c>
      <c r="AI104" s="30">
        <v>695</v>
      </c>
      <c r="AJ104" s="30">
        <v>0</v>
      </c>
      <c r="AK104" s="30">
        <v>12</v>
      </c>
      <c r="AL104" s="30">
        <v>707</v>
      </c>
      <c r="AM104" s="30">
        <v>0</v>
      </c>
    </row>
    <row r="105" spans="1:39" ht="15" x14ac:dyDescent="0.3">
      <c r="A105" s="34">
        <v>95</v>
      </c>
      <c r="B105" s="31" t="s">
        <v>156</v>
      </c>
      <c r="C105" s="31" t="str">
        <f>VLOOKUP(B105,[3]Sheet1!$B$2:$D$274,3,0)</f>
        <v>DABURA</v>
      </c>
      <c r="D105" s="31" t="str">
        <f>VLOOKUP(C105,[4]all_localities_matched!$B$13:$J$191,9,0)</f>
        <v>DABURA</v>
      </c>
      <c r="E105" s="55">
        <v>0.37540453074433655</v>
      </c>
      <c r="F105" s="55">
        <v>7.9288025889967639E-2</v>
      </c>
      <c r="G105" s="55">
        <v>0.37864077669902912</v>
      </c>
      <c r="H105" s="55">
        <v>0.14886731391585761</v>
      </c>
      <c r="I105" s="56" t="str">
        <f t="shared" si="11"/>
        <v>BJP</v>
      </c>
      <c r="J105" s="56">
        <f t="shared" si="6"/>
        <v>0.37864077669902912</v>
      </c>
      <c r="K105" s="57">
        <f t="shared" si="7"/>
        <v>0.37540453074433655</v>
      </c>
      <c r="L105" s="56" t="str">
        <f t="shared" si="8"/>
        <v>INC</v>
      </c>
      <c r="M105" s="58">
        <f t="shared" si="9"/>
        <v>3.2362459546925737E-3</v>
      </c>
      <c r="N105" s="49" t="str">
        <f t="shared" si="10"/>
        <v>Swing BJP</v>
      </c>
      <c r="O105" s="32">
        <v>232</v>
      </c>
      <c r="P105" s="30">
        <v>49</v>
      </c>
      <c r="Q105" s="30">
        <v>234</v>
      </c>
      <c r="R105" s="30">
        <v>15</v>
      </c>
      <c r="S105" s="30">
        <v>14</v>
      </c>
      <c r="T105" s="30">
        <v>0</v>
      </c>
      <c r="U105" s="30">
        <v>1</v>
      </c>
      <c r="V105" s="30">
        <v>7</v>
      </c>
      <c r="W105" s="32">
        <v>0</v>
      </c>
      <c r="X105" s="30">
        <v>1</v>
      </c>
      <c r="Y105" s="30">
        <v>2</v>
      </c>
      <c r="Z105" s="30">
        <v>3</v>
      </c>
      <c r="AA105" s="30">
        <v>2</v>
      </c>
      <c r="AB105" s="30">
        <v>4</v>
      </c>
      <c r="AC105" s="30">
        <v>4</v>
      </c>
      <c r="AD105" s="30">
        <v>10</v>
      </c>
      <c r="AE105" s="32">
        <v>8</v>
      </c>
      <c r="AF105" s="30">
        <v>4</v>
      </c>
      <c r="AG105" s="30">
        <v>12</v>
      </c>
      <c r="AH105" s="30">
        <v>5</v>
      </c>
      <c r="AI105" s="30">
        <v>607</v>
      </c>
      <c r="AJ105" s="30">
        <v>0</v>
      </c>
      <c r="AK105" s="30">
        <v>11</v>
      </c>
      <c r="AL105" s="30">
        <v>618</v>
      </c>
      <c r="AM105" s="30">
        <v>0</v>
      </c>
    </row>
    <row r="106" spans="1:39" ht="15" x14ac:dyDescent="0.3">
      <c r="A106" s="34">
        <v>96</v>
      </c>
      <c r="B106" s="31" t="s">
        <v>157</v>
      </c>
      <c r="C106" s="31" t="str">
        <f>VLOOKUP(B106,[3]Sheet1!$B$2:$D$274,3,0)</f>
        <v>AKAUNA</v>
      </c>
      <c r="D106" s="31" t="str">
        <f>VLOOKUP(C106,[4]all_localities_matched!$B$13:$J$191,9,0)</f>
        <v>AKAUNA</v>
      </c>
      <c r="E106" s="55">
        <v>0.37940026075619299</v>
      </c>
      <c r="F106" s="55">
        <v>8.4745762711864403E-2</v>
      </c>
      <c r="G106" s="55">
        <v>0.24380704041720991</v>
      </c>
      <c r="H106" s="55">
        <v>0.27900912646675358</v>
      </c>
      <c r="I106" s="56" t="str">
        <f t="shared" si="11"/>
        <v>INC</v>
      </c>
      <c r="J106" s="56">
        <f t="shared" si="6"/>
        <v>0.37940026075619299</v>
      </c>
      <c r="K106" s="57">
        <f t="shared" si="7"/>
        <v>0.27900912646675358</v>
      </c>
      <c r="L106" s="56" t="str">
        <f t="shared" si="8"/>
        <v>Others</v>
      </c>
      <c r="M106" s="58">
        <f t="shared" si="9"/>
        <v>0.10039113428943941</v>
      </c>
      <c r="N106" s="49" t="str">
        <f t="shared" si="10"/>
        <v>Swing INC</v>
      </c>
      <c r="O106" s="32">
        <v>291</v>
      </c>
      <c r="P106" s="30">
        <v>65</v>
      </c>
      <c r="Q106" s="30">
        <v>187</v>
      </c>
      <c r="R106" s="30">
        <v>50</v>
      </c>
      <c r="S106" s="30">
        <v>6</v>
      </c>
      <c r="T106" s="30">
        <v>3</v>
      </c>
      <c r="U106" s="30">
        <v>1</v>
      </c>
      <c r="V106" s="30">
        <v>4</v>
      </c>
      <c r="W106" s="32">
        <v>5</v>
      </c>
      <c r="X106" s="30">
        <v>3</v>
      </c>
      <c r="Y106" s="30">
        <v>4</v>
      </c>
      <c r="Z106" s="30">
        <v>46</v>
      </c>
      <c r="AA106" s="30">
        <v>9</v>
      </c>
      <c r="AB106" s="30">
        <v>12</v>
      </c>
      <c r="AC106" s="30">
        <v>6</v>
      </c>
      <c r="AD106" s="30">
        <v>34</v>
      </c>
      <c r="AE106" s="32">
        <v>15</v>
      </c>
      <c r="AF106" s="30">
        <v>8</v>
      </c>
      <c r="AG106" s="30">
        <v>7</v>
      </c>
      <c r="AH106" s="30">
        <v>1</v>
      </c>
      <c r="AI106" s="30">
        <v>757</v>
      </c>
      <c r="AJ106" s="30">
        <v>0</v>
      </c>
      <c r="AK106" s="30">
        <v>10</v>
      </c>
      <c r="AL106" s="30">
        <v>767</v>
      </c>
      <c r="AM106" s="30">
        <v>0</v>
      </c>
    </row>
    <row r="107" spans="1:39" ht="15" x14ac:dyDescent="0.3">
      <c r="A107" s="34">
        <v>97</v>
      </c>
      <c r="B107" s="31" t="s">
        <v>158</v>
      </c>
      <c r="C107" s="31" t="str">
        <f>VLOOKUP(B107,[3]Sheet1!$B$2:$D$274,3,0)</f>
        <v>IBANAPUR</v>
      </c>
      <c r="D107" s="31" t="str">
        <f>VLOOKUP(C107,[4]all_localities_matched!$B$13:$J$191,9,0)</f>
        <v>IBANAPUR</v>
      </c>
      <c r="E107" s="55">
        <v>0.31673306772908366</v>
      </c>
      <c r="F107" s="55">
        <v>0.14143426294820718</v>
      </c>
      <c r="G107" s="55">
        <v>0.31075697211155379</v>
      </c>
      <c r="H107" s="55">
        <v>0.22908366533864541</v>
      </c>
      <c r="I107" s="56" t="str">
        <f t="shared" si="11"/>
        <v>INC</v>
      </c>
      <c r="J107" s="56">
        <f t="shared" si="6"/>
        <v>0.31673306772908366</v>
      </c>
      <c r="K107" s="57">
        <f t="shared" si="7"/>
        <v>0.31075697211155379</v>
      </c>
      <c r="L107" s="56" t="str">
        <f t="shared" si="8"/>
        <v>BJP</v>
      </c>
      <c r="M107" s="58">
        <f t="shared" si="9"/>
        <v>5.9760956175298752E-3</v>
      </c>
      <c r="N107" s="49" t="str">
        <f t="shared" si="10"/>
        <v>Swing INC</v>
      </c>
      <c r="O107" s="32">
        <v>159</v>
      </c>
      <c r="P107" s="30">
        <v>71</v>
      </c>
      <c r="Q107" s="30">
        <v>156</v>
      </c>
      <c r="R107" s="30">
        <v>24</v>
      </c>
      <c r="S107" s="30">
        <v>5</v>
      </c>
      <c r="T107" s="30">
        <v>21</v>
      </c>
      <c r="U107" s="30">
        <v>1</v>
      </c>
      <c r="V107" s="30">
        <v>3</v>
      </c>
      <c r="W107" s="32">
        <v>6</v>
      </c>
      <c r="X107" s="30">
        <v>1</v>
      </c>
      <c r="Y107" s="30">
        <v>5</v>
      </c>
      <c r="Z107" s="30">
        <v>12</v>
      </c>
      <c r="AA107" s="30">
        <v>2</v>
      </c>
      <c r="AB107" s="30">
        <v>6</v>
      </c>
      <c r="AC107" s="30">
        <v>3</v>
      </c>
      <c r="AD107" s="30">
        <v>7</v>
      </c>
      <c r="AE107" s="32">
        <v>5</v>
      </c>
      <c r="AF107" s="30">
        <v>2</v>
      </c>
      <c r="AG107" s="30">
        <v>11</v>
      </c>
      <c r="AH107" s="30">
        <v>1</v>
      </c>
      <c r="AI107" s="30">
        <v>501</v>
      </c>
      <c r="AJ107" s="30">
        <v>0</v>
      </c>
      <c r="AK107" s="30">
        <v>1</v>
      </c>
      <c r="AL107" s="30">
        <v>502</v>
      </c>
      <c r="AM107" s="30">
        <v>0</v>
      </c>
    </row>
    <row r="108" spans="1:39" ht="15" x14ac:dyDescent="0.3">
      <c r="A108" s="34">
        <v>98</v>
      </c>
      <c r="B108" s="31" t="s">
        <v>159</v>
      </c>
      <c r="C108" s="31" t="str">
        <f>VLOOKUP(B108,[3]Sheet1!$B$2:$D$274,3,0)</f>
        <v>POKHAR</v>
      </c>
      <c r="D108" s="31" t="str">
        <f>VLOOKUP(C108,[4]all_localities_matched!$B$13:$J$191,9,0)</f>
        <v>POKHAR</v>
      </c>
      <c r="E108" s="55">
        <v>0.69519519519519524</v>
      </c>
      <c r="F108" s="55">
        <v>1.3513513513513514E-2</v>
      </c>
      <c r="G108" s="55">
        <v>0.13363363363363365</v>
      </c>
      <c r="H108" s="55">
        <v>0.15315315315315314</v>
      </c>
      <c r="I108" s="56" t="str">
        <f t="shared" si="11"/>
        <v>INC</v>
      </c>
      <c r="J108" s="56">
        <f t="shared" si="6"/>
        <v>0.69519519519519524</v>
      </c>
      <c r="K108" s="57">
        <f t="shared" si="7"/>
        <v>0.15315315315315314</v>
      </c>
      <c r="L108" s="56" t="str">
        <f t="shared" si="8"/>
        <v>Others</v>
      </c>
      <c r="M108" s="58">
        <f t="shared" si="9"/>
        <v>0.54204204204204209</v>
      </c>
      <c r="N108" s="49" t="str">
        <f t="shared" si="10"/>
        <v>Strong INC</v>
      </c>
      <c r="O108" s="32">
        <v>463</v>
      </c>
      <c r="P108" s="30">
        <v>9</v>
      </c>
      <c r="Q108" s="30">
        <v>89</v>
      </c>
      <c r="R108" s="30">
        <v>14</v>
      </c>
      <c r="S108" s="30">
        <v>5</v>
      </c>
      <c r="T108" s="30">
        <v>2</v>
      </c>
      <c r="U108" s="30">
        <v>1</v>
      </c>
      <c r="V108" s="30">
        <v>2</v>
      </c>
      <c r="W108" s="32">
        <v>8</v>
      </c>
      <c r="X108" s="30">
        <v>0</v>
      </c>
      <c r="Y108" s="30">
        <v>1</v>
      </c>
      <c r="Z108" s="30">
        <v>8</v>
      </c>
      <c r="AA108" s="30">
        <v>2</v>
      </c>
      <c r="AB108" s="30">
        <v>3</v>
      </c>
      <c r="AC108" s="30">
        <v>8</v>
      </c>
      <c r="AD108" s="30">
        <v>27</v>
      </c>
      <c r="AE108" s="32">
        <v>11</v>
      </c>
      <c r="AF108" s="30">
        <v>2</v>
      </c>
      <c r="AG108" s="30">
        <v>6</v>
      </c>
      <c r="AH108" s="30">
        <v>2</v>
      </c>
      <c r="AI108" s="30">
        <v>663</v>
      </c>
      <c r="AJ108" s="30">
        <v>0</v>
      </c>
      <c r="AK108" s="30">
        <v>3</v>
      </c>
      <c r="AL108" s="30">
        <v>666</v>
      </c>
      <c r="AM108" s="30">
        <v>0</v>
      </c>
    </row>
    <row r="109" spans="1:39" ht="15" x14ac:dyDescent="0.3">
      <c r="A109" s="34">
        <v>99</v>
      </c>
      <c r="B109" s="31" t="s">
        <v>160</v>
      </c>
      <c r="C109" s="31" t="str">
        <f>VLOOKUP(B109,[3]Sheet1!$B$2:$D$274,3,0)</f>
        <v>POIVWAN</v>
      </c>
      <c r="D109" s="31" t="str">
        <f>VLOOKUP(C109,[4]all_localities_matched!$B$13:$J$191,9,0)</f>
        <v>POIVWAN</v>
      </c>
      <c r="E109" s="55">
        <v>0.33533653846153844</v>
      </c>
      <c r="F109" s="55">
        <v>0.18990384615384615</v>
      </c>
      <c r="G109" s="55">
        <v>0.33774038461538464</v>
      </c>
      <c r="H109" s="55">
        <v>0.13221153846153846</v>
      </c>
      <c r="I109" s="56" t="str">
        <f t="shared" si="11"/>
        <v>BJP</v>
      </c>
      <c r="J109" s="56">
        <f t="shared" si="6"/>
        <v>0.33774038461538464</v>
      </c>
      <c r="K109" s="57">
        <f t="shared" si="7"/>
        <v>0.33533653846153844</v>
      </c>
      <c r="L109" s="56" t="str">
        <f t="shared" si="8"/>
        <v>INC</v>
      </c>
      <c r="M109" s="58">
        <f t="shared" si="9"/>
        <v>2.4038461538462008E-3</v>
      </c>
      <c r="N109" s="49" t="str">
        <f t="shared" si="10"/>
        <v>Swing BJP</v>
      </c>
      <c r="O109" s="32">
        <v>279</v>
      </c>
      <c r="P109" s="30">
        <v>158</v>
      </c>
      <c r="Q109" s="30">
        <v>281</v>
      </c>
      <c r="R109" s="30">
        <v>23</v>
      </c>
      <c r="S109" s="30">
        <v>6</v>
      </c>
      <c r="T109" s="30">
        <v>3</v>
      </c>
      <c r="U109" s="30">
        <v>3</v>
      </c>
      <c r="V109" s="30">
        <v>6</v>
      </c>
      <c r="W109" s="32">
        <v>4</v>
      </c>
      <c r="X109" s="30">
        <v>2</v>
      </c>
      <c r="Y109" s="30">
        <v>6</v>
      </c>
      <c r="Z109" s="30">
        <v>11</v>
      </c>
      <c r="AA109" s="30">
        <v>3</v>
      </c>
      <c r="AB109" s="30">
        <v>13</v>
      </c>
      <c r="AC109" s="30">
        <v>4</v>
      </c>
      <c r="AD109" s="30">
        <v>17</v>
      </c>
      <c r="AE109" s="32">
        <v>0</v>
      </c>
      <c r="AF109" s="30">
        <v>5</v>
      </c>
      <c r="AG109" s="30">
        <v>3</v>
      </c>
      <c r="AH109" s="30">
        <v>1</v>
      </c>
      <c r="AI109" s="30">
        <v>828</v>
      </c>
      <c r="AJ109" s="30">
        <v>0</v>
      </c>
      <c r="AK109" s="30">
        <v>4</v>
      </c>
      <c r="AL109" s="30">
        <v>832</v>
      </c>
      <c r="AM109" s="30">
        <v>0</v>
      </c>
    </row>
    <row r="110" spans="1:39" ht="15" x14ac:dyDescent="0.3">
      <c r="A110" s="34">
        <v>100</v>
      </c>
      <c r="B110" s="31" t="s">
        <v>161</v>
      </c>
      <c r="C110" s="31" t="str">
        <f>VLOOKUP(B110,[3]Sheet1!$B$2:$D$274,3,0)</f>
        <v>BAJITAPUR</v>
      </c>
      <c r="D110" s="31" t="str">
        <f>VLOOKUP(C110,[4]all_localities_matched!$B$13:$J$191,9,0)</f>
        <v>BAJITAPUR</v>
      </c>
      <c r="E110" s="55">
        <v>0.62702702702702706</v>
      </c>
      <c r="F110" s="55">
        <v>6.0810810810810814E-2</v>
      </c>
      <c r="G110" s="55">
        <v>0.17297297297297298</v>
      </c>
      <c r="H110" s="55">
        <v>0.13783783783783785</v>
      </c>
      <c r="I110" s="56" t="str">
        <f t="shared" si="11"/>
        <v>INC</v>
      </c>
      <c r="J110" s="56">
        <f t="shared" si="6"/>
        <v>0.62702702702702706</v>
      </c>
      <c r="K110" s="57">
        <f t="shared" si="7"/>
        <v>0.17297297297297298</v>
      </c>
      <c r="L110" s="56" t="str">
        <f t="shared" si="8"/>
        <v>BJP</v>
      </c>
      <c r="M110" s="58">
        <f t="shared" si="9"/>
        <v>0.45405405405405408</v>
      </c>
      <c r="N110" s="49" t="str">
        <f t="shared" si="10"/>
        <v>Strong INC</v>
      </c>
      <c r="O110" s="32">
        <v>464</v>
      </c>
      <c r="P110" s="30">
        <v>45</v>
      </c>
      <c r="Q110" s="30">
        <v>128</v>
      </c>
      <c r="R110" s="30">
        <v>23</v>
      </c>
      <c r="S110" s="30">
        <v>3</v>
      </c>
      <c r="T110" s="30">
        <v>4</v>
      </c>
      <c r="U110" s="30">
        <v>1</v>
      </c>
      <c r="V110" s="30">
        <v>1</v>
      </c>
      <c r="W110" s="32">
        <v>4</v>
      </c>
      <c r="X110" s="30">
        <v>2</v>
      </c>
      <c r="Y110" s="30">
        <v>2</v>
      </c>
      <c r="Z110" s="30">
        <v>7</v>
      </c>
      <c r="AA110" s="30">
        <v>0</v>
      </c>
      <c r="AB110" s="30">
        <v>2</v>
      </c>
      <c r="AC110" s="30">
        <v>2</v>
      </c>
      <c r="AD110" s="30">
        <v>27</v>
      </c>
      <c r="AE110" s="32">
        <v>9</v>
      </c>
      <c r="AF110" s="30">
        <v>1</v>
      </c>
      <c r="AG110" s="30">
        <v>14</v>
      </c>
      <c r="AH110" s="30">
        <v>0</v>
      </c>
      <c r="AI110" s="30">
        <v>739</v>
      </c>
      <c r="AJ110" s="30">
        <v>0</v>
      </c>
      <c r="AK110" s="30">
        <v>1</v>
      </c>
      <c r="AL110" s="30">
        <v>740</v>
      </c>
      <c r="AM110" s="30">
        <v>0</v>
      </c>
    </row>
    <row r="111" spans="1:39" ht="15" x14ac:dyDescent="0.3">
      <c r="A111" s="34">
        <v>101</v>
      </c>
      <c r="B111" s="31" t="s">
        <v>162</v>
      </c>
      <c r="C111" s="31" t="str">
        <f>VLOOKUP(B111,[3]Sheet1!$B$2:$D$274,3,0)</f>
        <v>ORA</v>
      </c>
      <c r="D111" s="31" t="str">
        <f>VLOOKUP(C111,[4]all_localities_matched!$B$13:$J$191,9,0)</f>
        <v>ORA</v>
      </c>
      <c r="E111" s="55">
        <v>0.51838235294117652</v>
      </c>
      <c r="F111" s="55">
        <v>7.3529411764705885E-2</v>
      </c>
      <c r="G111" s="55">
        <v>0.29779411764705882</v>
      </c>
      <c r="H111" s="55">
        <v>0.10845588235294118</v>
      </c>
      <c r="I111" s="56" t="str">
        <f t="shared" si="11"/>
        <v>INC</v>
      </c>
      <c r="J111" s="56">
        <f t="shared" si="6"/>
        <v>0.51838235294117652</v>
      </c>
      <c r="K111" s="57">
        <f t="shared" si="7"/>
        <v>0.29779411764705882</v>
      </c>
      <c r="L111" s="56" t="str">
        <f t="shared" si="8"/>
        <v>BJP</v>
      </c>
      <c r="M111" s="58">
        <f t="shared" si="9"/>
        <v>0.2205882352941177</v>
      </c>
      <c r="N111" s="49" t="str">
        <f t="shared" si="10"/>
        <v>Strong INC</v>
      </c>
      <c r="O111" s="32">
        <v>282</v>
      </c>
      <c r="P111" s="30">
        <v>40</v>
      </c>
      <c r="Q111" s="30">
        <v>162</v>
      </c>
      <c r="R111" s="30">
        <v>8</v>
      </c>
      <c r="S111" s="30">
        <v>1</v>
      </c>
      <c r="T111" s="30">
        <v>1</v>
      </c>
      <c r="U111" s="30">
        <v>2</v>
      </c>
      <c r="V111" s="30">
        <v>2</v>
      </c>
      <c r="W111" s="32">
        <v>5</v>
      </c>
      <c r="X111" s="30">
        <v>0</v>
      </c>
      <c r="Y111" s="30">
        <v>1</v>
      </c>
      <c r="Z111" s="30">
        <v>20</v>
      </c>
      <c r="AA111" s="30">
        <v>0</v>
      </c>
      <c r="AB111" s="30">
        <v>5</v>
      </c>
      <c r="AC111" s="30">
        <v>0</v>
      </c>
      <c r="AD111" s="30">
        <v>4</v>
      </c>
      <c r="AE111" s="32">
        <v>6</v>
      </c>
      <c r="AF111" s="30">
        <v>1</v>
      </c>
      <c r="AG111" s="30">
        <v>2</v>
      </c>
      <c r="AH111" s="30">
        <v>1</v>
      </c>
      <c r="AI111" s="30">
        <v>543</v>
      </c>
      <c r="AJ111" s="30">
        <v>0</v>
      </c>
      <c r="AK111" s="30">
        <v>1</v>
      </c>
      <c r="AL111" s="30">
        <v>544</v>
      </c>
      <c r="AM111" s="30">
        <v>0</v>
      </c>
    </row>
    <row r="112" spans="1:39" ht="15" x14ac:dyDescent="0.3">
      <c r="A112" s="34">
        <v>102</v>
      </c>
      <c r="B112" s="31" t="s">
        <v>164</v>
      </c>
      <c r="C112" s="31" t="str">
        <f>VLOOKUP(B112,[3]Sheet1!$B$2:$D$274,3,0)</f>
        <v>ORA</v>
      </c>
      <c r="D112" s="31" t="str">
        <f>VLOOKUP(C112,[4]all_localities_matched!$B$13:$J$191,9,0)</f>
        <v>ORA</v>
      </c>
      <c r="E112" s="55">
        <v>0.52782462057335577</v>
      </c>
      <c r="F112" s="55">
        <v>5.733558178752108E-2</v>
      </c>
      <c r="G112" s="55">
        <v>0.30354131534569984</v>
      </c>
      <c r="H112" s="55">
        <v>0.10286677908937605</v>
      </c>
      <c r="I112" s="56" t="str">
        <f t="shared" si="11"/>
        <v>INC</v>
      </c>
      <c r="J112" s="56">
        <f t="shared" si="6"/>
        <v>0.52782462057335577</v>
      </c>
      <c r="K112" s="57">
        <f t="shared" si="7"/>
        <v>0.30354131534569984</v>
      </c>
      <c r="L112" s="56" t="str">
        <f t="shared" si="8"/>
        <v>BJP</v>
      </c>
      <c r="M112" s="58">
        <f t="shared" si="9"/>
        <v>0.22428330522765594</v>
      </c>
      <c r="N112" s="49" t="str">
        <f t="shared" si="10"/>
        <v>Strong INC</v>
      </c>
      <c r="O112" s="32">
        <v>313</v>
      </c>
      <c r="P112" s="30">
        <v>34</v>
      </c>
      <c r="Q112" s="30">
        <v>180</v>
      </c>
      <c r="R112" s="30">
        <v>7</v>
      </c>
      <c r="S112" s="30">
        <v>4</v>
      </c>
      <c r="T112" s="30">
        <v>0</v>
      </c>
      <c r="U112" s="30">
        <v>1</v>
      </c>
      <c r="V112" s="30">
        <v>1</v>
      </c>
      <c r="W112" s="32">
        <v>11</v>
      </c>
      <c r="X112" s="30">
        <v>0</v>
      </c>
      <c r="Y112" s="30">
        <v>0</v>
      </c>
      <c r="Z112" s="30">
        <v>13</v>
      </c>
      <c r="AA112" s="30">
        <v>1</v>
      </c>
      <c r="AB112" s="30">
        <v>0</v>
      </c>
      <c r="AC112" s="30">
        <v>2</v>
      </c>
      <c r="AD112" s="30">
        <v>6</v>
      </c>
      <c r="AE112" s="32">
        <v>10</v>
      </c>
      <c r="AF112" s="30">
        <v>1</v>
      </c>
      <c r="AG112" s="30">
        <v>4</v>
      </c>
      <c r="AH112" s="30">
        <v>0</v>
      </c>
      <c r="AI112" s="30">
        <v>588</v>
      </c>
      <c r="AJ112" s="30">
        <v>0</v>
      </c>
      <c r="AK112" s="30">
        <v>5</v>
      </c>
      <c r="AL112" s="30">
        <v>593</v>
      </c>
      <c r="AM112" s="30">
        <v>0</v>
      </c>
    </row>
    <row r="113" spans="1:39" ht="15" x14ac:dyDescent="0.3">
      <c r="A113" s="34">
        <v>103</v>
      </c>
      <c r="B113" s="31" t="s">
        <v>165</v>
      </c>
      <c r="C113" s="31" t="str">
        <f>VLOOKUP(B113,[3]Sheet1!$B$2:$D$274,3,0)</f>
        <v>SHEKHAPURA</v>
      </c>
      <c r="D113" s="31" t="str">
        <f>VLOOKUP(C113,[4]all_localities_matched!$B$13:$J$191,9,0)</f>
        <v>SHEKHAPURA</v>
      </c>
      <c r="E113" s="55">
        <v>4.2016806722689079E-2</v>
      </c>
      <c r="F113" s="55">
        <v>0.65826330532212884</v>
      </c>
      <c r="G113" s="55">
        <v>0.23249299719887956</v>
      </c>
      <c r="H113" s="55">
        <v>6.7226890756302518E-2</v>
      </c>
      <c r="I113" s="56" t="str">
        <f t="shared" si="11"/>
        <v>BSP</v>
      </c>
      <c r="J113" s="56">
        <f t="shared" si="6"/>
        <v>0.65826330532212884</v>
      </c>
      <c r="K113" s="57">
        <f t="shared" si="7"/>
        <v>0.23249299719887956</v>
      </c>
      <c r="L113" s="56" t="str">
        <f t="shared" si="8"/>
        <v>BJP</v>
      </c>
      <c r="M113" s="58">
        <f t="shared" si="9"/>
        <v>0.42577030812324929</v>
      </c>
      <c r="N113" s="49" t="str">
        <f t="shared" si="10"/>
        <v>Strong BSP</v>
      </c>
      <c r="O113" s="32">
        <v>15</v>
      </c>
      <c r="P113" s="30">
        <v>235</v>
      </c>
      <c r="Q113" s="30">
        <v>83</v>
      </c>
      <c r="R113" s="30">
        <v>6</v>
      </c>
      <c r="S113" s="30">
        <v>1</v>
      </c>
      <c r="T113" s="30">
        <v>0</v>
      </c>
      <c r="U113" s="30">
        <v>0</v>
      </c>
      <c r="V113" s="30">
        <v>1</v>
      </c>
      <c r="W113" s="32">
        <v>0</v>
      </c>
      <c r="X113" s="30">
        <v>0</v>
      </c>
      <c r="Y113" s="30">
        <v>1</v>
      </c>
      <c r="Z113" s="30">
        <v>0</v>
      </c>
      <c r="AA113" s="30">
        <v>2</v>
      </c>
      <c r="AB113" s="30">
        <v>2</v>
      </c>
      <c r="AC113" s="30">
        <v>2</v>
      </c>
      <c r="AD113" s="30">
        <v>3</v>
      </c>
      <c r="AE113" s="32">
        <v>4</v>
      </c>
      <c r="AF113" s="30">
        <v>0</v>
      </c>
      <c r="AG113" s="30">
        <v>1</v>
      </c>
      <c r="AH113" s="30">
        <v>1</v>
      </c>
      <c r="AI113" s="30">
        <v>357</v>
      </c>
      <c r="AJ113" s="30">
        <v>0</v>
      </c>
      <c r="AK113" s="30">
        <v>0</v>
      </c>
      <c r="AL113" s="30">
        <v>357</v>
      </c>
      <c r="AM113" s="30">
        <v>0</v>
      </c>
    </row>
    <row r="114" spans="1:39" ht="15" x14ac:dyDescent="0.3">
      <c r="A114" s="34">
        <v>104</v>
      </c>
      <c r="B114" s="31" t="s">
        <v>166</v>
      </c>
      <c r="C114" s="31" t="str">
        <f>VLOOKUP(B114,[3]Sheet1!$B$2:$D$274,3,0)</f>
        <v>RAJUPAR</v>
      </c>
      <c r="D114" s="31" t="str">
        <f>VLOOKUP(C114,[4]all_localities_matched!$B$13:$J$191,9,0)</f>
        <v>RAJPUR</v>
      </c>
      <c r="E114" s="55">
        <v>2.2598870056497175E-2</v>
      </c>
      <c r="F114" s="55">
        <v>0.8512241054613936</v>
      </c>
      <c r="G114" s="55">
        <v>3.3898305084745763E-2</v>
      </c>
      <c r="H114" s="55">
        <v>9.2278719397363471E-2</v>
      </c>
      <c r="I114" s="56" t="str">
        <f t="shared" si="11"/>
        <v>BSP</v>
      </c>
      <c r="J114" s="56">
        <f t="shared" si="6"/>
        <v>0.8512241054613936</v>
      </c>
      <c r="K114" s="57">
        <f t="shared" si="7"/>
        <v>9.2278719397363471E-2</v>
      </c>
      <c r="L114" s="56" t="str">
        <f t="shared" si="8"/>
        <v>Others</v>
      </c>
      <c r="M114" s="58">
        <f t="shared" si="9"/>
        <v>0.75894538606403017</v>
      </c>
      <c r="N114" s="49" t="str">
        <f t="shared" si="10"/>
        <v>Strong BSP</v>
      </c>
      <c r="O114" s="32">
        <v>12</v>
      </c>
      <c r="P114" s="30">
        <v>452</v>
      </c>
      <c r="Q114" s="30">
        <v>18</v>
      </c>
      <c r="R114" s="30">
        <v>1</v>
      </c>
      <c r="S114" s="30">
        <v>2</v>
      </c>
      <c r="T114" s="30">
        <v>14</v>
      </c>
      <c r="U114" s="30">
        <v>1</v>
      </c>
      <c r="V114" s="30">
        <v>0</v>
      </c>
      <c r="W114" s="32">
        <v>0</v>
      </c>
      <c r="X114" s="30">
        <v>0</v>
      </c>
      <c r="Y114" s="30">
        <v>1</v>
      </c>
      <c r="Z114" s="30">
        <v>1</v>
      </c>
      <c r="AA114" s="30">
        <v>6</v>
      </c>
      <c r="AB114" s="30">
        <v>2</v>
      </c>
      <c r="AC114" s="30">
        <v>5</v>
      </c>
      <c r="AD114" s="30">
        <v>5</v>
      </c>
      <c r="AE114" s="32">
        <v>1</v>
      </c>
      <c r="AF114" s="30">
        <v>9</v>
      </c>
      <c r="AG114" s="30">
        <v>1</v>
      </c>
      <c r="AH114" s="30">
        <v>0</v>
      </c>
      <c r="AI114" s="30">
        <v>531</v>
      </c>
      <c r="AJ114" s="30">
        <v>0</v>
      </c>
      <c r="AK114" s="30">
        <v>0</v>
      </c>
      <c r="AL114" s="30">
        <v>531</v>
      </c>
      <c r="AM114" s="30">
        <v>0</v>
      </c>
    </row>
    <row r="115" spans="1:39" ht="15" x14ac:dyDescent="0.3">
      <c r="A115" s="34">
        <v>105</v>
      </c>
      <c r="B115" s="31" t="s">
        <v>167</v>
      </c>
      <c r="C115" s="31" t="str">
        <f>VLOOKUP(B115,[3]Sheet1!$B$2:$D$274,3,0)</f>
        <v>KANABEHARI</v>
      </c>
      <c r="D115" s="31" t="str">
        <f>VLOOKUP(C115,[4]all_localities_matched!$B$13:$J$191,9,0)</f>
        <v>KANABEHARI</v>
      </c>
      <c r="E115" s="55">
        <v>0.31272727272727274</v>
      </c>
      <c r="F115" s="55">
        <v>0.2</v>
      </c>
      <c r="G115" s="55">
        <v>0.38181818181818183</v>
      </c>
      <c r="H115" s="55">
        <v>0.10181818181818182</v>
      </c>
      <c r="I115" s="56" t="str">
        <f t="shared" si="11"/>
        <v>BJP</v>
      </c>
      <c r="J115" s="56">
        <f t="shared" si="6"/>
        <v>0.38181818181818183</v>
      </c>
      <c r="K115" s="57">
        <f t="shared" si="7"/>
        <v>0.31272727272727274</v>
      </c>
      <c r="L115" s="56" t="str">
        <f t="shared" si="8"/>
        <v>INC</v>
      </c>
      <c r="M115" s="58">
        <f t="shared" si="9"/>
        <v>6.9090909090909092E-2</v>
      </c>
      <c r="N115" s="49" t="str">
        <f t="shared" si="10"/>
        <v>Swing BJP</v>
      </c>
      <c r="O115" s="32">
        <v>86</v>
      </c>
      <c r="P115" s="30">
        <v>55</v>
      </c>
      <c r="Q115" s="30">
        <v>105</v>
      </c>
      <c r="R115" s="30">
        <v>6</v>
      </c>
      <c r="S115" s="30">
        <v>1</v>
      </c>
      <c r="T115" s="30">
        <v>0</v>
      </c>
      <c r="U115" s="30">
        <v>1</v>
      </c>
      <c r="V115" s="30">
        <v>1</v>
      </c>
      <c r="W115" s="32">
        <v>0</v>
      </c>
      <c r="X115" s="30">
        <v>0</v>
      </c>
      <c r="Y115" s="30">
        <v>1</v>
      </c>
      <c r="Z115" s="30">
        <v>5</v>
      </c>
      <c r="AA115" s="30">
        <v>0</v>
      </c>
      <c r="AB115" s="30">
        <v>1</v>
      </c>
      <c r="AC115" s="30">
        <v>0</v>
      </c>
      <c r="AD115" s="30">
        <v>3</v>
      </c>
      <c r="AE115" s="32">
        <v>2</v>
      </c>
      <c r="AF115" s="30">
        <v>7</v>
      </c>
      <c r="AG115" s="30">
        <v>0</v>
      </c>
      <c r="AH115" s="30">
        <v>0</v>
      </c>
      <c r="AI115" s="30">
        <v>274</v>
      </c>
      <c r="AJ115" s="30">
        <v>0</v>
      </c>
      <c r="AK115" s="30">
        <v>1</v>
      </c>
      <c r="AL115" s="30">
        <v>275</v>
      </c>
      <c r="AM115" s="30">
        <v>0</v>
      </c>
    </row>
    <row r="116" spans="1:39" ht="15" x14ac:dyDescent="0.3">
      <c r="A116" s="34">
        <v>106</v>
      </c>
      <c r="B116" s="31" t="s">
        <v>168</v>
      </c>
      <c r="C116" s="31" t="str">
        <f>VLOOKUP(B116,[3]Sheet1!$B$2:$D$274,3,0)</f>
        <v>KARAHARA</v>
      </c>
      <c r="D116" s="31" t="str">
        <f>VLOOKUP(C116,[4]all_localities_matched!$B$13:$J$191,9,0)</f>
        <v>KARAHARA</v>
      </c>
      <c r="E116" s="55">
        <v>0.28476821192052981</v>
      </c>
      <c r="F116" s="55">
        <v>0.26048565121412803</v>
      </c>
      <c r="G116" s="55">
        <v>0.33774834437086093</v>
      </c>
      <c r="H116" s="55">
        <v>0.11258278145695365</v>
      </c>
      <c r="I116" s="56" t="str">
        <f t="shared" si="11"/>
        <v>BJP</v>
      </c>
      <c r="J116" s="56">
        <f t="shared" si="6"/>
        <v>0.33774834437086093</v>
      </c>
      <c r="K116" s="57">
        <f t="shared" si="7"/>
        <v>0.28476821192052981</v>
      </c>
      <c r="L116" s="56" t="str">
        <f t="shared" si="8"/>
        <v>INC</v>
      </c>
      <c r="M116" s="58">
        <f t="shared" si="9"/>
        <v>5.2980132450331119E-2</v>
      </c>
      <c r="N116" s="49" t="str">
        <f t="shared" si="10"/>
        <v>Swing BJP</v>
      </c>
      <c r="O116" s="32">
        <v>129</v>
      </c>
      <c r="P116" s="30">
        <v>118</v>
      </c>
      <c r="Q116" s="30">
        <v>153</v>
      </c>
      <c r="R116" s="30">
        <v>5</v>
      </c>
      <c r="S116" s="30">
        <v>0</v>
      </c>
      <c r="T116" s="30">
        <v>2</v>
      </c>
      <c r="U116" s="30">
        <v>3</v>
      </c>
      <c r="V116" s="30">
        <v>1</v>
      </c>
      <c r="W116" s="32">
        <v>1</v>
      </c>
      <c r="X116" s="30">
        <v>1</v>
      </c>
      <c r="Y116" s="30">
        <v>0</v>
      </c>
      <c r="Z116" s="30">
        <v>0</v>
      </c>
      <c r="AA116" s="30">
        <v>6</v>
      </c>
      <c r="AB116" s="30">
        <v>3</v>
      </c>
      <c r="AC116" s="30">
        <v>4</v>
      </c>
      <c r="AD116" s="30">
        <v>10</v>
      </c>
      <c r="AE116" s="32">
        <v>7</v>
      </c>
      <c r="AF116" s="30">
        <v>5</v>
      </c>
      <c r="AG116" s="30">
        <v>2</v>
      </c>
      <c r="AH116" s="30">
        <v>1</v>
      </c>
      <c r="AI116" s="30">
        <v>451</v>
      </c>
      <c r="AJ116" s="30">
        <v>0</v>
      </c>
      <c r="AK116" s="30">
        <v>2</v>
      </c>
      <c r="AL116" s="30">
        <v>453</v>
      </c>
      <c r="AM116" s="30">
        <v>0</v>
      </c>
    </row>
    <row r="117" spans="1:39" ht="15" x14ac:dyDescent="0.3">
      <c r="A117" s="34">
        <v>107</v>
      </c>
      <c r="B117" s="31" t="s">
        <v>169</v>
      </c>
      <c r="C117" s="31" t="str">
        <f>VLOOKUP(B117,[3]Sheet1!$B$2:$D$274,3,0)</f>
        <v>YARI</v>
      </c>
      <c r="D117" s="31" t="str">
        <f>VLOOKUP(C117,[4]all_localities_matched!$B$13:$J$191,9,0)</f>
        <v>YARI</v>
      </c>
      <c r="E117" s="55">
        <v>0.36529680365296802</v>
      </c>
      <c r="F117" s="55">
        <v>0.1404109589041096</v>
      </c>
      <c r="G117" s="55">
        <v>0.32191780821917809</v>
      </c>
      <c r="H117" s="55">
        <v>0.17009132420091325</v>
      </c>
      <c r="I117" s="56" t="str">
        <f t="shared" si="11"/>
        <v>INC</v>
      </c>
      <c r="J117" s="56">
        <f t="shared" si="6"/>
        <v>0.36529680365296802</v>
      </c>
      <c r="K117" s="57">
        <f t="shared" si="7"/>
        <v>0.32191780821917809</v>
      </c>
      <c r="L117" s="56" t="str">
        <f t="shared" si="8"/>
        <v>BJP</v>
      </c>
      <c r="M117" s="58">
        <f t="shared" si="9"/>
        <v>4.3378995433789924E-2</v>
      </c>
      <c r="N117" s="49" t="str">
        <f t="shared" si="10"/>
        <v>Swing INC</v>
      </c>
      <c r="O117" s="32">
        <v>320</v>
      </c>
      <c r="P117" s="30">
        <v>123</v>
      </c>
      <c r="Q117" s="30">
        <v>282</v>
      </c>
      <c r="R117" s="30">
        <v>27</v>
      </c>
      <c r="S117" s="30">
        <v>2</v>
      </c>
      <c r="T117" s="30">
        <v>2</v>
      </c>
      <c r="U117" s="30">
        <v>3</v>
      </c>
      <c r="V117" s="30">
        <v>5</v>
      </c>
      <c r="W117" s="32">
        <v>5</v>
      </c>
      <c r="X117" s="30">
        <v>5</v>
      </c>
      <c r="Y117" s="30">
        <v>3</v>
      </c>
      <c r="Z117" s="30">
        <v>22</v>
      </c>
      <c r="AA117" s="30">
        <v>4</v>
      </c>
      <c r="AB117" s="30">
        <v>14</v>
      </c>
      <c r="AC117" s="30">
        <v>20</v>
      </c>
      <c r="AD117" s="30">
        <v>21</v>
      </c>
      <c r="AE117" s="32">
        <v>4</v>
      </c>
      <c r="AF117" s="30">
        <v>3</v>
      </c>
      <c r="AG117" s="30">
        <v>5</v>
      </c>
      <c r="AH117" s="30">
        <v>4</v>
      </c>
      <c r="AI117" s="30">
        <v>874</v>
      </c>
      <c r="AJ117" s="30">
        <v>0</v>
      </c>
      <c r="AK117" s="30">
        <v>2</v>
      </c>
      <c r="AL117" s="30">
        <v>876</v>
      </c>
      <c r="AM117" s="30">
        <v>0</v>
      </c>
    </row>
    <row r="118" spans="1:39" ht="15" x14ac:dyDescent="0.3">
      <c r="A118" s="34">
        <v>108</v>
      </c>
      <c r="B118" s="31" t="s">
        <v>170</v>
      </c>
      <c r="C118" s="31" t="str">
        <f>VLOOKUP(B118,[3]Sheet1!$B$2:$D$274,3,0)</f>
        <v>SONAVARSHA</v>
      </c>
      <c r="D118" s="31" t="str">
        <f>VLOOKUP(C118,[4]all_localities_matched!$B$13:$J$191,9,0)</f>
        <v>SONAVARSHA</v>
      </c>
      <c r="E118" s="55">
        <v>0.2639751552795031</v>
      </c>
      <c r="F118" s="55">
        <v>0.25155279503105588</v>
      </c>
      <c r="G118" s="55">
        <v>0.2391304347826087</v>
      </c>
      <c r="H118" s="55">
        <v>0.24534161490683229</v>
      </c>
      <c r="I118" s="56" t="str">
        <f t="shared" si="11"/>
        <v>INC</v>
      </c>
      <c r="J118" s="56">
        <f t="shared" si="6"/>
        <v>0.2639751552795031</v>
      </c>
      <c r="K118" s="57">
        <f t="shared" si="7"/>
        <v>0.25155279503105588</v>
      </c>
      <c r="L118" s="56" t="str">
        <f t="shared" si="8"/>
        <v>BSP</v>
      </c>
      <c r="M118" s="58">
        <f t="shared" si="9"/>
        <v>1.2422360248447228E-2</v>
      </c>
      <c r="N118" s="49" t="str">
        <f t="shared" si="10"/>
        <v>Swing INC</v>
      </c>
      <c r="O118" s="32">
        <v>85</v>
      </c>
      <c r="P118" s="30">
        <v>81</v>
      </c>
      <c r="Q118" s="30">
        <v>77</v>
      </c>
      <c r="R118" s="30">
        <v>8</v>
      </c>
      <c r="S118" s="30">
        <v>2</v>
      </c>
      <c r="T118" s="30">
        <v>1</v>
      </c>
      <c r="U118" s="30">
        <v>0</v>
      </c>
      <c r="V118" s="30">
        <v>1</v>
      </c>
      <c r="W118" s="32">
        <v>2</v>
      </c>
      <c r="X118" s="30">
        <v>0</v>
      </c>
      <c r="Y118" s="30">
        <v>2</v>
      </c>
      <c r="Z118" s="30">
        <v>36</v>
      </c>
      <c r="AA118" s="30">
        <v>4</v>
      </c>
      <c r="AB118" s="30">
        <v>9</v>
      </c>
      <c r="AC118" s="30">
        <v>1</v>
      </c>
      <c r="AD118" s="30">
        <v>4</v>
      </c>
      <c r="AE118" s="32">
        <v>4</v>
      </c>
      <c r="AF118" s="30">
        <v>3</v>
      </c>
      <c r="AG118" s="30">
        <v>2</v>
      </c>
      <c r="AH118" s="30">
        <v>0</v>
      </c>
      <c r="AI118" s="30">
        <v>322</v>
      </c>
      <c r="AJ118" s="30">
        <v>0</v>
      </c>
      <c r="AK118" s="30">
        <v>0</v>
      </c>
      <c r="AL118" s="30">
        <v>322</v>
      </c>
      <c r="AM118" s="30">
        <v>0</v>
      </c>
    </row>
    <row r="119" spans="1:39" ht="15" x14ac:dyDescent="0.3">
      <c r="A119" s="34">
        <v>109</v>
      </c>
      <c r="B119" s="31" t="s">
        <v>171</v>
      </c>
      <c r="C119" s="31" t="str">
        <f>VLOOKUP(B119,[3]Sheet1!$B$2:$D$274,3,0)</f>
        <v>BHARAVAR</v>
      </c>
      <c r="D119" s="31" t="str">
        <f>VLOOKUP(C119,[4]all_localities_matched!$B$13:$J$191,9,0)</f>
        <v>BHARAVAR</v>
      </c>
      <c r="E119" s="55">
        <v>0.26713532513181021</v>
      </c>
      <c r="F119" s="55">
        <v>4.21792618629174E-2</v>
      </c>
      <c r="G119" s="55">
        <v>0.49033391915641478</v>
      </c>
      <c r="H119" s="55">
        <v>0.18629173989455183</v>
      </c>
      <c r="I119" s="56" t="str">
        <f t="shared" si="11"/>
        <v>BJP</v>
      </c>
      <c r="J119" s="56">
        <f t="shared" si="6"/>
        <v>0.49033391915641478</v>
      </c>
      <c r="K119" s="57">
        <f t="shared" si="7"/>
        <v>0.26713532513181021</v>
      </c>
      <c r="L119" s="56" t="str">
        <f t="shared" si="8"/>
        <v>INC</v>
      </c>
      <c r="M119" s="58">
        <f t="shared" si="9"/>
        <v>0.22319859402460457</v>
      </c>
      <c r="N119" s="49" t="str">
        <f t="shared" si="10"/>
        <v>Strong BJP</v>
      </c>
      <c r="O119" s="32">
        <v>152</v>
      </c>
      <c r="P119" s="30">
        <v>24</v>
      </c>
      <c r="Q119" s="30">
        <v>279</v>
      </c>
      <c r="R119" s="30">
        <v>13</v>
      </c>
      <c r="S119" s="30">
        <v>3</v>
      </c>
      <c r="T119" s="30">
        <v>1</v>
      </c>
      <c r="U119" s="30">
        <v>2</v>
      </c>
      <c r="V119" s="30">
        <v>0</v>
      </c>
      <c r="W119" s="32">
        <v>2</v>
      </c>
      <c r="X119" s="30">
        <v>1</v>
      </c>
      <c r="Y119" s="30">
        <v>4</v>
      </c>
      <c r="Z119" s="30">
        <v>36</v>
      </c>
      <c r="AA119" s="30">
        <v>5</v>
      </c>
      <c r="AB119" s="30">
        <v>5</v>
      </c>
      <c r="AC119" s="30">
        <v>3</v>
      </c>
      <c r="AD119" s="30">
        <v>21</v>
      </c>
      <c r="AE119" s="32">
        <v>5</v>
      </c>
      <c r="AF119" s="30">
        <v>1</v>
      </c>
      <c r="AG119" s="30">
        <v>4</v>
      </c>
      <c r="AH119" s="30">
        <v>0</v>
      </c>
      <c r="AI119" s="30">
        <v>561</v>
      </c>
      <c r="AJ119" s="30">
        <v>0</v>
      </c>
      <c r="AK119" s="30">
        <v>8</v>
      </c>
      <c r="AL119" s="30">
        <v>569</v>
      </c>
      <c r="AM119" s="30">
        <v>0</v>
      </c>
    </row>
    <row r="120" spans="1:39" ht="15" x14ac:dyDescent="0.3">
      <c r="A120" s="34">
        <v>110</v>
      </c>
      <c r="B120" s="31" t="s">
        <v>172</v>
      </c>
      <c r="C120" s="31" t="str">
        <f>VLOOKUP(B120,[3]Sheet1!$B$2:$D$274,3,0)</f>
        <v>KHAIRA</v>
      </c>
      <c r="D120" s="31" t="str">
        <f>VLOOKUP(C120,[4]all_localities_matched!$B$13:$J$191,9,0)</f>
        <v>KHAIRI</v>
      </c>
      <c r="E120" s="55">
        <v>0.43731343283582091</v>
      </c>
      <c r="F120" s="55">
        <v>6.4179104477611937E-2</v>
      </c>
      <c r="G120" s="55">
        <v>6.8656716417910449E-2</v>
      </c>
      <c r="H120" s="55">
        <v>0.41194029850746267</v>
      </c>
      <c r="I120" s="56" t="str">
        <f t="shared" si="11"/>
        <v>INC</v>
      </c>
      <c r="J120" s="56">
        <f t="shared" si="6"/>
        <v>0.43731343283582091</v>
      </c>
      <c r="K120" s="57">
        <f t="shared" si="7"/>
        <v>0.41194029850746267</v>
      </c>
      <c r="L120" s="56" t="str">
        <f t="shared" si="8"/>
        <v>Others</v>
      </c>
      <c r="M120" s="58">
        <f t="shared" si="9"/>
        <v>2.5373134328358249E-2</v>
      </c>
      <c r="N120" s="49" t="str">
        <f t="shared" si="10"/>
        <v>Swing INC</v>
      </c>
      <c r="O120" s="32">
        <v>293</v>
      </c>
      <c r="P120" s="30">
        <v>43</v>
      </c>
      <c r="Q120" s="30">
        <v>46</v>
      </c>
      <c r="R120" s="30">
        <v>10</v>
      </c>
      <c r="S120" s="30">
        <v>10</v>
      </c>
      <c r="T120" s="30">
        <v>2</v>
      </c>
      <c r="U120" s="30">
        <v>3</v>
      </c>
      <c r="V120" s="30">
        <v>6</v>
      </c>
      <c r="W120" s="32">
        <v>7</v>
      </c>
      <c r="X120" s="30">
        <v>5</v>
      </c>
      <c r="Y120" s="30">
        <v>3</v>
      </c>
      <c r="Z120" s="30">
        <v>2</v>
      </c>
      <c r="AA120" s="30">
        <v>3</v>
      </c>
      <c r="AB120" s="30">
        <v>2</v>
      </c>
      <c r="AC120" s="30">
        <v>6</v>
      </c>
      <c r="AD120" s="30">
        <v>26</v>
      </c>
      <c r="AE120" s="32">
        <v>8</v>
      </c>
      <c r="AF120" s="30">
        <v>4</v>
      </c>
      <c r="AG120" s="30">
        <v>160</v>
      </c>
      <c r="AH120" s="30">
        <v>19</v>
      </c>
      <c r="AI120" s="30">
        <v>658</v>
      </c>
      <c r="AJ120" s="30">
        <v>0</v>
      </c>
      <c r="AK120" s="30">
        <v>12</v>
      </c>
      <c r="AL120" s="30">
        <v>670</v>
      </c>
      <c r="AM120" s="30">
        <v>0</v>
      </c>
    </row>
    <row r="121" spans="1:39" ht="15" x14ac:dyDescent="0.3">
      <c r="A121" s="34">
        <v>111</v>
      </c>
      <c r="B121" s="31" t="s">
        <v>173</v>
      </c>
      <c r="C121" s="31" t="str">
        <f>VLOOKUP(B121,[3]Sheet1!$B$2:$D$274,3,0)</f>
        <v>BAHUARA</v>
      </c>
      <c r="D121" s="31" t="str">
        <f>VLOOKUP(C121,[4]all_localities_matched!$B$13:$J$191,9,0)</f>
        <v>BAHUAARA</v>
      </c>
      <c r="E121" s="55">
        <v>0.49924585218702866</v>
      </c>
      <c r="F121" s="55">
        <v>8.8989441930618404E-2</v>
      </c>
      <c r="G121" s="55">
        <v>0.12368024132730016</v>
      </c>
      <c r="H121" s="55">
        <v>0.26395173453996984</v>
      </c>
      <c r="I121" s="56" t="str">
        <f t="shared" si="11"/>
        <v>INC</v>
      </c>
      <c r="J121" s="56">
        <f t="shared" si="6"/>
        <v>0.49924585218702866</v>
      </c>
      <c r="K121" s="57">
        <f t="shared" si="7"/>
        <v>0.26395173453996984</v>
      </c>
      <c r="L121" s="56" t="str">
        <f t="shared" si="8"/>
        <v>Others</v>
      </c>
      <c r="M121" s="58">
        <f t="shared" si="9"/>
        <v>0.23529411764705882</v>
      </c>
      <c r="N121" s="49" t="str">
        <f t="shared" si="10"/>
        <v>Strong INC</v>
      </c>
      <c r="O121" s="32">
        <v>331</v>
      </c>
      <c r="P121" s="30">
        <v>59</v>
      </c>
      <c r="Q121" s="30">
        <v>82</v>
      </c>
      <c r="R121" s="30">
        <v>16</v>
      </c>
      <c r="S121" s="30">
        <v>7</v>
      </c>
      <c r="T121" s="30">
        <v>1</v>
      </c>
      <c r="U121" s="30">
        <v>0</v>
      </c>
      <c r="V121" s="30">
        <v>1</v>
      </c>
      <c r="W121" s="32">
        <v>2</v>
      </c>
      <c r="X121" s="30">
        <v>2</v>
      </c>
      <c r="Y121" s="30">
        <v>2</v>
      </c>
      <c r="Z121" s="30">
        <v>5</v>
      </c>
      <c r="AA121" s="30">
        <v>5</v>
      </c>
      <c r="AB121" s="30">
        <v>5</v>
      </c>
      <c r="AC121" s="30">
        <v>6</v>
      </c>
      <c r="AD121" s="30">
        <v>33</v>
      </c>
      <c r="AE121" s="32">
        <v>10</v>
      </c>
      <c r="AF121" s="30">
        <v>2</v>
      </c>
      <c r="AG121" s="30">
        <v>75</v>
      </c>
      <c r="AH121" s="30">
        <v>3</v>
      </c>
      <c r="AI121" s="30">
        <v>647</v>
      </c>
      <c r="AJ121" s="30">
        <v>0</v>
      </c>
      <c r="AK121" s="30">
        <v>16</v>
      </c>
      <c r="AL121" s="30">
        <v>663</v>
      </c>
      <c r="AM121" s="30">
        <v>0</v>
      </c>
    </row>
    <row r="122" spans="1:39" ht="15" x14ac:dyDescent="0.3">
      <c r="A122" s="34">
        <v>112</v>
      </c>
      <c r="B122" s="31" t="s">
        <v>174</v>
      </c>
      <c r="C122" s="31" t="str">
        <f>VLOOKUP(B122,[3]Sheet1!$B$2:$D$274,3,0)</f>
        <v>KARIYAVA</v>
      </c>
      <c r="D122" s="31" t="str">
        <f>VLOOKUP(C122,[4]all_localities_matched!$B$13:$J$191,9,0)</f>
        <v>KARIYAVA</v>
      </c>
      <c r="E122" s="55">
        <v>0.24383561643835616</v>
      </c>
      <c r="F122" s="55">
        <v>1.9178082191780823E-2</v>
      </c>
      <c r="G122" s="55">
        <v>0.10136986301369863</v>
      </c>
      <c r="H122" s="55">
        <v>0.61780821917808215</v>
      </c>
      <c r="I122" s="56" t="str">
        <f t="shared" si="11"/>
        <v>Others</v>
      </c>
      <c r="J122" s="56">
        <f t="shared" si="6"/>
        <v>0.61780821917808215</v>
      </c>
      <c r="K122" s="57">
        <f t="shared" si="7"/>
        <v>0.24383561643835616</v>
      </c>
      <c r="L122" s="56" t="str">
        <f t="shared" si="8"/>
        <v>INC</v>
      </c>
      <c r="M122" s="58">
        <f t="shared" si="9"/>
        <v>0.37397260273972599</v>
      </c>
      <c r="N122" s="49" t="str">
        <f t="shared" si="10"/>
        <v>Strong Others</v>
      </c>
      <c r="O122" s="32">
        <v>178</v>
      </c>
      <c r="P122" s="30">
        <v>14</v>
      </c>
      <c r="Q122" s="30">
        <v>74</v>
      </c>
      <c r="R122" s="30">
        <v>8</v>
      </c>
      <c r="S122" s="30">
        <v>1</v>
      </c>
      <c r="T122" s="30">
        <v>1</v>
      </c>
      <c r="U122" s="30">
        <v>0</v>
      </c>
      <c r="V122" s="30">
        <v>3</v>
      </c>
      <c r="W122" s="32">
        <v>1</v>
      </c>
      <c r="X122" s="30">
        <v>0</v>
      </c>
      <c r="Y122" s="30">
        <v>1</v>
      </c>
      <c r="Z122" s="30">
        <v>1</v>
      </c>
      <c r="AA122" s="30">
        <v>2</v>
      </c>
      <c r="AB122" s="30">
        <v>0</v>
      </c>
      <c r="AC122" s="30">
        <v>0</v>
      </c>
      <c r="AD122" s="30">
        <v>6</v>
      </c>
      <c r="AE122" s="32">
        <v>9</v>
      </c>
      <c r="AF122" s="30">
        <v>4</v>
      </c>
      <c r="AG122" s="30">
        <v>406</v>
      </c>
      <c r="AH122" s="30">
        <v>8</v>
      </c>
      <c r="AI122" s="30">
        <v>717</v>
      </c>
      <c r="AJ122" s="30">
        <v>0</v>
      </c>
      <c r="AK122" s="30">
        <v>13</v>
      </c>
      <c r="AL122" s="30">
        <v>730</v>
      </c>
      <c r="AM122" s="30">
        <v>0</v>
      </c>
    </row>
    <row r="123" spans="1:39" ht="15" x14ac:dyDescent="0.3">
      <c r="A123" s="34">
        <v>113</v>
      </c>
      <c r="B123" s="31" t="s">
        <v>175</v>
      </c>
      <c r="C123" s="31" t="str">
        <f>VLOOKUP(B123,[3]Sheet1!$B$2:$D$274,3,0)</f>
        <v>CHAUKHADA</v>
      </c>
      <c r="D123" s="31" t="str">
        <f>VLOOKUP(C123,[4]all_localities_matched!$B$13:$J$191,9,0)</f>
        <v>CHAUKHADA</v>
      </c>
      <c r="E123" s="55">
        <v>0.55473098330241188</v>
      </c>
      <c r="F123" s="55">
        <v>9.2764378478664186E-2</v>
      </c>
      <c r="G123" s="55">
        <v>0.16141001855287571</v>
      </c>
      <c r="H123" s="55">
        <v>0.18738404452690166</v>
      </c>
      <c r="I123" s="56" t="str">
        <f t="shared" si="11"/>
        <v>INC</v>
      </c>
      <c r="J123" s="56">
        <f t="shared" si="6"/>
        <v>0.55473098330241188</v>
      </c>
      <c r="K123" s="57">
        <f t="shared" si="7"/>
        <v>0.18738404452690166</v>
      </c>
      <c r="L123" s="56" t="str">
        <f t="shared" si="8"/>
        <v>Others</v>
      </c>
      <c r="M123" s="58">
        <f t="shared" si="9"/>
        <v>0.36734693877551022</v>
      </c>
      <c r="N123" s="49" t="str">
        <f t="shared" si="10"/>
        <v>Strong INC</v>
      </c>
      <c r="O123" s="32">
        <v>299</v>
      </c>
      <c r="P123" s="30">
        <v>50</v>
      </c>
      <c r="Q123" s="30">
        <v>87</v>
      </c>
      <c r="R123" s="30">
        <v>12</v>
      </c>
      <c r="S123" s="30">
        <v>3</v>
      </c>
      <c r="T123" s="30">
        <v>1</v>
      </c>
      <c r="U123" s="30">
        <v>1</v>
      </c>
      <c r="V123" s="30">
        <v>0</v>
      </c>
      <c r="W123" s="32">
        <v>0</v>
      </c>
      <c r="X123" s="30">
        <v>3</v>
      </c>
      <c r="Y123" s="30">
        <v>0</v>
      </c>
      <c r="Z123" s="30">
        <v>2</v>
      </c>
      <c r="AA123" s="30">
        <v>3</v>
      </c>
      <c r="AB123" s="30">
        <v>4</v>
      </c>
      <c r="AC123" s="30">
        <v>1</v>
      </c>
      <c r="AD123" s="30">
        <v>8</v>
      </c>
      <c r="AE123" s="32">
        <v>7</v>
      </c>
      <c r="AF123" s="30">
        <v>2</v>
      </c>
      <c r="AG123" s="30">
        <v>51</v>
      </c>
      <c r="AH123" s="30">
        <v>3</v>
      </c>
      <c r="AI123" s="30">
        <v>537</v>
      </c>
      <c r="AJ123" s="30">
        <v>0</v>
      </c>
      <c r="AK123" s="30">
        <v>2</v>
      </c>
      <c r="AL123" s="30">
        <v>539</v>
      </c>
      <c r="AM123" s="30">
        <v>0</v>
      </c>
    </row>
    <row r="124" spans="1:39" ht="15" x14ac:dyDescent="0.3">
      <c r="A124" s="34">
        <v>114</v>
      </c>
      <c r="B124" s="31" t="s">
        <v>176</v>
      </c>
      <c r="C124" s="31" t="str">
        <f>VLOOKUP(B124,[3]Sheet1!$B$2:$D$274,3,0)</f>
        <v>HETAMAPUR</v>
      </c>
      <c r="D124" s="31" t="str">
        <f>VLOOKUP(C124,[4]all_localities_matched!$B$13:$J$191,9,0)</f>
        <v>HETAMAPUR</v>
      </c>
      <c r="E124" s="55">
        <v>0.55305466237942125</v>
      </c>
      <c r="F124" s="55">
        <v>3.215434083601286E-2</v>
      </c>
      <c r="G124" s="55">
        <v>0.20900321543408359</v>
      </c>
      <c r="H124" s="55">
        <v>0.20257234726688103</v>
      </c>
      <c r="I124" s="56" t="str">
        <f t="shared" si="11"/>
        <v>INC</v>
      </c>
      <c r="J124" s="56">
        <f t="shared" si="6"/>
        <v>0.55305466237942125</v>
      </c>
      <c r="K124" s="57">
        <f t="shared" si="7"/>
        <v>0.20900321543408359</v>
      </c>
      <c r="L124" s="56" t="str">
        <f t="shared" si="8"/>
        <v>BJP</v>
      </c>
      <c r="M124" s="58">
        <f t="shared" si="9"/>
        <v>0.34405144694533762</v>
      </c>
      <c r="N124" s="49" t="str">
        <f t="shared" si="10"/>
        <v>Strong INC</v>
      </c>
      <c r="O124" s="32">
        <v>172</v>
      </c>
      <c r="P124" s="30">
        <v>10</v>
      </c>
      <c r="Q124" s="30">
        <v>65</v>
      </c>
      <c r="R124" s="30">
        <v>9</v>
      </c>
      <c r="S124" s="30">
        <v>4</v>
      </c>
      <c r="T124" s="30">
        <v>3</v>
      </c>
      <c r="U124" s="30">
        <v>3</v>
      </c>
      <c r="V124" s="30">
        <v>2</v>
      </c>
      <c r="W124" s="32">
        <v>2</v>
      </c>
      <c r="X124" s="30">
        <v>2</v>
      </c>
      <c r="Y124" s="30">
        <v>2</v>
      </c>
      <c r="Z124" s="30">
        <v>3</v>
      </c>
      <c r="AA124" s="30">
        <v>4</v>
      </c>
      <c r="AB124" s="30">
        <v>1</v>
      </c>
      <c r="AC124" s="30">
        <v>3</v>
      </c>
      <c r="AD124" s="30">
        <v>3</v>
      </c>
      <c r="AE124" s="32">
        <v>7</v>
      </c>
      <c r="AF124" s="30">
        <v>3</v>
      </c>
      <c r="AG124" s="30">
        <v>9</v>
      </c>
      <c r="AH124" s="30">
        <v>3</v>
      </c>
      <c r="AI124" s="30">
        <v>310</v>
      </c>
      <c r="AJ124" s="30">
        <v>0</v>
      </c>
      <c r="AK124" s="30">
        <v>1</v>
      </c>
      <c r="AL124" s="30">
        <v>311</v>
      </c>
      <c r="AM124" s="30">
        <v>0</v>
      </c>
    </row>
    <row r="125" spans="1:39" ht="15" x14ac:dyDescent="0.3">
      <c r="A125" s="34">
        <v>115</v>
      </c>
      <c r="B125" s="31" t="s">
        <v>177</v>
      </c>
      <c r="C125" s="31" t="str">
        <f>VLOOKUP(B125,[3]Sheet1!$B$2:$D$274,3,0)</f>
        <v>BHEDIYA</v>
      </c>
      <c r="D125" s="31" t="str">
        <f>VLOOKUP(C125,[4]all_localities_matched!$B$13:$J$191,9,0)</f>
        <v>BHEDIYA</v>
      </c>
      <c r="E125" s="55">
        <v>0.22204968944099379</v>
      </c>
      <c r="F125" s="55">
        <v>7.2981366459627328E-2</v>
      </c>
      <c r="G125" s="55">
        <v>0.57763975155279501</v>
      </c>
      <c r="H125" s="55">
        <v>0.12267080745341614</v>
      </c>
      <c r="I125" s="56" t="str">
        <f t="shared" si="11"/>
        <v>BJP</v>
      </c>
      <c r="J125" s="56">
        <f t="shared" si="6"/>
        <v>0.57763975155279501</v>
      </c>
      <c r="K125" s="57">
        <f t="shared" si="7"/>
        <v>0.22204968944099379</v>
      </c>
      <c r="L125" s="56" t="str">
        <f t="shared" si="8"/>
        <v>INC</v>
      </c>
      <c r="M125" s="58">
        <f t="shared" si="9"/>
        <v>0.35559006211180122</v>
      </c>
      <c r="N125" s="49" t="str">
        <f t="shared" si="10"/>
        <v>Strong BJP</v>
      </c>
      <c r="O125" s="32">
        <v>143</v>
      </c>
      <c r="P125" s="30">
        <v>47</v>
      </c>
      <c r="Q125" s="30">
        <v>372</v>
      </c>
      <c r="R125" s="30">
        <v>9</v>
      </c>
      <c r="S125" s="30">
        <v>6</v>
      </c>
      <c r="T125" s="30">
        <v>1</v>
      </c>
      <c r="U125" s="30">
        <v>1</v>
      </c>
      <c r="V125" s="30">
        <v>1</v>
      </c>
      <c r="W125" s="32">
        <v>6</v>
      </c>
      <c r="X125" s="30">
        <v>3</v>
      </c>
      <c r="Y125" s="30">
        <v>2</v>
      </c>
      <c r="Z125" s="30">
        <v>3</v>
      </c>
      <c r="AA125" s="30">
        <v>10</v>
      </c>
      <c r="AB125" s="30">
        <v>6</v>
      </c>
      <c r="AC125" s="30">
        <v>2</v>
      </c>
      <c r="AD125" s="30">
        <v>8</v>
      </c>
      <c r="AE125" s="32">
        <v>7</v>
      </c>
      <c r="AF125" s="30">
        <v>5</v>
      </c>
      <c r="AG125" s="30">
        <v>7</v>
      </c>
      <c r="AH125" s="30">
        <v>2</v>
      </c>
      <c r="AI125" s="30">
        <v>641</v>
      </c>
      <c r="AJ125" s="30">
        <v>0</v>
      </c>
      <c r="AK125" s="30">
        <v>3</v>
      </c>
      <c r="AL125" s="30">
        <v>644</v>
      </c>
      <c r="AM125" s="30">
        <v>0</v>
      </c>
    </row>
    <row r="126" spans="1:39" ht="15" x14ac:dyDescent="0.3">
      <c r="A126" s="34">
        <v>116</v>
      </c>
      <c r="B126" s="31" t="s">
        <v>178</v>
      </c>
      <c r="C126" s="31" t="str">
        <f>VLOOKUP(B126,[3]Sheet1!$B$2:$D$274,3,0)</f>
        <v>NARA</v>
      </c>
      <c r="D126" s="31" t="str">
        <f>VLOOKUP(C126,[4]all_localities_matched!$B$13:$J$191,9,0)</f>
        <v>NARA</v>
      </c>
      <c r="E126" s="55">
        <v>0.3988212180746562</v>
      </c>
      <c r="F126" s="55">
        <v>0.1100196463654224</v>
      </c>
      <c r="G126" s="55">
        <v>0.22593320235756384</v>
      </c>
      <c r="H126" s="55">
        <v>0.26129666011787817</v>
      </c>
      <c r="I126" s="56" t="str">
        <f t="shared" si="11"/>
        <v>INC</v>
      </c>
      <c r="J126" s="56">
        <f t="shared" si="6"/>
        <v>0.3988212180746562</v>
      </c>
      <c r="K126" s="57">
        <f t="shared" si="7"/>
        <v>0.26129666011787817</v>
      </c>
      <c r="L126" s="56" t="str">
        <f t="shared" si="8"/>
        <v>Others</v>
      </c>
      <c r="M126" s="58">
        <f t="shared" si="9"/>
        <v>0.13752455795677804</v>
      </c>
      <c r="N126" s="49" t="str">
        <f t="shared" si="10"/>
        <v>Swing INC</v>
      </c>
      <c r="O126" s="32">
        <v>203</v>
      </c>
      <c r="P126" s="30">
        <v>56</v>
      </c>
      <c r="Q126" s="30">
        <v>115</v>
      </c>
      <c r="R126" s="30">
        <v>7</v>
      </c>
      <c r="S126" s="30">
        <v>9</v>
      </c>
      <c r="T126" s="30">
        <v>4</v>
      </c>
      <c r="U126" s="30">
        <v>2</v>
      </c>
      <c r="V126" s="30">
        <v>1</v>
      </c>
      <c r="W126" s="32">
        <v>5</v>
      </c>
      <c r="X126" s="30">
        <v>2</v>
      </c>
      <c r="Y126" s="30">
        <v>1</v>
      </c>
      <c r="Z126" s="30">
        <v>48</v>
      </c>
      <c r="AA126" s="30">
        <v>6</v>
      </c>
      <c r="AB126" s="30">
        <v>7</v>
      </c>
      <c r="AC126" s="30">
        <v>8</v>
      </c>
      <c r="AD126" s="30">
        <v>21</v>
      </c>
      <c r="AE126" s="32">
        <v>7</v>
      </c>
      <c r="AF126" s="30">
        <v>1</v>
      </c>
      <c r="AG126" s="30">
        <v>4</v>
      </c>
      <c r="AH126" s="30">
        <v>0</v>
      </c>
      <c r="AI126" s="30">
        <v>507</v>
      </c>
      <c r="AJ126" s="30">
        <v>0</v>
      </c>
      <c r="AK126" s="30">
        <v>2</v>
      </c>
      <c r="AL126" s="30">
        <v>509</v>
      </c>
      <c r="AM126" s="30">
        <v>0</v>
      </c>
    </row>
    <row r="127" spans="1:39" ht="15" x14ac:dyDescent="0.3">
      <c r="A127" s="34">
        <v>117</v>
      </c>
      <c r="B127" s="31" t="s">
        <v>179</v>
      </c>
      <c r="C127" s="31" t="str">
        <f>VLOOKUP(B127,[3]Sheet1!$B$2:$D$274,3,0)</f>
        <v>JASOIYA</v>
      </c>
      <c r="D127" s="31" t="str">
        <f>VLOOKUP(C127,[4]all_localities_matched!$B$13:$J$191,9,0)</f>
        <v>JASOIYA</v>
      </c>
      <c r="E127" s="55">
        <v>0.4049586776859504</v>
      </c>
      <c r="F127" s="55">
        <v>9.9173553719008271E-3</v>
      </c>
      <c r="G127" s="55">
        <v>0.46446280991735539</v>
      </c>
      <c r="H127" s="55">
        <v>0.12066115702479339</v>
      </c>
      <c r="I127" s="56" t="str">
        <f t="shared" si="11"/>
        <v>BJP</v>
      </c>
      <c r="J127" s="56">
        <f t="shared" si="6"/>
        <v>0.46446280991735539</v>
      </c>
      <c r="K127" s="57">
        <f t="shared" si="7"/>
        <v>0.4049586776859504</v>
      </c>
      <c r="L127" s="56" t="str">
        <f t="shared" si="8"/>
        <v>INC</v>
      </c>
      <c r="M127" s="58">
        <f t="shared" si="9"/>
        <v>5.9504132231404994E-2</v>
      </c>
      <c r="N127" s="49" t="str">
        <f t="shared" si="10"/>
        <v>Swing BJP</v>
      </c>
      <c r="O127" s="32">
        <v>245</v>
      </c>
      <c r="P127" s="30">
        <v>6</v>
      </c>
      <c r="Q127" s="30">
        <v>281</v>
      </c>
      <c r="R127" s="30">
        <v>26</v>
      </c>
      <c r="S127" s="30">
        <v>15</v>
      </c>
      <c r="T127" s="30">
        <v>3</v>
      </c>
      <c r="U127" s="30">
        <v>3</v>
      </c>
      <c r="V127" s="30">
        <v>2</v>
      </c>
      <c r="W127" s="32">
        <v>4</v>
      </c>
      <c r="X127" s="30">
        <v>2</v>
      </c>
      <c r="Y127" s="30">
        <v>1</v>
      </c>
      <c r="Z127" s="30">
        <v>8</v>
      </c>
      <c r="AA127" s="30">
        <v>0</v>
      </c>
      <c r="AB127" s="30">
        <v>2</v>
      </c>
      <c r="AC127" s="30">
        <v>0</v>
      </c>
      <c r="AD127" s="30">
        <v>3</v>
      </c>
      <c r="AE127" s="32">
        <v>1</v>
      </c>
      <c r="AF127" s="30">
        <v>0</v>
      </c>
      <c r="AG127" s="30">
        <v>3</v>
      </c>
      <c r="AH127" s="30">
        <v>0</v>
      </c>
      <c r="AI127" s="30">
        <v>605</v>
      </c>
      <c r="AJ127" s="30">
        <v>0</v>
      </c>
      <c r="AK127" s="30">
        <v>0</v>
      </c>
      <c r="AL127" s="30">
        <v>605</v>
      </c>
      <c r="AM127" s="30">
        <v>0</v>
      </c>
    </row>
    <row r="128" spans="1:39" ht="15" x14ac:dyDescent="0.3">
      <c r="A128" s="34">
        <v>118</v>
      </c>
      <c r="B128" s="31" t="s">
        <v>180</v>
      </c>
      <c r="C128" s="31" t="str">
        <f>VLOOKUP(B128,[3]Sheet1!$B$2:$D$274,3,0)</f>
        <v>JASOIYA</v>
      </c>
      <c r="D128" s="31" t="str">
        <f>VLOOKUP(C128,[4]all_localities_matched!$B$13:$J$191,9,0)</f>
        <v>JASOIYA</v>
      </c>
      <c r="E128" s="55">
        <v>0.38178633975481613</v>
      </c>
      <c r="F128" s="55">
        <v>5.0788091068301226E-2</v>
      </c>
      <c r="G128" s="55">
        <v>0.37653239929947463</v>
      </c>
      <c r="H128" s="55">
        <v>0.18388791593695272</v>
      </c>
      <c r="I128" s="56" t="str">
        <f t="shared" si="11"/>
        <v>INC</v>
      </c>
      <c r="J128" s="56">
        <f t="shared" si="6"/>
        <v>0.38178633975481613</v>
      </c>
      <c r="K128" s="57">
        <f t="shared" si="7"/>
        <v>0.37653239929947463</v>
      </c>
      <c r="L128" s="56" t="str">
        <f t="shared" si="8"/>
        <v>BJP</v>
      </c>
      <c r="M128" s="58">
        <f t="shared" si="9"/>
        <v>5.2539404553414992E-3</v>
      </c>
      <c r="N128" s="49" t="str">
        <f t="shared" si="10"/>
        <v>Swing INC</v>
      </c>
      <c r="O128" s="32">
        <v>218</v>
      </c>
      <c r="P128" s="30">
        <v>29</v>
      </c>
      <c r="Q128" s="30">
        <v>215</v>
      </c>
      <c r="R128" s="30">
        <v>21</v>
      </c>
      <c r="S128" s="30">
        <v>8</v>
      </c>
      <c r="T128" s="30">
        <v>3</v>
      </c>
      <c r="U128" s="30">
        <v>2</v>
      </c>
      <c r="V128" s="30">
        <v>1</v>
      </c>
      <c r="W128" s="32">
        <v>1</v>
      </c>
      <c r="X128" s="30">
        <v>2</v>
      </c>
      <c r="Y128" s="30">
        <v>3</v>
      </c>
      <c r="Z128" s="30">
        <v>3</v>
      </c>
      <c r="AA128" s="30">
        <v>1</v>
      </c>
      <c r="AB128" s="30">
        <v>6</v>
      </c>
      <c r="AC128" s="30">
        <v>4</v>
      </c>
      <c r="AD128" s="30">
        <v>15</v>
      </c>
      <c r="AE128" s="32">
        <v>24</v>
      </c>
      <c r="AF128" s="30">
        <v>1</v>
      </c>
      <c r="AG128" s="30">
        <v>6</v>
      </c>
      <c r="AH128" s="30">
        <v>4</v>
      </c>
      <c r="AI128" s="30">
        <v>567</v>
      </c>
      <c r="AJ128" s="30">
        <v>0</v>
      </c>
      <c r="AK128" s="30">
        <v>4</v>
      </c>
      <c r="AL128" s="30">
        <v>571</v>
      </c>
      <c r="AM128" s="30">
        <v>0</v>
      </c>
    </row>
    <row r="129" spans="1:39" ht="15" x14ac:dyDescent="0.3">
      <c r="A129" s="34">
        <v>119</v>
      </c>
      <c r="B129" s="31" t="s">
        <v>181</v>
      </c>
      <c r="C129" s="31" t="str">
        <f>VLOOKUP(B129,[3]Sheet1!$B$2:$D$274,3,0)</f>
        <v>BARATAPUR</v>
      </c>
      <c r="D129" s="31" t="str">
        <f>VLOOKUP(C129,[4]all_localities_matched!$B$13:$J$191,9,0)</f>
        <v>BARATAPUR</v>
      </c>
      <c r="E129" s="55">
        <v>0.13850415512465375</v>
      </c>
      <c r="F129" s="55">
        <v>5.5401662049861496E-3</v>
      </c>
      <c r="G129" s="55">
        <v>0.66759002770083098</v>
      </c>
      <c r="H129" s="55">
        <v>0.18282548476454294</v>
      </c>
      <c r="I129" s="56" t="str">
        <f t="shared" si="11"/>
        <v>BJP</v>
      </c>
      <c r="J129" s="56">
        <f t="shared" si="6"/>
        <v>0.66759002770083098</v>
      </c>
      <c r="K129" s="57">
        <f t="shared" si="7"/>
        <v>0.18282548476454294</v>
      </c>
      <c r="L129" s="56" t="str">
        <f t="shared" si="8"/>
        <v>Others</v>
      </c>
      <c r="M129" s="58">
        <f t="shared" si="9"/>
        <v>0.48476454293628801</v>
      </c>
      <c r="N129" s="49" t="str">
        <f t="shared" si="10"/>
        <v>Strong BJP</v>
      </c>
      <c r="O129" s="32">
        <v>50</v>
      </c>
      <c r="P129" s="30">
        <v>2</v>
      </c>
      <c r="Q129" s="30">
        <v>241</v>
      </c>
      <c r="R129" s="30">
        <v>2</v>
      </c>
      <c r="S129" s="30">
        <v>0</v>
      </c>
      <c r="T129" s="30">
        <v>1</v>
      </c>
      <c r="U129" s="30">
        <v>0</v>
      </c>
      <c r="V129" s="30">
        <v>0</v>
      </c>
      <c r="W129" s="32">
        <v>3</v>
      </c>
      <c r="X129" s="30">
        <v>0</v>
      </c>
      <c r="Y129" s="30">
        <v>4</v>
      </c>
      <c r="Z129" s="30">
        <v>53</v>
      </c>
      <c r="AA129" s="30">
        <v>1</v>
      </c>
      <c r="AB129" s="30">
        <v>1</v>
      </c>
      <c r="AC129" s="30">
        <v>0</v>
      </c>
      <c r="AD129" s="30">
        <v>0</v>
      </c>
      <c r="AE129" s="32">
        <v>0</v>
      </c>
      <c r="AF129" s="30">
        <v>1</v>
      </c>
      <c r="AG129" s="30">
        <v>0</v>
      </c>
      <c r="AH129" s="30">
        <v>0</v>
      </c>
      <c r="AI129" s="30">
        <v>359</v>
      </c>
      <c r="AJ129" s="30">
        <v>0</v>
      </c>
      <c r="AK129" s="30">
        <v>2</v>
      </c>
      <c r="AL129" s="30">
        <v>361</v>
      </c>
      <c r="AM129" s="30">
        <v>0</v>
      </c>
    </row>
    <row r="130" spans="1:39" ht="15" x14ac:dyDescent="0.3">
      <c r="A130" s="34">
        <v>120</v>
      </c>
      <c r="B130" s="31" t="s">
        <v>182</v>
      </c>
      <c r="C130" s="31" t="str">
        <f>VLOOKUP(B130,[3]Sheet1!$B$2:$D$274,3,0)</f>
        <v>NAVADIH</v>
      </c>
      <c r="D130" s="31" t="str">
        <f>VLOOKUP(C130,[4]all_localities_matched!$B$13:$J$191,9,0)</f>
        <v>NAVADIH</v>
      </c>
      <c r="E130" s="55">
        <v>0.4236111111111111</v>
      </c>
      <c r="F130" s="55">
        <v>0.12962962962962962</v>
      </c>
      <c r="G130" s="55">
        <v>0.33333333333333331</v>
      </c>
      <c r="H130" s="55">
        <v>0.11342592592592593</v>
      </c>
      <c r="I130" s="56" t="str">
        <f t="shared" si="11"/>
        <v>INC</v>
      </c>
      <c r="J130" s="56">
        <f t="shared" si="6"/>
        <v>0.4236111111111111</v>
      </c>
      <c r="K130" s="57">
        <f t="shared" si="7"/>
        <v>0.33333333333333331</v>
      </c>
      <c r="L130" s="56" t="str">
        <f t="shared" si="8"/>
        <v>BJP</v>
      </c>
      <c r="M130" s="58">
        <f t="shared" si="9"/>
        <v>9.027777777777779E-2</v>
      </c>
      <c r="N130" s="49" t="str">
        <f t="shared" si="10"/>
        <v>Swing INC</v>
      </c>
      <c r="O130" s="32">
        <v>183</v>
      </c>
      <c r="P130" s="30">
        <v>56</v>
      </c>
      <c r="Q130" s="30">
        <v>144</v>
      </c>
      <c r="R130" s="30">
        <v>6</v>
      </c>
      <c r="S130" s="30">
        <v>1</v>
      </c>
      <c r="T130" s="30">
        <v>2</v>
      </c>
      <c r="U130" s="30">
        <v>2</v>
      </c>
      <c r="V130" s="30">
        <v>1</v>
      </c>
      <c r="W130" s="32">
        <v>2</v>
      </c>
      <c r="X130" s="30">
        <v>0</v>
      </c>
      <c r="Y130" s="30">
        <v>1</v>
      </c>
      <c r="Z130" s="30">
        <v>9</v>
      </c>
      <c r="AA130" s="30">
        <v>0</v>
      </c>
      <c r="AB130" s="30">
        <v>5</v>
      </c>
      <c r="AC130" s="30">
        <v>0</v>
      </c>
      <c r="AD130" s="30">
        <v>7</v>
      </c>
      <c r="AE130" s="32">
        <v>8</v>
      </c>
      <c r="AF130" s="30">
        <v>3</v>
      </c>
      <c r="AG130" s="30">
        <v>2</v>
      </c>
      <c r="AH130" s="30">
        <v>0</v>
      </c>
      <c r="AI130" s="30">
        <v>432</v>
      </c>
      <c r="AJ130" s="30">
        <v>0</v>
      </c>
      <c r="AK130" s="30">
        <v>0</v>
      </c>
      <c r="AL130" s="30">
        <v>432</v>
      </c>
      <c r="AM130" s="30">
        <v>0</v>
      </c>
    </row>
    <row r="131" spans="1:39" ht="15" x14ac:dyDescent="0.3">
      <c r="A131" s="26" t="s">
        <v>363</v>
      </c>
      <c r="B131" s="31" t="s">
        <v>182</v>
      </c>
      <c r="C131" s="31" t="str">
        <f>VLOOKUP(B131,[3]Sheet1!$B$2:$D$274,3,0)</f>
        <v>NAVADIH</v>
      </c>
      <c r="D131" s="31" t="str">
        <f>VLOOKUP(C131,[4]all_localities_matched!$B$13:$J$191,9,0)</f>
        <v>NAVADIH</v>
      </c>
      <c r="E131" s="55">
        <v>0.47890295358649787</v>
      </c>
      <c r="F131" s="55">
        <v>8.4388185654008432E-3</v>
      </c>
      <c r="G131" s="55">
        <v>0.40928270042194093</v>
      </c>
      <c r="H131" s="55">
        <v>0.10337552742616034</v>
      </c>
      <c r="I131" s="56" t="str">
        <f t="shared" si="11"/>
        <v>INC</v>
      </c>
      <c r="J131" s="56">
        <f t="shared" si="6"/>
        <v>0.47890295358649787</v>
      </c>
      <c r="K131" s="57">
        <f t="shared" si="7"/>
        <v>0.40928270042194093</v>
      </c>
      <c r="L131" s="56" t="str">
        <f t="shared" si="8"/>
        <v>BJP</v>
      </c>
      <c r="M131" s="58">
        <f t="shared" si="9"/>
        <v>6.9620253164556944E-2</v>
      </c>
      <c r="N131" s="49" t="str">
        <f t="shared" si="10"/>
        <v>Swing INC</v>
      </c>
      <c r="O131" s="32">
        <v>227</v>
      </c>
      <c r="P131" s="30">
        <v>4</v>
      </c>
      <c r="Q131" s="30">
        <v>194</v>
      </c>
      <c r="R131" s="30">
        <v>8</v>
      </c>
      <c r="S131" s="30">
        <v>2</v>
      </c>
      <c r="T131" s="30">
        <v>0</v>
      </c>
      <c r="U131" s="30">
        <v>0</v>
      </c>
      <c r="V131" s="30">
        <v>1</v>
      </c>
      <c r="W131" s="32">
        <v>2</v>
      </c>
      <c r="X131" s="30">
        <v>0</v>
      </c>
      <c r="Y131" s="30">
        <v>0</v>
      </c>
      <c r="Z131" s="30">
        <v>14</v>
      </c>
      <c r="AA131" s="30">
        <v>1</v>
      </c>
      <c r="AB131" s="30">
        <v>5</v>
      </c>
      <c r="AC131" s="30">
        <v>1</v>
      </c>
      <c r="AD131" s="30">
        <v>0</v>
      </c>
      <c r="AE131" s="32">
        <v>2</v>
      </c>
      <c r="AF131" s="30">
        <v>3</v>
      </c>
      <c r="AG131" s="30">
        <v>9</v>
      </c>
      <c r="AH131" s="30">
        <v>1</v>
      </c>
      <c r="AI131" s="30">
        <v>474</v>
      </c>
      <c r="AJ131" s="30">
        <v>0</v>
      </c>
      <c r="AK131" s="30">
        <v>0</v>
      </c>
      <c r="AL131" s="30">
        <v>474</v>
      </c>
      <c r="AM131" s="30">
        <v>0</v>
      </c>
    </row>
    <row r="132" spans="1:39" ht="15" x14ac:dyDescent="0.3">
      <c r="A132" s="34">
        <v>121</v>
      </c>
      <c r="B132" s="31" t="s">
        <v>183</v>
      </c>
      <c r="C132" s="31" t="str">
        <f>VLOOKUP(B132,[3]Sheet1!$B$2:$D$274,3,0)</f>
        <v>Others</v>
      </c>
      <c r="D132" s="31" t="str">
        <f>VLOOKUP(C132,[4]all_localities_matched!$B$13:$J$191,9,0)</f>
        <v>Others</v>
      </c>
      <c r="E132" s="55">
        <v>0.71721311475409832</v>
      </c>
      <c r="F132" s="55">
        <v>8.4016393442622947E-2</v>
      </c>
      <c r="G132" s="55">
        <v>9.4262295081967207E-2</v>
      </c>
      <c r="H132" s="55">
        <v>0.10245901639344263</v>
      </c>
      <c r="I132" s="56" t="str">
        <f t="shared" si="11"/>
        <v>INC</v>
      </c>
      <c r="J132" s="56">
        <f t="shared" si="6"/>
        <v>0.71721311475409832</v>
      </c>
      <c r="K132" s="57">
        <f t="shared" si="7"/>
        <v>0.10245901639344263</v>
      </c>
      <c r="L132" s="56" t="str">
        <f t="shared" si="8"/>
        <v>Others</v>
      </c>
      <c r="M132" s="58">
        <f t="shared" si="9"/>
        <v>0.61475409836065564</v>
      </c>
      <c r="N132" s="49" t="str">
        <f t="shared" si="10"/>
        <v>Strong INC</v>
      </c>
      <c r="O132" s="32">
        <v>350</v>
      </c>
      <c r="P132" s="30">
        <v>41</v>
      </c>
      <c r="Q132" s="30">
        <v>46</v>
      </c>
      <c r="R132" s="30">
        <v>10</v>
      </c>
      <c r="S132" s="30">
        <v>2</v>
      </c>
      <c r="T132" s="30">
        <v>1</v>
      </c>
      <c r="U132" s="30">
        <v>1</v>
      </c>
      <c r="V132" s="30">
        <v>1</v>
      </c>
      <c r="W132" s="32">
        <v>1</v>
      </c>
      <c r="X132" s="30">
        <v>0</v>
      </c>
      <c r="Y132" s="30">
        <v>2</v>
      </c>
      <c r="Z132" s="30">
        <v>8</v>
      </c>
      <c r="AA132" s="30">
        <v>1</v>
      </c>
      <c r="AB132" s="30">
        <v>3</v>
      </c>
      <c r="AC132" s="30">
        <v>1</v>
      </c>
      <c r="AD132" s="30">
        <v>14</v>
      </c>
      <c r="AE132" s="32">
        <v>3</v>
      </c>
      <c r="AF132" s="30">
        <v>1</v>
      </c>
      <c r="AG132" s="30">
        <v>1</v>
      </c>
      <c r="AH132" s="30">
        <v>0</v>
      </c>
      <c r="AI132" s="30">
        <v>487</v>
      </c>
      <c r="AJ132" s="30">
        <v>0</v>
      </c>
      <c r="AK132" s="30">
        <v>1</v>
      </c>
      <c r="AL132" s="30">
        <v>488</v>
      </c>
      <c r="AM132" s="30">
        <v>0</v>
      </c>
    </row>
    <row r="133" spans="1:39" ht="15" x14ac:dyDescent="0.3">
      <c r="A133" s="34">
        <v>122</v>
      </c>
      <c r="B133" s="31" t="s">
        <v>185</v>
      </c>
      <c r="C133" s="31" t="str">
        <f>VLOOKUP(B133,[3]Sheet1!$B$2:$D$274,3,0)</f>
        <v>Others</v>
      </c>
      <c r="D133" s="31" t="str">
        <f>VLOOKUP(C133,[4]all_localities_matched!$B$13:$J$191,9,0)</f>
        <v>Others</v>
      </c>
      <c r="E133" s="55">
        <v>0.81338742393509122</v>
      </c>
      <c r="F133" s="55">
        <v>1.4198782961460446E-2</v>
      </c>
      <c r="G133" s="55">
        <v>0.10344827586206896</v>
      </c>
      <c r="H133" s="55">
        <v>5.8823529411764705E-2</v>
      </c>
      <c r="I133" s="56" t="str">
        <f t="shared" si="11"/>
        <v>INC</v>
      </c>
      <c r="J133" s="56">
        <f t="shared" ref="J133:J196" si="12">INDEX(E133:H133,MATCH(I133,$E$3:$H$3,0))</f>
        <v>0.81338742393509122</v>
      </c>
      <c r="K133" s="57">
        <f t="shared" ref="K133:K196" si="13">LARGE(E133:H133,2)</f>
        <v>0.10344827586206896</v>
      </c>
      <c r="L133" s="56" t="str">
        <f t="shared" ref="L133:L196" si="14">INDEX($E$3:$H$3,MATCH(K133,E133:H133,0))</f>
        <v>BJP</v>
      </c>
      <c r="M133" s="58">
        <f t="shared" ref="M133:M196" si="15">J133-K133</f>
        <v>0.70993914807302227</v>
      </c>
      <c r="N133" s="49" t="str">
        <f t="shared" ref="N133:N196" si="16">IF(M133&gt;0.15,CONCATENATE("Strong ",I133),CONCATENATE("Swing ",I133))</f>
        <v>Strong INC</v>
      </c>
      <c r="O133" s="32">
        <v>401</v>
      </c>
      <c r="P133" s="30">
        <v>7</v>
      </c>
      <c r="Q133" s="30">
        <v>51</v>
      </c>
      <c r="R133" s="30">
        <v>1</v>
      </c>
      <c r="S133" s="30">
        <v>1</v>
      </c>
      <c r="T133" s="30">
        <v>0</v>
      </c>
      <c r="U133" s="30">
        <v>0</v>
      </c>
      <c r="V133" s="30">
        <v>3</v>
      </c>
      <c r="W133" s="32">
        <v>1</v>
      </c>
      <c r="X133" s="30">
        <v>0</v>
      </c>
      <c r="Y133" s="30">
        <v>0</v>
      </c>
      <c r="Z133" s="30">
        <v>11</v>
      </c>
      <c r="AA133" s="30">
        <v>1</v>
      </c>
      <c r="AB133" s="30">
        <v>0</v>
      </c>
      <c r="AC133" s="30">
        <v>2</v>
      </c>
      <c r="AD133" s="30">
        <v>2</v>
      </c>
      <c r="AE133" s="32">
        <v>6</v>
      </c>
      <c r="AF133" s="30">
        <v>1</v>
      </c>
      <c r="AG133" s="30">
        <v>0</v>
      </c>
      <c r="AH133" s="30">
        <v>0</v>
      </c>
      <c r="AI133" s="30">
        <v>488</v>
      </c>
      <c r="AJ133" s="30">
        <v>0</v>
      </c>
      <c r="AK133" s="30">
        <v>5</v>
      </c>
      <c r="AL133" s="30">
        <v>493</v>
      </c>
      <c r="AM133" s="30">
        <v>0</v>
      </c>
    </row>
    <row r="134" spans="1:39" ht="15" x14ac:dyDescent="0.3">
      <c r="A134" s="34">
        <v>123</v>
      </c>
      <c r="B134" s="31" t="s">
        <v>186</v>
      </c>
      <c r="C134" s="31" t="str">
        <f>VLOOKUP(B134,[3]Sheet1!$B$2:$D$274,3,0)</f>
        <v>Others</v>
      </c>
      <c r="D134" s="31" t="str">
        <f>VLOOKUP(C134,[4]all_localities_matched!$B$13:$J$191,9,0)</f>
        <v>Others</v>
      </c>
      <c r="E134" s="55">
        <v>0.60992907801418439</v>
      </c>
      <c r="F134" s="55">
        <v>5.3191489361702126E-3</v>
      </c>
      <c r="G134" s="55">
        <v>0.26418439716312059</v>
      </c>
      <c r="H134" s="55">
        <v>0.11702127659574468</v>
      </c>
      <c r="I134" s="56" t="str">
        <f t="shared" si="11"/>
        <v>INC</v>
      </c>
      <c r="J134" s="56">
        <f t="shared" si="12"/>
        <v>0.60992907801418439</v>
      </c>
      <c r="K134" s="57">
        <f t="shared" si="13"/>
        <v>0.26418439716312059</v>
      </c>
      <c r="L134" s="56" t="str">
        <f t="shared" si="14"/>
        <v>BJP</v>
      </c>
      <c r="M134" s="58">
        <f t="shared" si="15"/>
        <v>0.3457446808510638</v>
      </c>
      <c r="N134" s="49" t="str">
        <f t="shared" si="16"/>
        <v>Strong INC</v>
      </c>
      <c r="O134" s="32">
        <v>344</v>
      </c>
      <c r="P134" s="30">
        <v>3</v>
      </c>
      <c r="Q134" s="30">
        <v>149</v>
      </c>
      <c r="R134" s="30">
        <v>7</v>
      </c>
      <c r="S134" s="30">
        <v>2</v>
      </c>
      <c r="T134" s="30">
        <v>1</v>
      </c>
      <c r="U134" s="30">
        <v>0</v>
      </c>
      <c r="V134" s="30">
        <v>0</v>
      </c>
      <c r="W134" s="32">
        <v>4</v>
      </c>
      <c r="X134" s="30">
        <v>1</v>
      </c>
      <c r="Y134" s="30">
        <v>2</v>
      </c>
      <c r="Z134" s="30">
        <v>34</v>
      </c>
      <c r="AA134" s="30">
        <v>1</v>
      </c>
      <c r="AB134" s="30">
        <v>0</v>
      </c>
      <c r="AC134" s="30">
        <v>1</v>
      </c>
      <c r="AD134" s="30">
        <v>7</v>
      </c>
      <c r="AE134" s="32">
        <v>4</v>
      </c>
      <c r="AF134" s="30">
        <v>0</v>
      </c>
      <c r="AG134" s="30">
        <v>1</v>
      </c>
      <c r="AH134" s="30">
        <v>1</v>
      </c>
      <c r="AI134" s="30">
        <v>562</v>
      </c>
      <c r="AJ134" s="30">
        <v>0</v>
      </c>
      <c r="AK134" s="30">
        <v>2</v>
      </c>
      <c r="AL134" s="30">
        <v>564</v>
      </c>
      <c r="AM134" s="30">
        <v>0</v>
      </c>
    </row>
    <row r="135" spans="1:39" ht="15" x14ac:dyDescent="0.3">
      <c r="A135" s="26" t="s">
        <v>364</v>
      </c>
      <c r="B135" s="31" t="s">
        <v>186</v>
      </c>
      <c r="C135" s="31" t="str">
        <f>VLOOKUP(B135,[3]Sheet1!$B$2:$D$274,3,0)</f>
        <v>Others</v>
      </c>
      <c r="D135" s="31" t="str">
        <f>VLOOKUP(C135,[4]all_localities_matched!$B$13:$J$191,9,0)</f>
        <v>Others</v>
      </c>
      <c r="E135" s="55">
        <v>0.72865853658536583</v>
      </c>
      <c r="F135" s="55">
        <v>6.0975609756097563E-3</v>
      </c>
      <c r="G135" s="55">
        <v>0.19817073170731708</v>
      </c>
      <c r="H135" s="55">
        <v>6.402439024390244E-2</v>
      </c>
      <c r="I135" s="56" t="str">
        <f t="shared" ref="I135:I198" si="17">INDEX($E$3:$H$3,MATCH(MAX(E135:H135),E135:H135,0))</f>
        <v>INC</v>
      </c>
      <c r="J135" s="56">
        <f t="shared" si="12"/>
        <v>0.72865853658536583</v>
      </c>
      <c r="K135" s="57">
        <f t="shared" si="13"/>
        <v>0.19817073170731708</v>
      </c>
      <c r="L135" s="56" t="str">
        <f t="shared" si="14"/>
        <v>BJP</v>
      </c>
      <c r="M135" s="58">
        <f t="shared" si="15"/>
        <v>0.53048780487804881</v>
      </c>
      <c r="N135" s="49" t="str">
        <f t="shared" si="16"/>
        <v>Strong INC</v>
      </c>
      <c r="O135" s="32">
        <v>239</v>
      </c>
      <c r="P135" s="30">
        <v>2</v>
      </c>
      <c r="Q135" s="30">
        <v>65</v>
      </c>
      <c r="R135" s="30">
        <v>1</v>
      </c>
      <c r="S135" s="30">
        <v>1</v>
      </c>
      <c r="T135" s="30">
        <v>0</v>
      </c>
      <c r="U135" s="30">
        <v>0</v>
      </c>
      <c r="V135" s="30">
        <v>0</v>
      </c>
      <c r="W135" s="32">
        <v>1</v>
      </c>
      <c r="X135" s="30">
        <v>0</v>
      </c>
      <c r="Y135" s="30">
        <v>0</v>
      </c>
      <c r="Z135" s="30">
        <v>14</v>
      </c>
      <c r="AA135" s="30">
        <v>0</v>
      </c>
      <c r="AB135" s="30">
        <v>0</v>
      </c>
      <c r="AC135" s="30">
        <v>0</v>
      </c>
      <c r="AD135" s="30">
        <v>1</v>
      </c>
      <c r="AE135" s="32">
        <v>2</v>
      </c>
      <c r="AF135" s="30">
        <v>0</v>
      </c>
      <c r="AG135" s="30">
        <v>0</v>
      </c>
      <c r="AH135" s="30">
        <v>1</v>
      </c>
      <c r="AI135" s="30">
        <v>327</v>
      </c>
      <c r="AJ135" s="30">
        <v>0</v>
      </c>
      <c r="AK135" s="30">
        <v>1</v>
      </c>
      <c r="AL135" s="30">
        <v>328</v>
      </c>
      <c r="AM135" s="30">
        <v>0</v>
      </c>
    </row>
    <row r="136" spans="1:39" ht="15" x14ac:dyDescent="0.3">
      <c r="A136" s="34">
        <v>124</v>
      </c>
      <c r="B136" s="31" t="s">
        <v>187</v>
      </c>
      <c r="C136" s="31" t="str">
        <f>VLOOKUP(B136,[3]Sheet1!$B$2:$D$274,3,0)</f>
        <v>PIECHIDIKOLANI</v>
      </c>
      <c r="D136" s="31" t="e">
        <f>VLOOKUP(C136,[4]all_localities_matched!$B$13:$J$191,9,0)</f>
        <v>#N/A</v>
      </c>
      <c r="E136" s="55">
        <v>0.2271880819366853</v>
      </c>
      <c r="F136" s="55">
        <v>1.4897579143389199E-2</v>
      </c>
      <c r="G136" s="55">
        <v>0.65921787709497204</v>
      </c>
      <c r="H136" s="55">
        <v>9.4972067039106142E-2</v>
      </c>
      <c r="I136" s="56" t="str">
        <f t="shared" si="17"/>
        <v>BJP</v>
      </c>
      <c r="J136" s="56">
        <f t="shared" si="12"/>
        <v>0.65921787709497204</v>
      </c>
      <c r="K136" s="57">
        <f t="shared" si="13"/>
        <v>0.2271880819366853</v>
      </c>
      <c r="L136" s="56" t="str">
        <f t="shared" si="14"/>
        <v>INC</v>
      </c>
      <c r="M136" s="58">
        <f t="shared" si="15"/>
        <v>0.43202979515828677</v>
      </c>
      <c r="N136" s="49" t="str">
        <f t="shared" si="16"/>
        <v>Strong BJP</v>
      </c>
      <c r="O136" s="32">
        <v>122</v>
      </c>
      <c r="P136" s="30">
        <v>8</v>
      </c>
      <c r="Q136" s="30">
        <v>354</v>
      </c>
      <c r="R136" s="30">
        <v>9</v>
      </c>
      <c r="S136" s="30">
        <v>14</v>
      </c>
      <c r="T136" s="30">
        <v>0</v>
      </c>
      <c r="U136" s="30">
        <v>0</v>
      </c>
      <c r="V136" s="30">
        <v>2</v>
      </c>
      <c r="W136" s="32">
        <v>0</v>
      </c>
      <c r="X136" s="30">
        <v>0</v>
      </c>
      <c r="Y136" s="30">
        <v>10</v>
      </c>
      <c r="Z136" s="30">
        <v>10</v>
      </c>
      <c r="AA136" s="30">
        <v>1</v>
      </c>
      <c r="AB136" s="30">
        <v>0</v>
      </c>
      <c r="AC136" s="30">
        <v>0</v>
      </c>
      <c r="AD136" s="30">
        <v>1</v>
      </c>
      <c r="AE136" s="32">
        <v>1</v>
      </c>
      <c r="AF136" s="30">
        <v>0</v>
      </c>
      <c r="AG136" s="30">
        <v>3</v>
      </c>
      <c r="AH136" s="30">
        <v>0</v>
      </c>
      <c r="AI136" s="30">
        <v>535</v>
      </c>
      <c r="AJ136" s="30">
        <v>0</v>
      </c>
      <c r="AK136" s="30">
        <v>2</v>
      </c>
      <c r="AL136" s="30">
        <v>537</v>
      </c>
      <c r="AM136" s="30">
        <v>0</v>
      </c>
    </row>
    <row r="137" spans="1:39" ht="15" x14ac:dyDescent="0.3">
      <c r="A137" s="34">
        <v>125</v>
      </c>
      <c r="B137" s="31" t="s">
        <v>188</v>
      </c>
      <c r="C137" s="31" t="str">
        <f>VLOOKUP(B137,[3]Sheet1!$B$2:$D$274,3,0)</f>
        <v>PIECHIDIKOLANI</v>
      </c>
      <c r="D137" s="31" t="e">
        <f>VLOOKUP(C137,[4]all_localities_matched!$B$13:$J$191,9,0)</f>
        <v>#N/A</v>
      </c>
      <c r="E137" s="55">
        <v>0.20113314447592068</v>
      </c>
      <c r="F137" s="55">
        <v>2.2662889518413599E-2</v>
      </c>
      <c r="G137" s="55">
        <v>0.65439093484419264</v>
      </c>
      <c r="H137" s="55">
        <v>0.11898016997167139</v>
      </c>
      <c r="I137" s="56" t="str">
        <f t="shared" si="17"/>
        <v>BJP</v>
      </c>
      <c r="J137" s="56">
        <f t="shared" si="12"/>
        <v>0.65439093484419264</v>
      </c>
      <c r="K137" s="57">
        <f t="shared" si="13"/>
        <v>0.20113314447592068</v>
      </c>
      <c r="L137" s="56" t="str">
        <f t="shared" si="14"/>
        <v>INC</v>
      </c>
      <c r="M137" s="58">
        <f t="shared" si="15"/>
        <v>0.45325779036827196</v>
      </c>
      <c r="N137" s="49" t="str">
        <f t="shared" si="16"/>
        <v>Strong BJP</v>
      </c>
      <c r="O137" s="32">
        <v>71</v>
      </c>
      <c r="P137" s="30">
        <v>8</v>
      </c>
      <c r="Q137" s="30">
        <v>231</v>
      </c>
      <c r="R137" s="30">
        <v>5</v>
      </c>
      <c r="S137" s="30">
        <v>12</v>
      </c>
      <c r="T137" s="30">
        <v>0</v>
      </c>
      <c r="U137" s="30">
        <v>1</v>
      </c>
      <c r="V137" s="30">
        <v>1</v>
      </c>
      <c r="W137" s="32">
        <v>1</v>
      </c>
      <c r="X137" s="30">
        <v>0</v>
      </c>
      <c r="Y137" s="30">
        <v>11</v>
      </c>
      <c r="Z137" s="30">
        <v>6</v>
      </c>
      <c r="AA137" s="30">
        <v>0</v>
      </c>
      <c r="AB137" s="30">
        <v>0</v>
      </c>
      <c r="AC137" s="30">
        <v>1</v>
      </c>
      <c r="AD137" s="30">
        <v>2</v>
      </c>
      <c r="AE137" s="32">
        <v>2</v>
      </c>
      <c r="AF137" s="30">
        <v>0</v>
      </c>
      <c r="AG137" s="30">
        <v>0</v>
      </c>
      <c r="AH137" s="30">
        <v>0</v>
      </c>
      <c r="AI137" s="30">
        <v>352</v>
      </c>
      <c r="AJ137" s="30">
        <v>0</v>
      </c>
      <c r="AK137" s="30">
        <v>1</v>
      </c>
      <c r="AL137" s="30">
        <v>353</v>
      </c>
      <c r="AM137" s="30">
        <v>0</v>
      </c>
    </row>
    <row r="138" spans="1:39" ht="15" x14ac:dyDescent="0.3">
      <c r="A138" s="34">
        <v>126</v>
      </c>
      <c r="B138" s="31" t="s">
        <v>189</v>
      </c>
      <c r="C138" s="31" t="str">
        <f>VLOOKUP(B138,[3]Sheet1!$B$2:$D$274,3,0)</f>
        <v>Others</v>
      </c>
      <c r="D138" s="31" t="str">
        <f>VLOOKUP(C138,[4]all_localities_matched!$B$13:$J$191,9,0)</f>
        <v>Others</v>
      </c>
      <c r="E138" s="55">
        <v>7.7519379844961239E-2</v>
      </c>
      <c r="F138" s="55">
        <v>1.5503875968992248E-2</v>
      </c>
      <c r="G138" s="55">
        <v>0.83720930232558144</v>
      </c>
      <c r="H138" s="55">
        <v>6.9767441860465115E-2</v>
      </c>
      <c r="I138" s="56" t="str">
        <f t="shared" si="17"/>
        <v>BJP</v>
      </c>
      <c r="J138" s="56">
        <f t="shared" si="12"/>
        <v>0.83720930232558144</v>
      </c>
      <c r="K138" s="57">
        <f t="shared" si="13"/>
        <v>7.7519379844961239E-2</v>
      </c>
      <c r="L138" s="56" t="str">
        <f t="shared" si="14"/>
        <v>INC</v>
      </c>
      <c r="M138" s="58">
        <f t="shared" si="15"/>
        <v>0.75968992248062017</v>
      </c>
      <c r="N138" s="49" t="str">
        <f t="shared" si="16"/>
        <v>Strong BJP</v>
      </c>
      <c r="O138" s="32">
        <v>20</v>
      </c>
      <c r="P138" s="30">
        <v>4</v>
      </c>
      <c r="Q138" s="30">
        <v>216</v>
      </c>
      <c r="R138" s="30">
        <v>2</v>
      </c>
      <c r="S138" s="30">
        <v>0</v>
      </c>
      <c r="T138" s="30">
        <v>0</v>
      </c>
      <c r="U138" s="30">
        <v>0</v>
      </c>
      <c r="V138" s="30">
        <v>0</v>
      </c>
      <c r="W138" s="32">
        <v>5</v>
      </c>
      <c r="X138" s="30">
        <v>0</v>
      </c>
      <c r="Y138" s="30">
        <v>8</v>
      </c>
      <c r="Z138" s="30">
        <v>1</v>
      </c>
      <c r="AA138" s="30">
        <v>0</v>
      </c>
      <c r="AB138" s="30">
        <v>1</v>
      </c>
      <c r="AC138" s="30">
        <v>0</v>
      </c>
      <c r="AD138" s="30">
        <v>0</v>
      </c>
      <c r="AE138" s="32">
        <v>0</v>
      </c>
      <c r="AF138" s="30">
        <v>0</v>
      </c>
      <c r="AG138" s="30">
        <v>1</v>
      </c>
      <c r="AH138" s="30">
        <v>0</v>
      </c>
      <c r="AI138" s="30">
        <v>258</v>
      </c>
      <c r="AJ138" s="30">
        <v>0</v>
      </c>
      <c r="AK138" s="30">
        <v>0</v>
      </c>
      <c r="AL138" s="30">
        <v>258</v>
      </c>
      <c r="AM138" s="30">
        <v>0</v>
      </c>
    </row>
    <row r="139" spans="1:39" ht="15" x14ac:dyDescent="0.3">
      <c r="A139" s="34">
        <v>127</v>
      </c>
      <c r="B139" s="31" t="s">
        <v>190</v>
      </c>
      <c r="C139" s="31" t="str">
        <f>VLOOKUP(B139,[3]Sheet1!$B$2:$D$274,3,0)</f>
        <v>Others</v>
      </c>
      <c r="D139" s="31" t="str">
        <f>VLOOKUP(C139,[4]all_localities_matched!$B$13:$J$191,9,0)</f>
        <v>Others</v>
      </c>
      <c r="E139" s="55">
        <v>0.19583333333333333</v>
      </c>
      <c r="F139" s="55">
        <v>4.1666666666666666E-3</v>
      </c>
      <c r="G139" s="55">
        <v>0.76666666666666672</v>
      </c>
      <c r="H139" s="55">
        <v>2.9166666666666667E-2</v>
      </c>
      <c r="I139" s="56" t="str">
        <f t="shared" si="17"/>
        <v>BJP</v>
      </c>
      <c r="J139" s="56">
        <f t="shared" si="12"/>
        <v>0.76666666666666672</v>
      </c>
      <c r="K139" s="57">
        <f t="shared" si="13"/>
        <v>0.19583333333333333</v>
      </c>
      <c r="L139" s="56" t="str">
        <f t="shared" si="14"/>
        <v>INC</v>
      </c>
      <c r="M139" s="58">
        <f t="shared" si="15"/>
        <v>0.57083333333333341</v>
      </c>
      <c r="N139" s="49" t="str">
        <f t="shared" si="16"/>
        <v>Strong BJP</v>
      </c>
      <c r="O139" s="32">
        <v>47</v>
      </c>
      <c r="P139" s="30">
        <v>1</v>
      </c>
      <c r="Q139" s="30">
        <v>184</v>
      </c>
      <c r="R139" s="30">
        <v>2</v>
      </c>
      <c r="S139" s="30">
        <v>0</v>
      </c>
      <c r="T139" s="30">
        <v>0</v>
      </c>
      <c r="U139" s="30">
        <v>0</v>
      </c>
      <c r="V139" s="30">
        <v>4</v>
      </c>
      <c r="W139" s="32">
        <v>0</v>
      </c>
      <c r="X139" s="30">
        <v>0</v>
      </c>
      <c r="Y139" s="30">
        <v>0</v>
      </c>
      <c r="Z139" s="30">
        <v>1</v>
      </c>
      <c r="AA139" s="30">
        <v>0</v>
      </c>
      <c r="AB139" s="30">
        <v>0</v>
      </c>
      <c r="AC139" s="30">
        <v>0</v>
      </c>
      <c r="AD139" s="30">
        <v>0</v>
      </c>
      <c r="AE139" s="32">
        <v>0</v>
      </c>
      <c r="AF139" s="30">
        <v>0</v>
      </c>
      <c r="AG139" s="30">
        <v>0</v>
      </c>
      <c r="AH139" s="30">
        <v>0</v>
      </c>
      <c r="AI139" s="30">
        <v>239</v>
      </c>
      <c r="AJ139" s="30">
        <v>0</v>
      </c>
      <c r="AK139" s="30">
        <v>1</v>
      </c>
      <c r="AL139" s="30">
        <v>240</v>
      </c>
      <c r="AM139" s="30">
        <v>0</v>
      </c>
    </row>
    <row r="140" spans="1:39" ht="15" x14ac:dyDescent="0.3">
      <c r="A140" s="34">
        <v>128</v>
      </c>
      <c r="B140" s="31" t="s">
        <v>191</v>
      </c>
      <c r="C140" s="31" t="str">
        <f>VLOOKUP(B140,[3]Sheet1!$B$2:$D$274,3,0)</f>
        <v>Others</v>
      </c>
      <c r="D140" s="31" t="str">
        <f>VLOOKUP(C140,[4]all_localities_matched!$B$13:$J$191,9,0)</f>
        <v>Others</v>
      </c>
      <c r="E140" s="55">
        <v>0.16306954436450841</v>
      </c>
      <c r="F140" s="55">
        <v>1.1990407673860911E-2</v>
      </c>
      <c r="G140" s="55">
        <v>0.65947242206235013</v>
      </c>
      <c r="H140" s="55">
        <v>0.15587529976019185</v>
      </c>
      <c r="I140" s="56" t="str">
        <f t="shared" si="17"/>
        <v>BJP</v>
      </c>
      <c r="J140" s="56">
        <f t="shared" si="12"/>
        <v>0.65947242206235013</v>
      </c>
      <c r="K140" s="57">
        <f t="shared" si="13"/>
        <v>0.16306954436450841</v>
      </c>
      <c r="L140" s="56" t="str">
        <f t="shared" si="14"/>
        <v>INC</v>
      </c>
      <c r="M140" s="58">
        <f t="shared" si="15"/>
        <v>0.49640287769784175</v>
      </c>
      <c r="N140" s="49" t="str">
        <f t="shared" si="16"/>
        <v>Strong BJP</v>
      </c>
      <c r="O140" s="32">
        <v>68</v>
      </c>
      <c r="P140" s="30">
        <v>5</v>
      </c>
      <c r="Q140" s="30">
        <v>275</v>
      </c>
      <c r="R140" s="30">
        <v>3</v>
      </c>
      <c r="S140" s="30">
        <v>9</v>
      </c>
      <c r="T140" s="30">
        <v>1</v>
      </c>
      <c r="U140" s="30">
        <v>0</v>
      </c>
      <c r="V140" s="30">
        <v>12</v>
      </c>
      <c r="W140" s="32">
        <v>3</v>
      </c>
      <c r="X140" s="30">
        <v>0</v>
      </c>
      <c r="Y140" s="30">
        <v>13</v>
      </c>
      <c r="Z140" s="30">
        <v>15</v>
      </c>
      <c r="AA140" s="30">
        <v>1</v>
      </c>
      <c r="AB140" s="30">
        <v>1</v>
      </c>
      <c r="AC140" s="30">
        <v>0</v>
      </c>
      <c r="AD140" s="30">
        <v>1</v>
      </c>
      <c r="AE140" s="32">
        <v>1</v>
      </c>
      <c r="AF140" s="30">
        <v>0</v>
      </c>
      <c r="AG140" s="30">
        <v>5</v>
      </c>
      <c r="AH140" s="30">
        <v>0</v>
      </c>
      <c r="AI140" s="30">
        <v>413</v>
      </c>
      <c r="AJ140" s="30">
        <v>0</v>
      </c>
      <c r="AK140" s="30">
        <v>4</v>
      </c>
      <c r="AL140" s="30">
        <v>417</v>
      </c>
      <c r="AM140" s="30">
        <v>0</v>
      </c>
    </row>
    <row r="141" spans="1:39" ht="15" x14ac:dyDescent="0.3">
      <c r="A141" s="34">
        <v>129</v>
      </c>
      <c r="B141" s="31" t="s">
        <v>192</v>
      </c>
      <c r="C141" s="31" t="str">
        <f>VLOOKUP(B141,[3]Sheet1!$B$2:$D$274,3,0)</f>
        <v>Others</v>
      </c>
      <c r="D141" s="31" t="str">
        <f>VLOOKUP(C141,[4]all_localities_matched!$B$13:$J$191,9,0)</f>
        <v>Others</v>
      </c>
      <c r="E141" s="55">
        <v>0.13905325443786981</v>
      </c>
      <c r="F141" s="55">
        <v>5.9171597633136093E-3</v>
      </c>
      <c r="G141" s="55">
        <v>0.78698224852071008</v>
      </c>
      <c r="H141" s="55">
        <v>6.8047337278106509E-2</v>
      </c>
      <c r="I141" s="56" t="str">
        <f t="shared" si="17"/>
        <v>BJP</v>
      </c>
      <c r="J141" s="56">
        <f t="shared" si="12"/>
        <v>0.78698224852071008</v>
      </c>
      <c r="K141" s="57">
        <f t="shared" si="13"/>
        <v>0.13905325443786981</v>
      </c>
      <c r="L141" s="56" t="str">
        <f t="shared" si="14"/>
        <v>INC</v>
      </c>
      <c r="M141" s="58">
        <f t="shared" si="15"/>
        <v>0.64792899408284033</v>
      </c>
      <c r="N141" s="49" t="str">
        <f t="shared" si="16"/>
        <v>Strong BJP</v>
      </c>
      <c r="O141" s="32">
        <v>47</v>
      </c>
      <c r="P141" s="30">
        <v>2</v>
      </c>
      <c r="Q141" s="30">
        <v>266</v>
      </c>
      <c r="R141" s="30">
        <v>3</v>
      </c>
      <c r="S141" s="30">
        <v>3</v>
      </c>
      <c r="T141" s="30">
        <v>1</v>
      </c>
      <c r="U141" s="30">
        <v>0</v>
      </c>
      <c r="V141" s="30">
        <v>1</v>
      </c>
      <c r="W141" s="32">
        <v>1</v>
      </c>
      <c r="X141" s="30">
        <v>0</v>
      </c>
      <c r="Y141" s="30">
        <v>3</v>
      </c>
      <c r="Z141" s="30">
        <v>10</v>
      </c>
      <c r="AA141" s="30">
        <v>0</v>
      </c>
      <c r="AB141" s="30">
        <v>0</v>
      </c>
      <c r="AC141" s="30">
        <v>0</v>
      </c>
      <c r="AD141" s="30">
        <v>1</v>
      </c>
      <c r="AE141" s="32">
        <v>0</v>
      </c>
      <c r="AF141" s="30">
        <v>0</v>
      </c>
      <c r="AG141" s="30">
        <v>0</v>
      </c>
      <c r="AH141" s="30">
        <v>0</v>
      </c>
      <c r="AI141" s="30">
        <v>338</v>
      </c>
      <c r="AJ141" s="30">
        <v>0</v>
      </c>
      <c r="AK141" s="30">
        <v>0</v>
      </c>
      <c r="AL141" s="30">
        <v>338</v>
      </c>
      <c r="AM141" s="30">
        <v>0</v>
      </c>
    </row>
    <row r="142" spans="1:39" ht="15" x14ac:dyDescent="0.3">
      <c r="A142" s="34">
        <v>130</v>
      </c>
      <c r="B142" s="31" t="s">
        <v>193</v>
      </c>
      <c r="C142" s="31" t="str">
        <f>VLOOKUP(B142,[3]Sheet1!$B$2:$D$274,3,0)</f>
        <v>NAVADIH</v>
      </c>
      <c r="D142" s="31" t="str">
        <f>VLOOKUP(C142,[4]all_localities_matched!$B$13:$J$191,9,0)</f>
        <v>NAVADIH</v>
      </c>
      <c r="E142" s="55">
        <v>0.63419913419913421</v>
      </c>
      <c r="F142" s="55">
        <v>0</v>
      </c>
      <c r="G142" s="55">
        <v>0.30519480519480519</v>
      </c>
      <c r="H142" s="55">
        <v>6.0606060606060608E-2</v>
      </c>
      <c r="I142" s="56" t="str">
        <f t="shared" si="17"/>
        <v>INC</v>
      </c>
      <c r="J142" s="56">
        <f t="shared" si="12"/>
        <v>0.63419913419913421</v>
      </c>
      <c r="K142" s="57">
        <f t="shared" si="13"/>
        <v>0.30519480519480519</v>
      </c>
      <c r="L142" s="56" t="str">
        <f t="shared" si="14"/>
        <v>BJP</v>
      </c>
      <c r="M142" s="58">
        <f t="shared" si="15"/>
        <v>0.32900432900432902</v>
      </c>
      <c r="N142" s="49" t="str">
        <f t="shared" si="16"/>
        <v>Strong INC</v>
      </c>
      <c r="O142" s="32">
        <v>293</v>
      </c>
      <c r="P142" s="30">
        <v>0</v>
      </c>
      <c r="Q142" s="30">
        <v>141</v>
      </c>
      <c r="R142" s="30">
        <v>5</v>
      </c>
      <c r="S142" s="30">
        <v>3</v>
      </c>
      <c r="T142" s="30">
        <v>2</v>
      </c>
      <c r="U142" s="30">
        <v>0</v>
      </c>
      <c r="V142" s="30">
        <v>0</v>
      </c>
      <c r="W142" s="32">
        <v>4</v>
      </c>
      <c r="X142" s="30">
        <v>0</v>
      </c>
      <c r="Y142" s="30">
        <v>1</v>
      </c>
      <c r="Z142" s="30">
        <v>7</v>
      </c>
      <c r="AA142" s="30">
        <v>0</v>
      </c>
      <c r="AB142" s="30">
        <v>2</v>
      </c>
      <c r="AC142" s="30">
        <v>1</v>
      </c>
      <c r="AD142" s="30">
        <v>0</v>
      </c>
      <c r="AE142" s="32">
        <v>1</v>
      </c>
      <c r="AF142" s="30">
        <v>2</v>
      </c>
      <c r="AG142" s="30">
        <v>0</v>
      </c>
      <c r="AH142" s="30">
        <v>0</v>
      </c>
      <c r="AI142" s="30">
        <v>462</v>
      </c>
      <c r="AJ142" s="30">
        <v>0</v>
      </c>
      <c r="AK142" s="30">
        <v>0</v>
      </c>
      <c r="AL142" s="30">
        <v>462</v>
      </c>
      <c r="AM142" s="30">
        <v>0</v>
      </c>
    </row>
    <row r="143" spans="1:39" ht="15" x14ac:dyDescent="0.3">
      <c r="A143" s="34">
        <v>131</v>
      </c>
      <c r="B143" s="31" t="s">
        <v>194</v>
      </c>
      <c r="C143" s="31" t="str">
        <f>VLOOKUP(B143,[3]Sheet1!$B$2:$D$274,3,0)</f>
        <v>NAVADIH</v>
      </c>
      <c r="D143" s="31" t="str">
        <f>VLOOKUP(C143,[4]all_localities_matched!$B$13:$J$191,9,0)</f>
        <v>NAVADIH</v>
      </c>
      <c r="E143" s="55">
        <v>0.9668989547038328</v>
      </c>
      <c r="F143" s="55">
        <v>5.2264808362369342E-3</v>
      </c>
      <c r="G143" s="55">
        <v>0</v>
      </c>
      <c r="H143" s="55">
        <v>2.7874564459930314E-2</v>
      </c>
      <c r="I143" s="56" t="str">
        <f t="shared" si="17"/>
        <v>INC</v>
      </c>
      <c r="J143" s="56">
        <f t="shared" si="12"/>
        <v>0.9668989547038328</v>
      </c>
      <c r="K143" s="57">
        <f t="shared" si="13"/>
        <v>2.7874564459930314E-2</v>
      </c>
      <c r="L143" s="56" t="str">
        <f t="shared" si="14"/>
        <v>Others</v>
      </c>
      <c r="M143" s="58">
        <f t="shared" si="15"/>
        <v>0.9390243902439025</v>
      </c>
      <c r="N143" s="49" t="str">
        <f t="shared" si="16"/>
        <v>Strong INC</v>
      </c>
      <c r="O143" s="32">
        <v>555</v>
      </c>
      <c r="P143" s="30">
        <v>3</v>
      </c>
      <c r="Q143" s="30">
        <v>0</v>
      </c>
      <c r="R143" s="30">
        <v>0</v>
      </c>
      <c r="S143" s="30">
        <v>1</v>
      </c>
      <c r="T143" s="30">
        <v>0</v>
      </c>
      <c r="U143" s="30">
        <v>0</v>
      </c>
      <c r="V143" s="30">
        <v>1</v>
      </c>
      <c r="W143" s="32">
        <v>0</v>
      </c>
      <c r="X143" s="30">
        <v>0</v>
      </c>
      <c r="Y143" s="30">
        <v>0</v>
      </c>
      <c r="Z143" s="30">
        <v>1</v>
      </c>
      <c r="AA143" s="30">
        <v>0</v>
      </c>
      <c r="AB143" s="30">
        <v>0</v>
      </c>
      <c r="AC143" s="30">
        <v>0</v>
      </c>
      <c r="AD143" s="30">
        <v>4</v>
      </c>
      <c r="AE143" s="32">
        <v>8</v>
      </c>
      <c r="AF143" s="30">
        <v>0</v>
      </c>
      <c r="AG143" s="30">
        <v>0</v>
      </c>
      <c r="AH143" s="30">
        <v>1</v>
      </c>
      <c r="AI143" s="30">
        <v>574</v>
      </c>
      <c r="AJ143" s="30">
        <v>0</v>
      </c>
      <c r="AK143" s="30">
        <v>0</v>
      </c>
      <c r="AL143" s="30">
        <v>574</v>
      </c>
      <c r="AM143" s="30">
        <v>0</v>
      </c>
    </row>
    <row r="144" spans="1:39" ht="15" x14ac:dyDescent="0.3">
      <c r="A144" s="34">
        <v>132</v>
      </c>
      <c r="B144" s="31" t="s">
        <v>195</v>
      </c>
      <c r="C144" s="31" t="str">
        <f>VLOOKUP(B144,[3]Sheet1!$B$2:$D$274,3,0)</f>
        <v>NAVADIH</v>
      </c>
      <c r="D144" s="31" t="str">
        <f>VLOOKUP(C144,[4]all_localities_matched!$B$13:$J$191,9,0)</f>
        <v>NAVADIH</v>
      </c>
      <c r="E144" s="55">
        <v>0.91712707182320441</v>
      </c>
      <c r="F144" s="55">
        <v>0</v>
      </c>
      <c r="G144" s="55">
        <v>1.841620626151013E-2</v>
      </c>
      <c r="H144" s="55">
        <v>6.0773480662983423E-2</v>
      </c>
      <c r="I144" s="56" t="str">
        <f t="shared" si="17"/>
        <v>INC</v>
      </c>
      <c r="J144" s="56">
        <f t="shared" si="12"/>
        <v>0.91712707182320441</v>
      </c>
      <c r="K144" s="57">
        <f t="shared" si="13"/>
        <v>6.0773480662983423E-2</v>
      </c>
      <c r="L144" s="56" t="str">
        <f t="shared" si="14"/>
        <v>Others</v>
      </c>
      <c r="M144" s="58">
        <f t="shared" si="15"/>
        <v>0.85635359116022103</v>
      </c>
      <c r="N144" s="49" t="str">
        <f t="shared" si="16"/>
        <v>Strong INC</v>
      </c>
      <c r="O144" s="32">
        <v>498</v>
      </c>
      <c r="P144" s="30">
        <v>0</v>
      </c>
      <c r="Q144" s="30">
        <v>10</v>
      </c>
      <c r="R144" s="30">
        <v>2</v>
      </c>
      <c r="S144" s="30">
        <v>1</v>
      </c>
      <c r="T144" s="30">
        <v>0</v>
      </c>
      <c r="U144" s="30">
        <v>1</v>
      </c>
      <c r="V144" s="30">
        <v>0</v>
      </c>
      <c r="W144" s="32">
        <v>1</v>
      </c>
      <c r="X144" s="30">
        <v>0</v>
      </c>
      <c r="Y144" s="30">
        <v>0</v>
      </c>
      <c r="Z144" s="30">
        <v>2</v>
      </c>
      <c r="AA144" s="30">
        <v>0</v>
      </c>
      <c r="AB144" s="30">
        <v>1</v>
      </c>
      <c r="AC144" s="30">
        <v>3</v>
      </c>
      <c r="AD144" s="30">
        <v>20</v>
      </c>
      <c r="AE144" s="32">
        <v>1</v>
      </c>
      <c r="AF144" s="30">
        <v>0</v>
      </c>
      <c r="AG144" s="30">
        <v>1</v>
      </c>
      <c r="AH144" s="30">
        <v>0</v>
      </c>
      <c r="AI144" s="30">
        <v>541</v>
      </c>
      <c r="AJ144" s="30">
        <v>0</v>
      </c>
      <c r="AK144" s="30">
        <v>2</v>
      </c>
      <c r="AL144" s="30">
        <v>543</v>
      </c>
      <c r="AM144" s="30">
        <v>0</v>
      </c>
    </row>
    <row r="145" spans="1:39" ht="15" x14ac:dyDescent="0.3">
      <c r="A145" s="34">
        <v>133</v>
      </c>
      <c r="B145" s="31" t="s">
        <v>196</v>
      </c>
      <c r="C145" s="31" t="str">
        <f>VLOOKUP(B145,[3]Sheet1!$B$2:$D$274,3,0)</f>
        <v>NAVADIH</v>
      </c>
      <c r="D145" s="31" t="str">
        <f>VLOOKUP(C145,[4]all_localities_matched!$B$13:$J$191,9,0)</f>
        <v>NAVADIH</v>
      </c>
      <c r="E145" s="55">
        <v>0.93</v>
      </c>
      <c r="F145" s="55">
        <v>0.01</v>
      </c>
      <c r="G145" s="55">
        <v>3.1666666666666669E-2</v>
      </c>
      <c r="H145" s="55">
        <v>2.8333333333333332E-2</v>
      </c>
      <c r="I145" s="56" t="str">
        <f t="shared" si="17"/>
        <v>INC</v>
      </c>
      <c r="J145" s="56">
        <f t="shared" si="12"/>
        <v>0.93</v>
      </c>
      <c r="K145" s="57">
        <f t="shared" si="13"/>
        <v>3.1666666666666669E-2</v>
      </c>
      <c r="L145" s="56" t="str">
        <f t="shared" si="14"/>
        <v>BJP</v>
      </c>
      <c r="M145" s="58">
        <f t="shared" si="15"/>
        <v>0.89833333333333343</v>
      </c>
      <c r="N145" s="49" t="str">
        <f t="shared" si="16"/>
        <v>Strong INC</v>
      </c>
      <c r="O145" s="32">
        <v>558</v>
      </c>
      <c r="P145" s="30">
        <v>6</v>
      </c>
      <c r="Q145" s="30">
        <v>19</v>
      </c>
      <c r="R145" s="30">
        <v>3</v>
      </c>
      <c r="S145" s="30">
        <v>1</v>
      </c>
      <c r="T145" s="30">
        <v>0</v>
      </c>
      <c r="U145" s="30">
        <v>0</v>
      </c>
      <c r="V145" s="30">
        <v>0</v>
      </c>
      <c r="W145" s="32">
        <v>0</v>
      </c>
      <c r="X145" s="30">
        <v>0</v>
      </c>
      <c r="Y145" s="30">
        <v>1</v>
      </c>
      <c r="Z145" s="30">
        <v>2</v>
      </c>
      <c r="AA145" s="30">
        <v>0</v>
      </c>
      <c r="AB145" s="30">
        <v>0</v>
      </c>
      <c r="AC145" s="30">
        <v>1</v>
      </c>
      <c r="AD145" s="30">
        <v>6</v>
      </c>
      <c r="AE145" s="32">
        <v>2</v>
      </c>
      <c r="AF145" s="30">
        <v>0</v>
      </c>
      <c r="AG145" s="30">
        <v>1</v>
      </c>
      <c r="AH145" s="30">
        <v>0</v>
      </c>
      <c r="AI145" s="30">
        <v>600</v>
      </c>
      <c r="AJ145" s="30">
        <v>0</v>
      </c>
      <c r="AK145" s="30">
        <v>0</v>
      </c>
      <c r="AL145" s="30">
        <v>600</v>
      </c>
      <c r="AM145" s="30">
        <v>0</v>
      </c>
    </row>
    <row r="146" spans="1:39" ht="15" x14ac:dyDescent="0.3">
      <c r="A146" s="34">
        <v>134</v>
      </c>
      <c r="B146" s="31" t="s">
        <v>194</v>
      </c>
      <c r="C146" s="31" t="str">
        <f>VLOOKUP(B146,[3]Sheet1!$B$2:$D$274,3,0)</f>
        <v>NAVADIH</v>
      </c>
      <c r="D146" s="31" t="str">
        <f>VLOOKUP(C146,[4]all_localities_matched!$B$13:$J$191,9,0)</f>
        <v>NAVADIH</v>
      </c>
      <c r="E146" s="55">
        <v>0.89336016096579474</v>
      </c>
      <c r="F146" s="55">
        <v>8.0482897384305842E-3</v>
      </c>
      <c r="G146" s="55">
        <v>5.6338028169014086E-2</v>
      </c>
      <c r="H146" s="55">
        <v>3.8229376257545272E-2</v>
      </c>
      <c r="I146" s="56" t="str">
        <f t="shared" si="17"/>
        <v>INC</v>
      </c>
      <c r="J146" s="56">
        <f t="shared" si="12"/>
        <v>0.89336016096579474</v>
      </c>
      <c r="K146" s="57">
        <f t="shared" si="13"/>
        <v>5.6338028169014086E-2</v>
      </c>
      <c r="L146" s="56" t="str">
        <f t="shared" si="14"/>
        <v>BJP</v>
      </c>
      <c r="M146" s="58">
        <f t="shared" si="15"/>
        <v>0.83702213279678062</v>
      </c>
      <c r="N146" s="49" t="str">
        <f t="shared" si="16"/>
        <v>Strong INC</v>
      </c>
      <c r="O146" s="32">
        <v>444</v>
      </c>
      <c r="P146" s="30">
        <v>4</v>
      </c>
      <c r="Q146" s="30">
        <v>28</v>
      </c>
      <c r="R146" s="30">
        <v>2</v>
      </c>
      <c r="S146" s="30">
        <v>0</v>
      </c>
      <c r="T146" s="30">
        <v>0</v>
      </c>
      <c r="U146" s="30">
        <v>1</v>
      </c>
      <c r="V146" s="30">
        <v>1</v>
      </c>
      <c r="W146" s="32">
        <v>0</v>
      </c>
      <c r="X146" s="30">
        <v>0</v>
      </c>
      <c r="Y146" s="30">
        <v>1</v>
      </c>
      <c r="Z146" s="30">
        <v>0</v>
      </c>
      <c r="AA146" s="30">
        <v>2</v>
      </c>
      <c r="AB146" s="30">
        <v>2</v>
      </c>
      <c r="AC146" s="30">
        <v>0</v>
      </c>
      <c r="AD146" s="30">
        <v>5</v>
      </c>
      <c r="AE146" s="32">
        <v>4</v>
      </c>
      <c r="AF146" s="30">
        <v>0</v>
      </c>
      <c r="AG146" s="30">
        <v>1</v>
      </c>
      <c r="AH146" s="30">
        <v>0</v>
      </c>
      <c r="AI146" s="30">
        <v>495</v>
      </c>
      <c r="AJ146" s="30">
        <v>0</v>
      </c>
      <c r="AK146" s="30">
        <v>2</v>
      </c>
      <c r="AL146" s="30">
        <v>497</v>
      </c>
      <c r="AM146" s="30">
        <v>0</v>
      </c>
    </row>
    <row r="147" spans="1:39" ht="15" x14ac:dyDescent="0.3">
      <c r="A147" s="34">
        <v>135</v>
      </c>
      <c r="B147" s="31" t="s">
        <v>197</v>
      </c>
      <c r="C147" s="31" t="str">
        <f>VLOOKUP(B147,[3]Sheet1!$B$2:$D$274,3,0)</f>
        <v>Others</v>
      </c>
      <c r="D147" s="31" t="str">
        <f>VLOOKUP(C147,[4]all_localities_matched!$B$13:$J$191,9,0)</f>
        <v>Others</v>
      </c>
      <c r="E147" s="55">
        <v>0.14285714285714285</v>
      </c>
      <c r="F147" s="55">
        <v>1.5873015873015872E-2</v>
      </c>
      <c r="G147" s="55">
        <v>0.7592592592592593</v>
      </c>
      <c r="H147" s="55">
        <v>7.1428571428571425E-2</v>
      </c>
      <c r="I147" s="56" t="str">
        <f t="shared" si="17"/>
        <v>BJP</v>
      </c>
      <c r="J147" s="56">
        <f t="shared" si="12"/>
        <v>0.7592592592592593</v>
      </c>
      <c r="K147" s="57">
        <f t="shared" si="13"/>
        <v>0.14285714285714285</v>
      </c>
      <c r="L147" s="56" t="str">
        <f t="shared" si="14"/>
        <v>INC</v>
      </c>
      <c r="M147" s="58">
        <f t="shared" si="15"/>
        <v>0.61640211640211651</v>
      </c>
      <c r="N147" s="49" t="str">
        <f t="shared" si="16"/>
        <v>Strong BJP</v>
      </c>
      <c r="O147" s="32">
        <v>54</v>
      </c>
      <c r="P147" s="30">
        <v>6</v>
      </c>
      <c r="Q147" s="30">
        <v>287</v>
      </c>
      <c r="R147" s="30">
        <v>4</v>
      </c>
      <c r="S147" s="30">
        <v>2</v>
      </c>
      <c r="T147" s="30">
        <v>0</v>
      </c>
      <c r="U147" s="30">
        <v>0</v>
      </c>
      <c r="V147" s="30">
        <v>4</v>
      </c>
      <c r="W147" s="32">
        <v>0</v>
      </c>
      <c r="X147" s="30">
        <v>0</v>
      </c>
      <c r="Y147" s="30">
        <v>2</v>
      </c>
      <c r="Z147" s="30">
        <v>8</v>
      </c>
      <c r="AA147" s="30">
        <v>0</v>
      </c>
      <c r="AB147" s="30">
        <v>0</v>
      </c>
      <c r="AC147" s="30">
        <v>1</v>
      </c>
      <c r="AD147" s="30">
        <v>1</v>
      </c>
      <c r="AE147" s="32">
        <v>1</v>
      </c>
      <c r="AF147" s="30">
        <v>1</v>
      </c>
      <c r="AG147" s="30">
        <v>3</v>
      </c>
      <c r="AH147" s="30">
        <v>0</v>
      </c>
      <c r="AI147" s="30">
        <v>374</v>
      </c>
      <c r="AJ147" s="30">
        <v>0</v>
      </c>
      <c r="AK147" s="30">
        <v>4</v>
      </c>
      <c r="AL147" s="30">
        <v>378</v>
      </c>
      <c r="AM147" s="30">
        <v>0</v>
      </c>
    </row>
    <row r="148" spans="1:39" ht="15" x14ac:dyDescent="0.3">
      <c r="A148" s="34">
        <v>136</v>
      </c>
      <c r="B148" s="31" t="s">
        <v>198</v>
      </c>
      <c r="C148" s="31" t="str">
        <f>VLOOKUP(B148,[3]Sheet1!$B$2:$D$274,3,0)</f>
        <v>Others</v>
      </c>
      <c r="D148" s="31" t="str">
        <f>VLOOKUP(C148,[4]all_localities_matched!$B$13:$J$191,9,0)</f>
        <v>Others</v>
      </c>
      <c r="E148" s="55">
        <v>0.10330578512396695</v>
      </c>
      <c r="F148" s="55">
        <v>4.1322314049586778E-3</v>
      </c>
      <c r="G148" s="55">
        <v>0.77685950413223137</v>
      </c>
      <c r="H148" s="55">
        <v>9.9173553719008267E-2</v>
      </c>
      <c r="I148" s="56" t="str">
        <f t="shared" si="17"/>
        <v>BJP</v>
      </c>
      <c r="J148" s="56">
        <f t="shared" si="12"/>
        <v>0.77685950413223137</v>
      </c>
      <c r="K148" s="57">
        <f t="shared" si="13"/>
        <v>0.10330578512396695</v>
      </c>
      <c r="L148" s="56" t="str">
        <f t="shared" si="14"/>
        <v>INC</v>
      </c>
      <c r="M148" s="58">
        <f t="shared" si="15"/>
        <v>0.67355371900826444</v>
      </c>
      <c r="N148" s="49" t="str">
        <f t="shared" si="16"/>
        <v>Strong BJP</v>
      </c>
      <c r="O148" s="32">
        <v>25</v>
      </c>
      <c r="P148" s="30">
        <v>1</v>
      </c>
      <c r="Q148" s="30">
        <v>188</v>
      </c>
      <c r="R148" s="30">
        <v>3</v>
      </c>
      <c r="S148" s="30">
        <v>3</v>
      </c>
      <c r="T148" s="30">
        <v>0</v>
      </c>
      <c r="U148" s="30">
        <v>0</v>
      </c>
      <c r="V148" s="30">
        <v>0</v>
      </c>
      <c r="W148" s="32">
        <v>1</v>
      </c>
      <c r="X148" s="30">
        <v>0</v>
      </c>
      <c r="Y148" s="30">
        <v>3</v>
      </c>
      <c r="Z148" s="30">
        <v>5</v>
      </c>
      <c r="AA148" s="30">
        <v>1</v>
      </c>
      <c r="AB148" s="30">
        <v>1</v>
      </c>
      <c r="AC148" s="30">
        <v>1</v>
      </c>
      <c r="AD148" s="30">
        <v>1</v>
      </c>
      <c r="AE148" s="32">
        <v>1</v>
      </c>
      <c r="AF148" s="30">
        <v>0</v>
      </c>
      <c r="AG148" s="30">
        <v>4</v>
      </c>
      <c r="AH148" s="30">
        <v>0</v>
      </c>
      <c r="AI148" s="30">
        <v>238</v>
      </c>
      <c r="AJ148" s="30">
        <v>0</v>
      </c>
      <c r="AK148" s="30">
        <v>4</v>
      </c>
      <c r="AL148" s="30">
        <v>242</v>
      </c>
      <c r="AM148" s="30">
        <v>0</v>
      </c>
    </row>
    <row r="149" spans="1:39" ht="15" x14ac:dyDescent="0.3">
      <c r="A149" s="34">
        <v>137</v>
      </c>
      <c r="B149" s="31" t="s">
        <v>199</v>
      </c>
      <c r="C149" s="31" t="str">
        <f>VLOOKUP(B149,[3]Sheet1!$B$2:$D$274,3,0)</f>
        <v>Others</v>
      </c>
      <c r="D149" s="31" t="str">
        <f>VLOOKUP(C149,[4]all_localities_matched!$B$13:$J$191,9,0)</f>
        <v>Others</v>
      </c>
      <c r="E149" s="55">
        <v>0.14957264957264957</v>
      </c>
      <c r="F149" s="55">
        <v>4.2735042735042739E-3</v>
      </c>
      <c r="G149" s="55">
        <v>0.73076923076923073</v>
      </c>
      <c r="H149" s="55">
        <v>0.10042735042735043</v>
      </c>
      <c r="I149" s="56" t="str">
        <f t="shared" si="17"/>
        <v>BJP</v>
      </c>
      <c r="J149" s="56">
        <f t="shared" si="12"/>
        <v>0.73076923076923073</v>
      </c>
      <c r="K149" s="57">
        <f t="shared" si="13"/>
        <v>0.14957264957264957</v>
      </c>
      <c r="L149" s="56" t="str">
        <f t="shared" si="14"/>
        <v>INC</v>
      </c>
      <c r="M149" s="58">
        <f t="shared" si="15"/>
        <v>0.58119658119658113</v>
      </c>
      <c r="N149" s="49" t="str">
        <f t="shared" si="16"/>
        <v>Strong BJP</v>
      </c>
      <c r="O149" s="32">
        <v>70</v>
      </c>
      <c r="P149" s="30">
        <v>2</v>
      </c>
      <c r="Q149" s="30">
        <v>342</v>
      </c>
      <c r="R149" s="30">
        <v>7</v>
      </c>
      <c r="S149" s="30">
        <v>9</v>
      </c>
      <c r="T149" s="30">
        <v>0</v>
      </c>
      <c r="U149" s="30">
        <v>0</v>
      </c>
      <c r="V149" s="30">
        <v>2</v>
      </c>
      <c r="W149" s="32">
        <v>0</v>
      </c>
      <c r="X149" s="30">
        <v>0</v>
      </c>
      <c r="Y149" s="30">
        <v>6</v>
      </c>
      <c r="Z149" s="30">
        <v>16</v>
      </c>
      <c r="AA149" s="30">
        <v>0</v>
      </c>
      <c r="AB149" s="30">
        <v>2</v>
      </c>
      <c r="AC149" s="30">
        <v>1</v>
      </c>
      <c r="AD149" s="30">
        <v>2</v>
      </c>
      <c r="AE149" s="32">
        <v>1</v>
      </c>
      <c r="AF149" s="30">
        <v>0</v>
      </c>
      <c r="AG149" s="30">
        <v>0</v>
      </c>
      <c r="AH149" s="30">
        <v>1</v>
      </c>
      <c r="AI149" s="30">
        <v>461</v>
      </c>
      <c r="AJ149" s="30">
        <v>0</v>
      </c>
      <c r="AK149" s="30">
        <v>7</v>
      </c>
      <c r="AL149" s="30">
        <v>468</v>
      </c>
      <c r="AM149" s="30">
        <v>0</v>
      </c>
    </row>
    <row r="150" spans="1:39" ht="15" x14ac:dyDescent="0.3">
      <c r="A150" s="34">
        <v>138</v>
      </c>
      <c r="B150" s="31" t="s">
        <v>200</v>
      </c>
      <c r="C150" s="31" t="str">
        <f>VLOOKUP(B150,[3]Sheet1!$B$2:$D$274,3,0)</f>
        <v>AURANGABAD</v>
      </c>
      <c r="D150" s="31" t="str">
        <f>VLOOKUP(C150,[4]all_localities_matched!$B$13:$J$191,9,0)</f>
        <v>AURANGABAD</v>
      </c>
      <c r="E150" s="55">
        <v>0.32526881720430106</v>
      </c>
      <c r="F150" s="55">
        <v>1.3440860215053764E-2</v>
      </c>
      <c r="G150" s="55">
        <v>0.56720430107526887</v>
      </c>
      <c r="H150" s="55">
        <v>9.1397849462365593E-2</v>
      </c>
      <c r="I150" s="56" t="str">
        <f t="shared" si="17"/>
        <v>BJP</v>
      </c>
      <c r="J150" s="56">
        <f t="shared" si="12"/>
        <v>0.56720430107526887</v>
      </c>
      <c r="K150" s="57">
        <f t="shared" si="13"/>
        <v>0.32526881720430106</v>
      </c>
      <c r="L150" s="56" t="str">
        <f t="shared" si="14"/>
        <v>INC</v>
      </c>
      <c r="M150" s="58">
        <f t="shared" si="15"/>
        <v>0.2419354838709678</v>
      </c>
      <c r="N150" s="49" t="str">
        <f t="shared" si="16"/>
        <v>Strong BJP</v>
      </c>
      <c r="O150" s="32">
        <v>121</v>
      </c>
      <c r="P150" s="30">
        <v>5</v>
      </c>
      <c r="Q150" s="30">
        <v>211</v>
      </c>
      <c r="R150" s="30">
        <v>2</v>
      </c>
      <c r="S150" s="30">
        <v>2</v>
      </c>
      <c r="T150" s="30">
        <v>1</v>
      </c>
      <c r="U150" s="30">
        <v>2</v>
      </c>
      <c r="V150" s="30">
        <v>1</v>
      </c>
      <c r="W150" s="32">
        <v>0</v>
      </c>
      <c r="X150" s="30">
        <v>1</v>
      </c>
      <c r="Y150" s="30">
        <v>1</v>
      </c>
      <c r="Z150" s="30">
        <v>7</v>
      </c>
      <c r="AA150" s="30">
        <v>3</v>
      </c>
      <c r="AB150" s="30">
        <v>1</v>
      </c>
      <c r="AC150" s="30">
        <v>2</v>
      </c>
      <c r="AD150" s="30">
        <v>2</v>
      </c>
      <c r="AE150" s="32">
        <v>3</v>
      </c>
      <c r="AF150" s="30">
        <v>1</v>
      </c>
      <c r="AG150" s="30">
        <v>2</v>
      </c>
      <c r="AH150" s="30">
        <v>3</v>
      </c>
      <c r="AI150" s="30">
        <v>371</v>
      </c>
      <c r="AJ150" s="30">
        <v>0</v>
      </c>
      <c r="AK150" s="30">
        <v>1</v>
      </c>
      <c r="AL150" s="30">
        <v>372</v>
      </c>
      <c r="AM150" s="30">
        <v>0</v>
      </c>
    </row>
    <row r="151" spans="1:39" ht="15" x14ac:dyDescent="0.3">
      <c r="A151" s="34">
        <v>139</v>
      </c>
      <c r="B151" s="31" t="s">
        <v>201</v>
      </c>
      <c r="C151" s="31" t="str">
        <f>VLOOKUP(B151,[3]Sheet1!$B$2:$D$274,3,0)</f>
        <v>AURANGABAD</v>
      </c>
      <c r="D151" s="31" t="str">
        <f>VLOOKUP(C151,[4]all_localities_matched!$B$13:$J$191,9,0)</f>
        <v>AURANGABAD</v>
      </c>
      <c r="E151" s="55">
        <v>0.20698924731182797</v>
      </c>
      <c r="F151" s="55">
        <v>0</v>
      </c>
      <c r="G151" s="55">
        <v>0.70967741935483875</v>
      </c>
      <c r="H151" s="55">
        <v>8.3333333333333329E-2</v>
      </c>
      <c r="I151" s="56" t="str">
        <f t="shared" si="17"/>
        <v>BJP</v>
      </c>
      <c r="J151" s="56">
        <f t="shared" si="12"/>
        <v>0.70967741935483875</v>
      </c>
      <c r="K151" s="57">
        <f t="shared" si="13"/>
        <v>0.20698924731182797</v>
      </c>
      <c r="L151" s="56" t="str">
        <f t="shared" si="14"/>
        <v>INC</v>
      </c>
      <c r="M151" s="58">
        <f t="shared" si="15"/>
        <v>0.50268817204301075</v>
      </c>
      <c r="N151" s="49" t="str">
        <f t="shared" si="16"/>
        <v>Strong BJP</v>
      </c>
      <c r="O151" s="32">
        <v>77</v>
      </c>
      <c r="P151" s="30">
        <v>0</v>
      </c>
      <c r="Q151" s="30">
        <v>264</v>
      </c>
      <c r="R151" s="30">
        <v>2</v>
      </c>
      <c r="S151" s="30">
        <v>0</v>
      </c>
      <c r="T151" s="30">
        <v>1</v>
      </c>
      <c r="U151" s="30">
        <v>0</v>
      </c>
      <c r="V151" s="30">
        <v>2</v>
      </c>
      <c r="W151" s="32">
        <v>0</v>
      </c>
      <c r="X151" s="30">
        <v>0</v>
      </c>
      <c r="Y151" s="30">
        <v>9</v>
      </c>
      <c r="Z151" s="30">
        <v>10</v>
      </c>
      <c r="AA151" s="30">
        <v>1</v>
      </c>
      <c r="AB151" s="30">
        <v>0</v>
      </c>
      <c r="AC151" s="30">
        <v>0</v>
      </c>
      <c r="AD151" s="30">
        <v>1</v>
      </c>
      <c r="AE151" s="32">
        <v>0</v>
      </c>
      <c r="AF151" s="30">
        <v>5</v>
      </c>
      <c r="AG151" s="30">
        <v>0</v>
      </c>
      <c r="AH151" s="30">
        <v>0</v>
      </c>
      <c r="AI151" s="30">
        <v>372</v>
      </c>
      <c r="AJ151" s="30">
        <v>0</v>
      </c>
      <c r="AK151" s="30">
        <v>0</v>
      </c>
      <c r="AL151" s="30">
        <v>372</v>
      </c>
      <c r="AM151" s="30">
        <v>0</v>
      </c>
    </row>
    <row r="152" spans="1:39" ht="15" x14ac:dyDescent="0.3">
      <c r="A152" s="34">
        <v>140</v>
      </c>
      <c r="B152" s="31" t="s">
        <v>202</v>
      </c>
      <c r="C152" s="31" t="str">
        <f>VLOOKUP(B152,[3]Sheet1!$B$2:$D$274,3,0)</f>
        <v>VIDNYAN</v>
      </c>
      <c r="D152" s="31" t="e">
        <f>VLOOKUP(C152,[4]all_localities_matched!$B$13:$J$191,9,0)</f>
        <v>#N/A</v>
      </c>
      <c r="E152" s="55">
        <v>0.38129496402877699</v>
      </c>
      <c r="F152" s="55">
        <v>2.6378896882494004E-2</v>
      </c>
      <c r="G152" s="55">
        <v>0.49640287769784175</v>
      </c>
      <c r="H152" s="55">
        <v>9.1127098321342928E-2</v>
      </c>
      <c r="I152" s="56" t="str">
        <f t="shared" si="17"/>
        <v>BJP</v>
      </c>
      <c r="J152" s="56">
        <f t="shared" si="12"/>
        <v>0.49640287769784175</v>
      </c>
      <c r="K152" s="57">
        <f t="shared" si="13"/>
        <v>0.38129496402877699</v>
      </c>
      <c r="L152" s="56" t="str">
        <f t="shared" si="14"/>
        <v>INC</v>
      </c>
      <c r="M152" s="58">
        <f t="shared" si="15"/>
        <v>0.11510791366906475</v>
      </c>
      <c r="N152" s="49" t="str">
        <f t="shared" si="16"/>
        <v>Swing BJP</v>
      </c>
      <c r="O152" s="32">
        <v>159</v>
      </c>
      <c r="P152" s="30">
        <v>11</v>
      </c>
      <c r="Q152" s="30">
        <v>207</v>
      </c>
      <c r="R152" s="30">
        <v>3</v>
      </c>
      <c r="S152" s="30">
        <v>3</v>
      </c>
      <c r="T152" s="30">
        <v>1</v>
      </c>
      <c r="U152" s="30">
        <v>0</v>
      </c>
      <c r="V152" s="30">
        <v>2</v>
      </c>
      <c r="W152" s="32">
        <v>0</v>
      </c>
      <c r="X152" s="30">
        <v>1</v>
      </c>
      <c r="Y152" s="30">
        <v>2</v>
      </c>
      <c r="Z152" s="30">
        <v>14</v>
      </c>
      <c r="AA152" s="30">
        <v>2</v>
      </c>
      <c r="AB152" s="30">
        <v>0</v>
      </c>
      <c r="AC152" s="30">
        <v>1</v>
      </c>
      <c r="AD152" s="30">
        <v>3</v>
      </c>
      <c r="AE152" s="32">
        <v>4</v>
      </c>
      <c r="AF152" s="30">
        <v>1</v>
      </c>
      <c r="AG152" s="30">
        <v>0</v>
      </c>
      <c r="AH152" s="30">
        <v>1</v>
      </c>
      <c r="AI152" s="30">
        <v>415</v>
      </c>
      <c r="AJ152" s="30">
        <v>0</v>
      </c>
      <c r="AK152" s="30">
        <v>2</v>
      </c>
      <c r="AL152" s="30">
        <v>417</v>
      </c>
      <c r="AM152" s="30">
        <v>0</v>
      </c>
    </row>
    <row r="153" spans="1:39" ht="15" x14ac:dyDescent="0.3">
      <c r="A153" s="34">
        <v>141</v>
      </c>
      <c r="B153" s="31" t="s">
        <v>203</v>
      </c>
      <c r="C153" s="31" t="str">
        <f>VLOOKUP(B153,[3]Sheet1!$B$2:$D$274,3,0)</f>
        <v>COLLEGE</v>
      </c>
      <c r="D153" s="31" t="e">
        <f>VLOOKUP(C153,[4]all_localities_matched!$B$13:$J$191,9,0)</f>
        <v>#N/A</v>
      </c>
      <c r="E153" s="55">
        <v>0.39867841409691629</v>
      </c>
      <c r="F153" s="55">
        <v>9.9118942731277526E-2</v>
      </c>
      <c r="G153" s="55">
        <v>0.37665198237885461</v>
      </c>
      <c r="H153" s="55">
        <v>0.1211453744493392</v>
      </c>
      <c r="I153" s="56" t="str">
        <f t="shared" si="17"/>
        <v>INC</v>
      </c>
      <c r="J153" s="56">
        <f t="shared" si="12"/>
        <v>0.39867841409691629</v>
      </c>
      <c r="K153" s="57">
        <f t="shared" si="13"/>
        <v>0.37665198237885461</v>
      </c>
      <c r="L153" s="56" t="str">
        <f t="shared" si="14"/>
        <v>BJP</v>
      </c>
      <c r="M153" s="58">
        <f t="shared" si="15"/>
        <v>2.2026431718061679E-2</v>
      </c>
      <c r="N153" s="49" t="str">
        <f t="shared" si="16"/>
        <v>Swing INC</v>
      </c>
      <c r="O153" s="32">
        <v>181</v>
      </c>
      <c r="P153" s="30">
        <v>45</v>
      </c>
      <c r="Q153" s="30">
        <v>171</v>
      </c>
      <c r="R153" s="30">
        <v>4</v>
      </c>
      <c r="S153" s="30">
        <v>3</v>
      </c>
      <c r="T153" s="30">
        <v>0</v>
      </c>
      <c r="U153" s="30">
        <v>2</v>
      </c>
      <c r="V153" s="30">
        <v>4</v>
      </c>
      <c r="W153" s="32">
        <v>0</v>
      </c>
      <c r="X153" s="30">
        <v>2</v>
      </c>
      <c r="Y153" s="30">
        <v>1</v>
      </c>
      <c r="Z153" s="30">
        <v>14</v>
      </c>
      <c r="AA153" s="30">
        <v>1</v>
      </c>
      <c r="AB153" s="30">
        <v>4</v>
      </c>
      <c r="AC153" s="30">
        <v>2</v>
      </c>
      <c r="AD153" s="30">
        <v>9</v>
      </c>
      <c r="AE153" s="32">
        <v>5</v>
      </c>
      <c r="AF153" s="30">
        <v>1</v>
      </c>
      <c r="AG153" s="30">
        <v>1</v>
      </c>
      <c r="AH153" s="30">
        <v>2</v>
      </c>
      <c r="AI153" s="30">
        <v>452</v>
      </c>
      <c r="AJ153" s="30">
        <v>0</v>
      </c>
      <c r="AK153" s="30">
        <v>2</v>
      </c>
      <c r="AL153" s="30">
        <v>454</v>
      </c>
      <c r="AM153" s="30">
        <v>0</v>
      </c>
    </row>
    <row r="154" spans="1:39" ht="15" x14ac:dyDescent="0.3">
      <c r="A154" s="34">
        <v>142</v>
      </c>
      <c r="B154" s="31" t="s">
        <v>204</v>
      </c>
      <c r="C154" s="31" t="str">
        <f>VLOOKUP(B154,[3]Sheet1!$B$2:$D$274,3,0)</f>
        <v>AURANGABAD</v>
      </c>
      <c r="D154" s="31" t="str">
        <f>VLOOKUP(C154,[4]all_localities_matched!$B$13:$J$191,9,0)</f>
        <v>AURANGABAD</v>
      </c>
      <c r="E154" s="55">
        <v>0.28999999999999998</v>
      </c>
      <c r="F154" s="55">
        <v>2.75E-2</v>
      </c>
      <c r="G154" s="55">
        <v>0.60499999999999998</v>
      </c>
      <c r="H154" s="55">
        <v>7.0000000000000007E-2</v>
      </c>
      <c r="I154" s="56" t="str">
        <f t="shared" si="17"/>
        <v>BJP</v>
      </c>
      <c r="J154" s="56">
        <f t="shared" si="12"/>
        <v>0.60499999999999998</v>
      </c>
      <c r="K154" s="57">
        <f t="shared" si="13"/>
        <v>0.28999999999999998</v>
      </c>
      <c r="L154" s="56" t="str">
        <f t="shared" si="14"/>
        <v>INC</v>
      </c>
      <c r="M154" s="58">
        <f t="shared" si="15"/>
        <v>0.315</v>
      </c>
      <c r="N154" s="49" t="str">
        <f t="shared" si="16"/>
        <v>Strong BJP</v>
      </c>
      <c r="O154" s="32">
        <v>116</v>
      </c>
      <c r="P154" s="30">
        <v>11</v>
      </c>
      <c r="Q154" s="30">
        <v>242</v>
      </c>
      <c r="R154" s="30">
        <v>1</v>
      </c>
      <c r="S154" s="30">
        <v>1</v>
      </c>
      <c r="T154" s="30">
        <v>0</v>
      </c>
      <c r="U154" s="30">
        <v>0</v>
      </c>
      <c r="V154" s="30">
        <v>3</v>
      </c>
      <c r="W154" s="32">
        <v>1</v>
      </c>
      <c r="X154" s="30">
        <v>1</v>
      </c>
      <c r="Y154" s="30">
        <v>2</v>
      </c>
      <c r="Z154" s="30">
        <v>9</v>
      </c>
      <c r="AA154" s="30">
        <v>0</v>
      </c>
      <c r="AB154" s="30">
        <v>2</v>
      </c>
      <c r="AC154" s="30">
        <v>0</v>
      </c>
      <c r="AD154" s="30">
        <v>2</v>
      </c>
      <c r="AE154" s="32">
        <v>1</v>
      </c>
      <c r="AF154" s="30">
        <v>3</v>
      </c>
      <c r="AG154" s="30">
        <v>2</v>
      </c>
      <c r="AH154" s="30">
        <v>0</v>
      </c>
      <c r="AI154" s="30">
        <v>397</v>
      </c>
      <c r="AJ154" s="30">
        <v>0</v>
      </c>
      <c r="AK154" s="30">
        <v>3</v>
      </c>
      <c r="AL154" s="30">
        <v>400</v>
      </c>
      <c r="AM154" s="30">
        <v>0</v>
      </c>
    </row>
    <row r="155" spans="1:39" ht="15" x14ac:dyDescent="0.3">
      <c r="A155" s="34">
        <v>143</v>
      </c>
      <c r="B155" s="31" t="s">
        <v>205</v>
      </c>
      <c r="C155" s="31" t="str">
        <f>VLOOKUP(B155,[3]Sheet1!$B$2:$D$274,3,0)</f>
        <v>Others</v>
      </c>
      <c r="D155" s="31" t="str">
        <f>VLOOKUP(C155,[4]all_localities_matched!$B$13:$J$191,9,0)</f>
        <v>Others</v>
      </c>
      <c r="E155" s="55">
        <v>0.29891304347826086</v>
      </c>
      <c r="F155" s="55">
        <v>2.717391304347826E-3</v>
      </c>
      <c r="G155" s="55">
        <v>0.64673913043478259</v>
      </c>
      <c r="H155" s="55">
        <v>5.1630434782608696E-2</v>
      </c>
      <c r="I155" s="56" t="str">
        <f t="shared" si="17"/>
        <v>BJP</v>
      </c>
      <c r="J155" s="56">
        <f t="shared" si="12"/>
        <v>0.64673913043478259</v>
      </c>
      <c r="K155" s="57">
        <f t="shared" si="13"/>
        <v>0.29891304347826086</v>
      </c>
      <c r="L155" s="56" t="str">
        <f t="shared" si="14"/>
        <v>INC</v>
      </c>
      <c r="M155" s="58">
        <f t="shared" si="15"/>
        <v>0.34782608695652173</v>
      </c>
      <c r="N155" s="49" t="str">
        <f t="shared" si="16"/>
        <v>Strong BJP</v>
      </c>
      <c r="O155" s="32">
        <v>110</v>
      </c>
      <c r="P155" s="30">
        <v>1</v>
      </c>
      <c r="Q155" s="30">
        <v>238</v>
      </c>
      <c r="R155" s="30">
        <v>0</v>
      </c>
      <c r="S155" s="30">
        <v>0</v>
      </c>
      <c r="T155" s="30">
        <v>0</v>
      </c>
      <c r="U155" s="30">
        <v>0</v>
      </c>
      <c r="V155" s="30">
        <v>7</v>
      </c>
      <c r="W155" s="32">
        <v>0</v>
      </c>
      <c r="X155" s="30">
        <v>0</v>
      </c>
      <c r="Y155" s="30">
        <v>1</v>
      </c>
      <c r="Z155" s="30">
        <v>8</v>
      </c>
      <c r="AA155" s="30">
        <v>0</v>
      </c>
      <c r="AB155" s="30">
        <v>0</v>
      </c>
      <c r="AC155" s="30">
        <v>0</v>
      </c>
      <c r="AD155" s="30">
        <v>0</v>
      </c>
      <c r="AE155" s="32">
        <v>0</v>
      </c>
      <c r="AF155" s="30">
        <v>0</v>
      </c>
      <c r="AG155" s="30">
        <v>3</v>
      </c>
      <c r="AH155" s="30">
        <v>0</v>
      </c>
      <c r="AI155" s="30">
        <v>368</v>
      </c>
      <c r="AJ155" s="30">
        <v>0</v>
      </c>
      <c r="AK155" s="30">
        <v>0</v>
      </c>
      <c r="AL155" s="30">
        <v>368</v>
      </c>
      <c r="AM155" s="30">
        <v>0</v>
      </c>
    </row>
    <row r="156" spans="1:39" ht="15" x14ac:dyDescent="0.3">
      <c r="A156" s="34">
        <v>144</v>
      </c>
      <c r="B156" s="31" t="s">
        <v>206</v>
      </c>
      <c r="C156" s="31" t="str">
        <f>VLOOKUP(B156,[3]Sheet1!$B$2:$D$274,3,0)</f>
        <v>AURANGABAD</v>
      </c>
      <c r="D156" s="31" t="str">
        <f>VLOOKUP(C156,[4]all_localities_matched!$B$13:$J$191,9,0)</f>
        <v>AURANGABAD</v>
      </c>
      <c r="E156" s="55">
        <v>0.37254901960784315</v>
      </c>
      <c r="F156" s="55">
        <v>1.4705882352941176E-2</v>
      </c>
      <c r="G156" s="55">
        <v>0.54656862745098034</v>
      </c>
      <c r="H156" s="55">
        <v>6.3725490196078427E-2</v>
      </c>
      <c r="I156" s="56" t="str">
        <f t="shared" si="17"/>
        <v>BJP</v>
      </c>
      <c r="J156" s="56">
        <f t="shared" si="12"/>
        <v>0.54656862745098034</v>
      </c>
      <c r="K156" s="57">
        <f t="shared" si="13"/>
        <v>0.37254901960784315</v>
      </c>
      <c r="L156" s="56" t="str">
        <f t="shared" si="14"/>
        <v>INC</v>
      </c>
      <c r="M156" s="58">
        <f t="shared" si="15"/>
        <v>0.17401960784313719</v>
      </c>
      <c r="N156" s="49" t="str">
        <f t="shared" si="16"/>
        <v>Strong BJP</v>
      </c>
      <c r="O156" s="32">
        <v>152</v>
      </c>
      <c r="P156" s="30">
        <v>6</v>
      </c>
      <c r="Q156" s="30">
        <v>223</v>
      </c>
      <c r="R156" s="30">
        <v>2</v>
      </c>
      <c r="S156" s="30">
        <v>4</v>
      </c>
      <c r="T156" s="30">
        <v>0</v>
      </c>
      <c r="U156" s="30">
        <v>0</v>
      </c>
      <c r="V156" s="30">
        <v>6</v>
      </c>
      <c r="W156" s="32">
        <v>1</v>
      </c>
      <c r="X156" s="30">
        <v>0</v>
      </c>
      <c r="Y156" s="30">
        <v>0</v>
      </c>
      <c r="Z156" s="30">
        <v>6</v>
      </c>
      <c r="AA156" s="30">
        <v>0</v>
      </c>
      <c r="AB156" s="30">
        <v>1</v>
      </c>
      <c r="AC156" s="30">
        <v>0</v>
      </c>
      <c r="AD156" s="30">
        <v>2</v>
      </c>
      <c r="AE156" s="32">
        <v>1</v>
      </c>
      <c r="AF156" s="30">
        <v>1</v>
      </c>
      <c r="AG156" s="30">
        <v>2</v>
      </c>
      <c r="AH156" s="30">
        <v>0</v>
      </c>
      <c r="AI156" s="30">
        <v>407</v>
      </c>
      <c r="AJ156" s="30">
        <v>0</v>
      </c>
      <c r="AK156" s="30">
        <v>1</v>
      </c>
      <c r="AL156" s="30">
        <v>408</v>
      </c>
      <c r="AM156" s="30">
        <v>0</v>
      </c>
    </row>
    <row r="157" spans="1:39" ht="15" x14ac:dyDescent="0.3">
      <c r="A157" s="34">
        <v>145</v>
      </c>
      <c r="B157" s="31" t="s">
        <v>207</v>
      </c>
      <c r="C157" s="31" t="str">
        <f>VLOOKUP(B157,[3]Sheet1!$B$2:$D$274,3,0)</f>
        <v>AURANGABAD</v>
      </c>
      <c r="D157" s="31" t="str">
        <f>VLOOKUP(C157,[4]all_localities_matched!$B$13:$J$191,9,0)</f>
        <v>AURANGABAD</v>
      </c>
      <c r="E157" s="55">
        <v>0.4637223974763407</v>
      </c>
      <c r="F157" s="55">
        <v>9.4637223974763408E-3</v>
      </c>
      <c r="G157" s="55">
        <v>0.38485804416403785</v>
      </c>
      <c r="H157" s="55">
        <v>0.13880126182965299</v>
      </c>
      <c r="I157" s="56" t="str">
        <f t="shared" si="17"/>
        <v>INC</v>
      </c>
      <c r="J157" s="56">
        <f t="shared" si="12"/>
        <v>0.4637223974763407</v>
      </c>
      <c r="K157" s="57">
        <f t="shared" si="13"/>
        <v>0.38485804416403785</v>
      </c>
      <c r="L157" s="56" t="str">
        <f t="shared" si="14"/>
        <v>BJP</v>
      </c>
      <c r="M157" s="58">
        <f t="shared" si="15"/>
        <v>7.8864353312302848E-2</v>
      </c>
      <c r="N157" s="49" t="str">
        <f t="shared" si="16"/>
        <v>Swing INC</v>
      </c>
      <c r="O157" s="32">
        <v>147</v>
      </c>
      <c r="P157" s="30">
        <v>3</v>
      </c>
      <c r="Q157" s="30">
        <v>122</v>
      </c>
      <c r="R157" s="30">
        <v>5</v>
      </c>
      <c r="S157" s="30">
        <v>1</v>
      </c>
      <c r="T157" s="30">
        <v>1</v>
      </c>
      <c r="U157" s="30">
        <v>0</v>
      </c>
      <c r="V157" s="30">
        <v>4</v>
      </c>
      <c r="W157" s="32">
        <v>1</v>
      </c>
      <c r="X157" s="30">
        <v>1</v>
      </c>
      <c r="Y157" s="30">
        <v>6</v>
      </c>
      <c r="Z157" s="30">
        <v>17</v>
      </c>
      <c r="AA157" s="30">
        <v>1</v>
      </c>
      <c r="AB157" s="30">
        <v>2</v>
      </c>
      <c r="AC157" s="30">
        <v>0</v>
      </c>
      <c r="AD157" s="30">
        <v>4</v>
      </c>
      <c r="AE157" s="32">
        <v>1</v>
      </c>
      <c r="AF157" s="30">
        <v>0</v>
      </c>
      <c r="AG157" s="30">
        <v>0</v>
      </c>
      <c r="AH157" s="30">
        <v>0</v>
      </c>
      <c r="AI157" s="30">
        <v>316</v>
      </c>
      <c r="AJ157" s="30">
        <v>0</v>
      </c>
      <c r="AK157" s="30">
        <v>1</v>
      </c>
      <c r="AL157" s="30">
        <v>317</v>
      </c>
      <c r="AM157" s="30">
        <v>0</v>
      </c>
    </row>
    <row r="158" spans="1:39" ht="15" x14ac:dyDescent="0.3">
      <c r="A158" s="34">
        <v>146</v>
      </c>
      <c r="B158" s="31" t="s">
        <v>204</v>
      </c>
      <c r="C158" s="31" t="str">
        <f>VLOOKUP(B158,[3]Sheet1!$B$2:$D$274,3,0)</f>
        <v>AURANGABAD</v>
      </c>
      <c r="D158" s="31" t="str">
        <f>VLOOKUP(C158,[4]all_localities_matched!$B$13:$J$191,9,0)</f>
        <v>AURANGABAD</v>
      </c>
      <c r="E158" s="55">
        <v>0.31192660550458717</v>
      </c>
      <c r="F158" s="55">
        <v>9.1743119266055051E-3</v>
      </c>
      <c r="G158" s="55">
        <v>0.57798165137614677</v>
      </c>
      <c r="H158" s="55">
        <v>9.6330275229357804E-2</v>
      </c>
      <c r="I158" s="56" t="str">
        <f t="shared" si="17"/>
        <v>BJP</v>
      </c>
      <c r="J158" s="56">
        <f t="shared" si="12"/>
        <v>0.57798165137614677</v>
      </c>
      <c r="K158" s="57">
        <f t="shared" si="13"/>
        <v>0.31192660550458717</v>
      </c>
      <c r="L158" s="56" t="str">
        <f t="shared" si="14"/>
        <v>INC</v>
      </c>
      <c r="M158" s="58">
        <f t="shared" si="15"/>
        <v>0.26605504587155959</v>
      </c>
      <c r="N158" s="49" t="str">
        <f t="shared" si="16"/>
        <v>Strong BJP</v>
      </c>
      <c r="O158" s="32">
        <v>68</v>
      </c>
      <c r="P158" s="30">
        <v>2</v>
      </c>
      <c r="Q158" s="30">
        <v>126</v>
      </c>
      <c r="R158" s="30">
        <v>7</v>
      </c>
      <c r="S158" s="30">
        <v>1</v>
      </c>
      <c r="T158" s="30">
        <v>0</v>
      </c>
      <c r="U158" s="30">
        <v>0</v>
      </c>
      <c r="V158" s="30">
        <v>1</v>
      </c>
      <c r="W158" s="32">
        <v>0</v>
      </c>
      <c r="X158" s="30">
        <v>0</v>
      </c>
      <c r="Y158" s="30">
        <v>2</v>
      </c>
      <c r="Z158" s="30">
        <v>5</v>
      </c>
      <c r="AA158" s="30">
        <v>0</v>
      </c>
      <c r="AB158" s="30">
        <v>1</v>
      </c>
      <c r="AC158" s="30">
        <v>1</v>
      </c>
      <c r="AD158" s="30">
        <v>1</v>
      </c>
      <c r="AE158" s="32">
        <v>1</v>
      </c>
      <c r="AF158" s="30">
        <v>1</v>
      </c>
      <c r="AG158" s="30">
        <v>0</v>
      </c>
      <c r="AH158" s="30">
        <v>0</v>
      </c>
      <c r="AI158" s="30">
        <v>217</v>
      </c>
      <c r="AJ158" s="30">
        <v>0</v>
      </c>
      <c r="AK158" s="30">
        <v>1</v>
      </c>
      <c r="AL158" s="30">
        <v>218</v>
      </c>
      <c r="AM158" s="30">
        <v>0</v>
      </c>
    </row>
    <row r="159" spans="1:39" ht="15" x14ac:dyDescent="0.3">
      <c r="A159" s="34">
        <v>147</v>
      </c>
      <c r="B159" s="31" t="s">
        <v>208</v>
      </c>
      <c r="C159" s="31" t="str">
        <f>VLOOKUP(B159,[3]Sheet1!$B$2:$D$274,3,0)</f>
        <v>AURANGABAD</v>
      </c>
      <c r="D159" s="31" t="str">
        <f>VLOOKUP(C159,[4]all_localities_matched!$B$13:$J$191,9,0)</f>
        <v>AURANGABAD</v>
      </c>
      <c r="E159" s="55">
        <v>0.75197889182058042</v>
      </c>
      <c r="F159" s="55">
        <v>5.2770448548812663E-3</v>
      </c>
      <c r="G159" s="55">
        <v>0.11081794195250659</v>
      </c>
      <c r="H159" s="55">
        <v>0.12928759894459102</v>
      </c>
      <c r="I159" s="56" t="str">
        <f t="shared" si="17"/>
        <v>INC</v>
      </c>
      <c r="J159" s="56">
        <f t="shared" si="12"/>
        <v>0.75197889182058042</v>
      </c>
      <c r="K159" s="57">
        <f t="shared" si="13"/>
        <v>0.12928759894459102</v>
      </c>
      <c r="L159" s="56" t="str">
        <f t="shared" si="14"/>
        <v>Others</v>
      </c>
      <c r="M159" s="58">
        <f t="shared" si="15"/>
        <v>0.62269129287598934</v>
      </c>
      <c r="N159" s="49" t="str">
        <f t="shared" si="16"/>
        <v>Strong INC</v>
      </c>
      <c r="O159" s="32">
        <v>285</v>
      </c>
      <c r="P159" s="30">
        <v>2</v>
      </c>
      <c r="Q159" s="30">
        <v>42</v>
      </c>
      <c r="R159" s="30">
        <v>3</v>
      </c>
      <c r="S159" s="30">
        <v>2</v>
      </c>
      <c r="T159" s="30">
        <v>0</v>
      </c>
      <c r="U159" s="30">
        <v>0</v>
      </c>
      <c r="V159" s="30">
        <v>3</v>
      </c>
      <c r="W159" s="32">
        <v>0</v>
      </c>
      <c r="X159" s="30">
        <v>0</v>
      </c>
      <c r="Y159" s="30">
        <v>1</v>
      </c>
      <c r="Z159" s="30">
        <v>33</v>
      </c>
      <c r="AA159" s="30">
        <v>0</v>
      </c>
      <c r="AB159" s="30">
        <v>1</v>
      </c>
      <c r="AC159" s="30">
        <v>0</v>
      </c>
      <c r="AD159" s="30">
        <v>1</v>
      </c>
      <c r="AE159" s="32">
        <v>5</v>
      </c>
      <c r="AF159" s="30">
        <v>0</v>
      </c>
      <c r="AG159" s="30">
        <v>0</v>
      </c>
      <c r="AH159" s="30">
        <v>0</v>
      </c>
      <c r="AI159" s="30">
        <v>378</v>
      </c>
      <c r="AJ159" s="30">
        <v>0</v>
      </c>
      <c r="AK159" s="30">
        <v>1</v>
      </c>
      <c r="AL159" s="30">
        <v>379</v>
      </c>
      <c r="AM159" s="30">
        <v>0</v>
      </c>
    </row>
    <row r="160" spans="1:39" ht="15" x14ac:dyDescent="0.3">
      <c r="A160" s="26" t="s">
        <v>365</v>
      </c>
      <c r="B160" s="31" t="s">
        <v>208</v>
      </c>
      <c r="C160" s="31" t="str">
        <f>VLOOKUP(B160,[3]Sheet1!$B$2:$D$274,3,0)</f>
        <v>AURANGABAD</v>
      </c>
      <c r="D160" s="31" t="str">
        <f>VLOOKUP(C160,[4]all_localities_matched!$B$13:$J$191,9,0)</f>
        <v>AURANGABAD</v>
      </c>
      <c r="E160" s="55">
        <v>0.68269230769230771</v>
      </c>
      <c r="F160" s="55">
        <v>4.807692307692308E-3</v>
      </c>
      <c r="G160" s="55">
        <v>0.17548076923076922</v>
      </c>
      <c r="H160" s="55">
        <v>0.125</v>
      </c>
      <c r="I160" s="56" t="str">
        <f t="shared" si="17"/>
        <v>INC</v>
      </c>
      <c r="J160" s="56">
        <f t="shared" si="12"/>
        <v>0.68269230769230771</v>
      </c>
      <c r="K160" s="57">
        <f t="shared" si="13"/>
        <v>0.17548076923076922</v>
      </c>
      <c r="L160" s="56" t="str">
        <f t="shared" si="14"/>
        <v>BJP</v>
      </c>
      <c r="M160" s="58">
        <f t="shared" si="15"/>
        <v>0.50721153846153855</v>
      </c>
      <c r="N160" s="49" t="str">
        <f t="shared" si="16"/>
        <v>Strong INC</v>
      </c>
      <c r="O160" s="32">
        <v>284</v>
      </c>
      <c r="P160" s="30">
        <v>2</v>
      </c>
      <c r="Q160" s="30">
        <v>73</v>
      </c>
      <c r="R160" s="30">
        <v>0</v>
      </c>
      <c r="S160" s="30">
        <v>4</v>
      </c>
      <c r="T160" s="30">
        <v>0</v>
      </c>
      <c r="U160" s="30">
        <v>0</v>
      </c>
      <c r="V160" s="30">
        <v>13</v>
      </c>
      <c r="W160" s="32">
        <v>0</v>
      </c>
      <c r="X160" s="30">
        <v>1</v>
      </c>
      <c r="Y160" s="30">
        <v>0</v>
      </c>
      <c r="Z160" s="30">
        <v>20</v>
      </c>
      <c r="AA160" s="30">
        <v>1</v>
      </c>
      <c r="AB160" s="30">
        <v>2</v>
      </c>
      <c r="AC160" s="30">
        <v>0</v>
      </c>
      <c r="AD160" s="30">
        <v>4</v>
      </c>
      <c r="AE160" s="32">
        <v>3</v>
      </c>
      <c r="AF160" s="30">
        <v>0</v>
      </c>
      <c r="AG160" s="30">
        <v>2</v>
      </c>
      <c r="AH160" s="30">
        <v>2</v>
      </c>
      <c r="AI160" s="30">
        <v>411</v>
      </c>
      <c r="AJ160" s="30">
        <v>0</v>
      </c>
      <c r="AK160" s="30">
        <v>5</v>
      </c>
      <c r="AL160" s="30">
        <v>416</v>
      </c>
      <c r="AM160" s="30">
        <v>0</v>
      </c>
    </row>
    <row r="161" spans="1:39" ht="15" x14ac:dyDescent="0.3">
      <c r="A161" s="34">
        <v>148</v>
      </c>
      <c r="B161" s="31" t="s">
        <v>209</v>
      </c>
      <c r="C161" s="31" t="str">
        <f>VLOOKUP(B161,[3]Sheet1!$B$2:$D$274,3,0)</f>
        <v>Others</v>
      </c>
      <c r="D161" s="31" t="str">
        <f>VLOOKUP(C161,[4]all_localities_matched!$B$13:$J$191,9,0)</f>
        <v>Others</v>
      </c>
      <c r="E161" s="55">
        <v>0.28045325779036828</v>
      </c>
      <c r="F161" s="55">
        <v>5.6657223796033995E-2</v>
      </c>
      <c r="G161" s="55">
        <v>0.52974504249291787</v>
      </c>
      <c r="H161" s="55">
        <v>0.13031161473087818</v>
      </c>
      <c r="I161" s="56" t="str">
        <f t="shared" si="17"/>
        <v>BJP</v>
      </c>
      <c r="J161" s="56">
        <f t="shared" si="12"/>
        <v>0.52974504249291787</v>
      </c>
      <c r="K161" s="57">
        <f t="shared" si="13"/>
        <v>0.28045325779036828</v>
      </c>
      <c r="L161" s="56" t="str">
        <f t="shared" si="14"/>
        <v>INC</v>
      </c>
      <c r="M161" s="58">
        <f t="shared" si="15"/>
        <v>0.24929178470254959</v>
      </c>
      <c r="N161" s="49" t="str">
        <f t="shared" si="16"/>
        <v>Strong BJP</v>
      </c>
      <c r="O161" s="32">
        <v>99</v>
      </c>
      <c r="P161" s="30">
        <v>20</v>
      </c>
      <c r="Q161" s="30">
        <v>187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2">
        <v>6</v>
      </c>
      <c r="X161" s="30">
        <v>0</v>
      </c>
      <c r="Y161" s="30">
        <v>2</v>
      </c>
      <c r="Z161" s="30">
        <v>36</v>
      </c>
      <c r="AA161" s="30">
        <v>0</v>
      </c>
      <c r="AB161" s="30">
        <v>0</v>
      </c>
      <c r="AC161" s="30">
        <v>0</v>
      </c>
      <c r="AD161" s="30">
        <v>1</v>
      </c>
      <c r="AE161" s="32">
        <v>0</v>
      </c>
      <c r="AF161" s="30">
        <v>0</v>
      </c>
      <c r="AG161" s="30">
        <v>1</v>
      </c>
      <c r="AH161" s="30">
        <v>0</v>
      </c>
      <c r="AI161" s="30">
        <v>352</v>
      </c>
      <c r="AJ161" s="30">
        <v>0</v>
      </c>
      <c r="AK161" s="30">
        <v>1</v>
      </c>
      <c r="AL161" s="30">
        <v>353</v>
      </c>
      <c r="AM161" s="30">
        <v>0</v>
      </c>
    </row>
    <row r="162" spans="1:39" ht="15" x14ac:dyDescent="0.3">
      <c r="A162" s="34">
        <v>149</v>
      </c>
      <c r="B162" s="31" t="s">
        <v>210</v>
      </c>
      <c r="C162" s="31" t="str">
        <f>VLOOKUP(B162,[3]Sheet1!$B$2:$D$274,3,0)</f>
        <v>Others</v>
      </c>
      <c r="D162" s="31" t="str">
        <f>VLOOKUP(C162,[4]all_localities_matched!$B$13:$J$191,9,0)</f>
        <v>Others</v>
      </c>
      <c r="E162" s="55">
        <v>0.16352201257861634</v>
      </c>
      <c r="F162" s="55">
        <v>1.5723270440251572E-2</v>
      </c>
      <c r="G162" s="55">
        <v>0.74528301886792447</v>
      </c>
      <c r="H162" s="55">
        <v>7.5471698113207544E-2</v>
      </c>
      <c r="I162" s="56" t="str">
        <f t="shared" si="17"/>
        <v>BJP</v>
      </c>
      <c r="J162" s="56">
        <f t="shared" si="12"/>
        <v>0.74528301886792447</v>
      </c>
      <c r="K162" s="57">
        <f t="shared" si="13"/>
        <v>0.16352201257861634</v>
      </c>
      <c r="L162" s="56" t="str">
        <f t="shared" si="14"/>
        <v>INC</v>
      </c>
      <c r="M162" s="58">
        <f t="shared" si="15"/>
        <v>0.58176100628930816</v>
      </c>
      <c r="N162" s="49" t="str">
        <f t="shared" si="16"/>
        <v>Strong BJP</v>
      </c>
      <c r="O162" s="32">
        <v>52</v>
      </c>
      <c r="P162" s="30">
        <v>5</v>
      </c>
      <c r="Q162" s="30">
        <v>237</v>
      </c>
      <c r="R162" s="30">
        <v>0</v>
      </c>
      <c r="S162" s="30">
        <v>0</v>
      </c>
      <c r="T162" s="30">
        <v>0</v>
      </c>
      <c r="U162" s="30">
        <v>0</v>
      </c>
      <c r="V162" s="30">
        <v>2</v>
      </c>
      <c r="W162" s="32">
        <v>0</v>
      </c>
      <c r="X162" s="30">
        <v>0</v>
      </c>
      <c r="Y162" s="30">
        <v>2</v>
      </c>
      <c r="Z162" s="30">
        <v>18</v>
      </c>
      <c r="AA162" s="30">
        <v>0</v>
      </c>
      <c r="AB162" s="30">
        <v>0</v>
      </c>
      <c r="AC162" s="30">
        <v>0</v>
      </c>
      <c r="AD162" s="30">
        <v>2</v>
      </c>
      <c r="AE162" s="32">
        <v>0</v>
      </c>
      <c r="AF162" s="30">
        <v>0</v>
      </c>
      <c r="AG162" s="30">
        <v>0</v>
      </c>
      <c r="AH162" s="30">
        <v>0</v>
      </c>
      <c r="AI162" s="30">
        <v>318</v>
      </c>
      <c r="AJ162" s="30">
        <v>0</v>
      </c>
      <c r="AK162" s="30">
        <v>0</v>
      </c>
      <c r="AL162" s="30">
        <v>318</v>
      </c>
      <c r="AM162" s="30">
        <v>0</v>
      </c>
    </row>
    <row r="163" spans="1:39" ht="15" x14ac:dyDescent="0.3">
      <c r="A163" s="34">
        <v>150</v>
      </c>
      <c r="B163" s="31" t="s">
        <v>211</v>
      </c>
      <c r="C163" s="31" t="str">
        <f>VLOOKUP(B163,[3]Sheet1!$B$2:$D$274,3,0)</f>
        <v>RAMABANDHA</v>
      </c>
      <c r="D163" s="31" t="str">
        <f>VLOOKUP(C163,[4]all_localities_matched!$B$13:$J$191,9,0)</f>
        <v>RAMABANDH</v>
      </c>
      <c r="E163" s="55">
        <v>0.19245283018867926</v>
      </c>
      <c r="F163" s="55">
        <v>2.6415094339622643E-2</v>
      </c>
      <c r="G163" s="55">
        <v>0.66603773584905657</v>
      </c>
      <c r="H163" s="55">
        <v>0.11509433962264151</v>
      </c>
      <c r="I163" s="56" t="str">
        <f t="shared" si="17"/>
        <v>BJP</v>
      </c>
      <c r="J163" s="56">
        <f t="shared" si="12"/>
        <v>0.66603773584905657</v>
      </c>
      <c r="K163" s="57">
        <f t="shared" si="13"/>
        <v>0.19245283018867926</v>
      </c>
      <c r="L163" s="56" t="str">
        <f t="shared" si="14"/>
        <v>INC</v>
      </c>
      <c r="M163" s="58">
        <f t="shared" si="15"/>
        <v>0.47358490566037731</v>
      </c>
      <c r="N163" s="49" t="str">
        <f t="shared" si="16"/>
        <v>Strong BJP</v>
      </c>
      <c r="O163" s="32">
        <v>102</v>
      </c>
      <c r="P163" s="30">
        <v>14</v>
      </c>
      <c r="Q163" s="30">
        <v>353</v>
      </c>
      <c r="R163" s="30">
        <v>6</v>
      </c>
      <c r="S163" s="30">
        <v>4</v>
      </c>
      <c r="T163" s="30">
        <v>3</v>
      </c>
      <c r="U163" s="30">
        <v>2</v>
      </c>
      <c r="V163" s="30">
        <v>8</v>
      </c>
      <c r="W163" s="32">
        <v>1</v>
      </c>
      <c r="X163" s="30">
        <v>1</v>
      </c>
      <c r="Y163" s="30">
        <v>7</v>
      </c>
      <c r="Z163" s="30">
        <v>11</v>
      </c>
      <c r="AA163" s="30">
        <v>1</v>
      </c>
      <c r="AB163" s="30">
        <v>4</v>
      </c>
      <c r="AC163" s="30">
        <v>1</v>
      </c>
      <c r="AD163" s="30">
        <v>4</v>
      </c>
      <c r="AE163" s="32">
        <v>5</v>
      </c>
      <c r="AF163" s="30">
        <v>0</v>
      </c>
      <c r="AG163" s="30">
        <v>3</v>
      </c>
      <c r="AH163" s="30">
        <v>0</v>
      </c>
      <c r="AI163" s="30">
        <v>530</v>
      </c>
      <c r="AJ163" s="30">
        <v>0</v>
      </c>
      <c r="AK163" s="30">
        <v>0</v>
      </c>
      <c r="AL163" s="30">
        <v>530</v>
      </c>
      <c r="AM163" s="30">
        <v>0</v>
      </c>
    </row>
    <row r="164" spans="1:39" ht="15" x14ac:dyDescent="0.3">
      <c r="A164" s="34">
        <v>151</v>
      </c>
      <c r="B164" s="31" t="s">
        <v>212</v>
      </c>
      <c r="C164" s="31" t="str">
        <f>VLOOKUP(B164,[3]Sheet1!$B$2:$D$274,3,0)</f>
        <v>RAMABANDHA</v>
      </c>
      <c r="D164" s="31" t="str">
        <f>VLOOKUP(C164,[4]all_localities_matched!$B$13:$J$191,9,0)</f>
        <v>RAMABANDH</v>
      </c>
      <c r="E164" s="55">
        <v>0.39914163090128757</v>
      </c>
      <c r="F164" s="55">
        <v>9.7281831187410586E-2</v>
      </c>
      <c r="G164" s="55">
        <v>0.36194563662374823</v>
      </c>
      <c r="H164" s="55">
        <v>0.13733905579399142</v>
      </c>
      <c r="I164" s="56" t="str">
        <f t="shared" si="17"/>
        <v>INC</v>
      </c>
      <c r="J164" s="56">
        <f t="shared" si="12"/>
        <v>0.39914163090128757</v>
      </c>
      <c r="K164" s="57">
        <f t="shared" si="13"/>
        <v>0.36194563662374823</v>
      </c>
      <c r="L164" s="56" t="str">
        <f t="shared" si="14"/>
        <v>BJP</v>
      </c>
      <c r="M164" s="58">
        <f t="shared" si="15"/>
        <v>3.7195994277539335E-2</v>
      </c>
      <c r="N164" s="49" t="str">
        <f t="shared" si="16"/>
        <v>Swing INC</v>
      </c>
      <c r="O164" s="32">
        <v>279</v>
      </c>
      <c r="P164" s="30">
        <v>68</v>
      </c>
      <c r="Q164" s="30">
        <v>253</v>
      </c>
      <c r="R164" s="30">
        <v>12</v>
      </c>
      <c r="S164" s="30">
        <v>7</v>
      </c>
      <c r="T164" s="30">
        <v>3</v>
      </c>
      <c r="U164" s="30">
        <v>4</v>
      </c>
      <c r="V164" s="30">
        <v>2</v>
      </c>
      <c r="W164" s="32">
        <v>8</v>
      </c>
      <c r="X164" s="30">
        <v>1</v>
      </c>
      <c r="Y164" s="30">
        <v>5</v>
      </c>
      <c r="Z164" s="30">
        <v>10</v>
      </c>
      <c r="AA164" s="30">
        <v>5</v>
      </c>
      <c r="AB164" s="30">
        <v>10</v>
      </c>
      <c r="AC164" s="30">
        <v>2</v>
      </c>
      <c r="AD164" s="30">
        <v>15</v>
      </c>
      <c r="AE164" s="32">
        <v>6</v>
      </c>
      <c r="AF164" s="30">
        <v>2</v>
      </c>
      <c r="AG164" s="30">
        <v>2</v>
      </c>
      <c r="AH164" s="30">
        <v>2</v>
      </c>
      <c r="AI164" s="30">
        <v>696</v>
      </c>
      <c r="AJ164" s="30">
        <v>0</v>
      </c>
      <c r="AK164" s="30">
        <v>3</v>
      </c>
      <c r="AL164" s="30">
        <v>699</v>
      </c>
      <c r="AM164" s="30">
        <v>0</v>
      </c>
    </row>
    <row r="165" spans="1:39" ht="15" x14ac:dyDescent="0.3">
      <c r="A165" s="34">
        <v>152</v>
      </c>
      <c r="B165" s="31" t="s">
        <v>213</v>
      </c>
      <c r="C165" s="31" t="str">
        <f>VLOOKUP(B165,[3]Sheet1!$B$2:$D$274,3,0)</f>
        <v>Others</v>
      </c>
      <c r="D165" s="31" t="str">
        <f>VLOOKUP(C165,[4]all_localities_matched!$B$13:$J$191,9,0)</f>
        <v>Others</v>
      </c>
      <c r="E165" s="55">
        <v>0.30923076923076925</v>
      </c>
      <c r="F165" s="55">
        <v>7.6923076923076927E-3</v>
      </c>
      <c r="G165" s="55">
        <v>0.40307692307692305</v>
      </c>
      <c r="H165" s="55">
        <v>0.27538461538461539</v>
      </c>
      <c r="I165" s="56" t="str">
        <f t="shared" si="17"/>
        <v>BJP</v>
      </c>
      <c r="J165" s="56">
        <f t="shared" si="12"/>
        <v>0.40307692307692305</v>
      </c>
      <c r="K165" s="57">
        <f t="shared" si="13"/>
        <v>0.30923076923076925</v>
      </c>
      <c r="L165" s="56" t="str">
        <f t="shared" si="14"/>
        <v>INC</v>
      </c>
      <c r="M165" s="58">
        <f t="shared" si="15"/>
        <v>9.3846153846153801E-2</v>
      </c>
      <c r="N165" s="49" t="str">
        <f t="shared" si="16"/>
        <v>Swing BJP</v>
      </c>
      <c r="O165" s="32">
        <v>201</v>
      </c>
      <c r="P165" s="30">
        <v>5</v>
      </c>
      <c r="Q165" s="30">
        <v>262</v>
      </c>
      <c r="R165" s="30">
        <v>2</v>
      </c>
      <c r="S165" s="30">
        <v>1</v>
      </c>
      <c r="T165" s="30">
        <v>1</v>
      </c>
      <c r="U165" s="30">
        <v>0</v>
      </c>
      <c r="V165" s="30">
        <v>3</v>
      </c>
      <c r="W165" s="32">
        <v>0</v>
      </c>
      <c r="X165" s="30">
        <v>1</v>
      </c>
      <c r="Y165" s="30">
        <v>2</v>
      </c>
      <c r="Z165" s="30">
        <v>140</v>
      </c>
      <c r="AA165" s="30">
        <v>2</v>
      </c>
      <c r="AB165" s="30">
        <v>5</v>
      </c>
      <c r="AC165" s="30">
        <v>0</v>
      </c>
      <c r="AD165" s="30">
        <v>4</v>
      </c>
      <c r="AE165" s="32">
        <v>8</v>
      </c>
      <c r="AF165" s="30">
        <v>1</v>
      </c>
      <c r="AG165" s="30">
        <v>7</v>
      </c>
      <c r="AH165" s="30">
        <v>2</v>
      </c>
      <c r="AI165" s="30">
        <v>647</v>
      </c>
      <c r="AJ165" s="30">
        <v>0</v>
      </c>
      <c r="AK165" s="30">
        <v>3</v>
      </c>
      <c r="AL165" s="30">
        <v>650</v>
      </c>
      <c r="AM165" s="30">
        <v>0</v>
      </c>
    </row>
    <row r="166" spans="1:39" ht="15" x14ac:dyDescent="0.3">
      <c r="A166" s="34">
        <v>153</v>
      </c>
      <c r="B166" s="31" t="s">
        <v>214</v>
      </c>
      <c r="C166" s="31" t="str">
        <f>VLOOKUP(B166,[3]Sheet1!$B$2:$D$274,3,0)</f>
        <v>Others</v>
      </c>
      <c r="D166" s="31" t="str">
        <f>VLOOKUP(C166,[4]all_localities_matched!$B$13:$J$191,9,0)</f>
        <v>Others</v>
      </c>
      <c r="E166" s="55">
        <v>0.70674486803519065</v>
      </c>
      <c r="F166" s="55">
        <v>2.9325513196480938E-3</v>
      </c>
      <c r="G166" s="55">
        <v>0.15542521994134897</v>
      </c>
      <c r="H166" s="55">
        <v>0.12903225806451613</v>
      </c>
      <c r="I166" s="56" t="str">
        <f t="shared" si="17"/>
        <v>INC</v>
      </c>
      <c r="J166" s="56">
        <f t="shared" si="12"/>
        <v>0.70674486803519065</v>
      </c>
      <c r="K166" s="57">
        <f t="shared" si="13"/>
        <v>0.15542521994134897</v>
      </c>
      <c r="L166" s="56" t="str">
        <f t="shared" si="14"/>
        <v>BJP</v>
      </c>
      <c r="M166" s="58">
        <f t="shared" si="15"/>
        <v>0.55131964809384171</v>
      </c>
      <c r="N166" s="49" t="str">
        <f t="shared" si="16"/>
        <v>Strong INC</v>
      </c>
      <c r="O166" s="32">
        <v>241</v>
      </c>
      <c r="P166" s="30">
        <v>1</v>
      </c>
      <c r="Q166" s="30">
        <v>53</v>
      </c>
      <c r="R166" s="30">
        <v>3</v>
      </c>
      <c r="S166" s="30">
        <v>0</v>
      </c>
      <c r="T166" s="30">
        <v>2</v>
      </c>
      <c r="U166" s="30">
        <v>0</v>
      </c>
      <c r="V166" s="30">
        <v>3</v>
      </c>
      <c r="W166" s="32">
        <v>0</v>
      </c>
      <c r="X166" s="30">
        <v>0</v>
      </c>
      <c r="Y166" s="30">
        <v>1</v>
      </c>
      <c r="Z166" s="30">
        <v>33</v>
      </c>
      <c r="AA166" s="30">
        <v>0</v>
      </c>
      <c r="AB166" s="30">
        <v>1</v>
      </c>
      <c r="AC166" s="30">
        <v>0</v>
      </c>
      <c r="AD166" s="30">
        <v>0</v>
      </c>
      <c r="AE166" s="32">
        <v>1</v>
      </c>
      <c r="AF166" s="30">
        <v>0</v>
      </c>
      <c r="AG166" s="30">
        <v>0</v>
      </c>
      <c r="AH166" s="30">
        <v>0</v>
      </c>
      <c r="AI166" s="30">
        <v>339</v>
      </c>
      <c r="AJ166" s="30">
        <v>0</v>
      </c>
      <c r="AK166" s="30">
        <v>2</v>
      </c>
      <c r="AL166" s="30">
        <v>341</v>
      </c>
      <c r="AM166" s="30">
        <v>0</v>
      </c>
    </row>
    <row r="167" spans="1:39" ht="15" x14ac:dyDescent="0.3">
      <c r="A167" s="26" t="s">
        <v>366</v>
      </c>
      <c r="B167" s="31" t="s">
        <v>214</v>
      </c>
      <c r="C167" s="31" t="str">
        <f>VLOOKUP(B167,[3]Sheet1!$B$2:$D$274,3,0)</f>
        <v>Others</v>
      </c>
      <c r="D167" s="31" t="str">
        <f>VLOOKUP(C167,[4]all_localities_matched!$B$13:$J$191,9,0)</f>
        <v>Others</v>
      </c>
      <c r="E167" s="55">
        <v>0.56565656565656564</v>
      </c>
      <c r="F167" s="55">
        <v>1.2626262626262626E-2</v>
      </c>
      <c r="G167" s="55">
        <v>0.24242424242424243</v>
      </c>
      <c r="H167" s="55">
        <v>0.1691919191919192</v>
      </c>
      <c r="I167" s="56" t="str">
        <f t="shared" si="17"/>
        <v>INC</v>
      </c>
      <c r="J167" s="56">
        <f t="shared" si="12"/>
        <v>0.56565656565656564</v>
      </c>
      <c r="K167" s="57">
        <f t="shared" si="13"/>
        <v>0.24242424242424243</v>
      </c>
      <c r="L167" s="56" t="str">
        <f t="shared" si="14"/>
        <v>BJP</v>
      </c>
      <c r="M167" s="58">
        <f t="shared" si="15"/>
        <v>0.3232323232323232</v>
      </c>
      <c r="N167" s="49" t="str">
        <f t="shared" si="16"/>
        <v>Strong INC</v>
      </c>
      <c r="O167" s="32">
        <v>224</v>
      </c>
      <c r="P167" s="30">
        <v>5</v>
      </c>
      <c r="Q167" s="30">
        <v>96</v>
      </c>
      <c r="R167" s="30">
        <v>5</v>
      </c>
      <c r="S167" s="30">
        <v>1</v>
      </c>
      <c r="T167" s="30">
        <v>0</v>
      </c>
      <c r="U167" s="30">
        <v>1</v>
      </c>
      <c r="V167" s="30">
        <v>3</v>
      </c>
      <c r="W167" s="32">
        <v>0</v>
      </c>
      <c r="X167" s="30">
        <v>0</v>
      </c>
      <c r="Y167" s="30">
        <v>0</v>
      </c>
      <c r="Z167" s="30">
        <v>44</v>
      </c>
      <c r="AA167" s="30">
        <v>1</v>
      </c>
      <c r="AB167" s="30">
        <v>1</v>
      </c>
      <c r="AC167" s="30">
        <v>0</v>
      </c>
      <c r="AD167" s="30">
        <v>6</v>
      </c>
      <c r="AE167" s="32">
        <v>3</v>
      </c>
      <c r="AF167" s="30">
        <v>1</v>
      </c>
      <c r="AG167" s="30">
        <v>1</v>
      </c>
      <c r="AH167" s="30">
        <v>0</v>
      </c>
      <c r="AI167" s="30">
        <v>392</v>
      </c>
      <c r="AJ167" s="30">
        <v>0</v>
      </c>
      <c r="AK167" s="30">
        <v>4</v>
      </c>
      <c r="AL167" s="30">
        <v>396</v>
      </c>
      <c r="AM167" s="30">
        <v>0</v>
      </c>
    </row>
    <row r="168" spans="1:39" ht="15" x14ac:dyDescent="0.3">
      <c r="A168" s="34">
        <v>154</v>
      </c>
      <c r="B168" s="31" t="s">
        <v>215</v>
      </c>
      <c r="C168" s="31" t="str">
        <f>VLOOKUP(B168,[3]Sheet1!$B$2:$D$274,3,0)</f>
        <v>Others</v>
      </c>
      <c r="D168" s="31" t="str">
        <f>VLOOKUP(C168,[4]all_localities_matched!$B$13:$J$191,9,0)</f>
        <v>Others</v>
      </c>
      <c r="E168" s="55">
        <v>0.26821192052980131</v>
      </c>
      <c r="F168" s="55">
        <v>6.6225165562913907E-3</v>
      </c>
      <c r="G168" s="55">
        <v>0.62913907284768211</v>
      </c>
      <c r="H168" s="55">
        <v>9.2715231788079472E-2</v>
      </c>
      <c r="I168" s="56" t="str">
        <f t="shared" si="17"/>
        <v>BJP</v>
      </c>
      <c r="J168" s="56">
        <f t="shared" si="12"/>
        <v>0.62913907284768211</v>
      </c>
      <c r="K168" s="57">
        <f t="shared" si="13"/>
        <v>0.26821192052980131</v>
      </c>
      <c r="L168" s="56" t="str">
        <f t="shared" si="14"/>
        <v>INC</v>
      </c>
      <c r="M168" s="58">
        <f t="shared" si="15"/>
        <v>0.36092715231788081</v>
      </c>
      <c r="N168" s="49" t="str">
        <f t="shared" si="16"/>
        <v>Strong BJP</v>
      </c>
      <c r="O168" s="32">
        <v>81</v>
      </c>
      <c r="P168" s="30">
        <v>2</v>
      </c>
      <c r="Q168" s="30">
        <v>190</v>
      </c>
      <c r="R168" s="30">
        <v>2</v>
      </c>
      <c r="S168" s="30">
        <v>2</v>
      </c>
      <c r="T168" s="30">
        <v>0</v>
      </c>
      <c r="U168" s="30">
        <v>0</v>
      </c>
      <c r="V168" s="30">
        <v>1</v>
      </c>
      <c r="W168" s="32">
        <v>0</v>
      </c>
      <c r="X168" s="30">
        <v>0</v>
      </c>
      <c r="Y168" s="30">
        <v>4</v>
      </c>
      <c r="Z168" s="30">
        <v>14</v>
      </c>
      <c r="AA168" s="30">
        <v>0</v>
      </c>
      <c r="AB168" s="30">
        <v>1</v>
      </c>
      <c r="AC168" s="30">
        <v>0</v>
      </c>
      <c r="AD168" s="30">
        <v>2</v>
      </c>
      <c r="AE168" s="32">
        <v>1</v>
      </c>
      <c r="AF168" s="30">
        <v>0</v>
      </c>
      <c r="AG168" s="30">
        <v>0</v>
      </c>
      <c r="AH168" s="30">
        <v>1</v>
      </c>
      <c r="AI168" s="30">
        <v>301</v>
      </c>
      <c r="AJ168" s="30">
        <v>0</v>
      </c>
      <c r="AK168" s="30">
        <v>1</v>
      </c>
      <c r="AL168" s="30">
        <v>302</v>
      </c>
      <c r="AM168" s="30">
        <v>0</v>
      </c>
    </row>
    <row r="169" spans="1:39" ht="15" x14ac:dyDescent="0.3">
      <c r="A169" s="34">
        <v>155</v>
      </c>
      <c r="B169" s="31" t="s">
        <v>216</v>
      </c>
      <c r="C169" s="31" t="str">
        <f>VLOOKUP(B169,[3]Sheet1!$B$2:$D$274,3,0)</f>
        <v>Others</v>
      </c>
      <c r="D169" s="31" t="str">
        <f>VLOOKUP(C169,[4]all_localities_matched!$B$13:$J$191,9,0)</f>
        <v>Others</v>
      </c>
      <c r="E169" s="55">
        <v>0.21285140562248997</v>
      </c>
      <c r="F169" s="55">
        <v>0</v>
      </c>
      <c r="G169" s="55">
        <v>0.64257028112449799</v>
      </c>
      <c r="H169" s="55">
        <v>0.14457831325301204</v>
      </c>
      <c r="I169" s="56" t="str">
        <f t="shared" si="17"/>
        <v>BJP</v>
      </c>
      <c r="J169" s="56">
        <f t="shared" si="12"/>
        <v>0.64257028112449799</v>
      </c>
      <c r="K169" s="57">
        <f t="shared" si="13"/>
        <v>0.21285140562248997</v>
      </c>
      <c r="L169" s="56" t="str">
        <f t="shared" si="14"/>
        <v>INC</v>
      </c>
      <c r="M169" s="58">
        <f t="shared" si="15"/>
        <v>0.42971887550200805</v>
      </c>
      <c r="N169" s="49" t="str">
        <f t="shared" si="16"/>
        <v>Strong BJP</v>
      </c>
      <c r="O169" s="32">
        <v>53</v>
      </c>
      <c r="P169" s="30">
        <v>0</v>
      </c>
      <c r="Q169" s="30">
        <v>160</v>
      </c>
      <c r="R169" s="30">
        <v>8</v>
      </c>
      <c r="S169" s="30">
        <v>4</v>
      </c>
      <c r="T169" s="30">
        <v>0</v>
      </c>
      <c r="U169" s="30">
        <v>0</v>
      </c>
      <c r="V169" s="30">
        <v>0</v>
      </c>
      <c r="W169" s="32">
        <v>2</v>
      </c>
      <c r="X169" s="30">
        <v>1</v>
      </c>
      <c r="Y169" s="30">
        <v>0</v>
      </c>
      <c r="Z169" s="30">
        <v>18</v>
      </c>
      <c r="AA169" s="30">
        <v>0</v>
      </c>
      <c r="AB169" s="30">
        <v>1</v>
      </c>
      <c r="AC169" s="30">
        <v>0</v>
      </c>
      <c r="AD169" s="30">
        <v>2</v>
      </c>
      <c r="AE169" s="32">
        <v>0</v>
      </c>
      <c r="AF169" s="30">
        <v>0</v>
      </c>
      <c r="AG169" s="30">
        <v>0</v>
      </c>
      <c r="AH169" s="30">
        <v>0</v>
      </c>
      <c r="AI169" s="30">
        <v>249</v>
      </c>
      <c r="AJ169" s="30">
        <v>0</v>
      </c>
      <c r="AK169" s="30">
        <v>0</v>
      </c>
      <c r="AL169" s="30">
        <v>249</v>
      </c>
      <c r="AM169" s="30">
        <v>0</v>
      </c>
    </row>
    <row r="170" spans="1:39" ht="15" x14ac:dyDescent="0.3">
      <c r="A170" s="34">
        <v>156</v>
      </c>
      <c r="B170" s="31" t="s">
        <v>217</v>
      </c>
      <c r="C170" s="31" t="str">
        <f>VLOOKUP(B170,[3]Sheet1!$B$2:$D$274,3,0)</f>
        <v>Others</v>
      </c>
      <c r="D170" s="31" t="str">
        <f>VLOOKUP(C170,[4]all_localities_matched!$B$13:$J$191,9,0)</f>
        <v>Others</v>
      </c>
      <c r="E170" s="55">
        <v>0.1707920792079208</v>
      </c>
      <c r="F170" s="55">
        <v>9.9009900990099011E-3</v>
      </c>
      <c r="G170" s="55">
        <v>0.73762376237623761</v>
      </c>
      <c r="H170" s="55">
        <v>7.9207920792079209E-2</v>
      </c>
      <c r="I170" s="56" t="str">
        <f t="shared" si="17"/>
        <v>BJP</v>
      </c>
      <c r="J170" s="56">
        <f t="shared" si="12"/>
        <v>0.73762376237623761</v>
      </c>
      <c r="K170" s="57">
        <f t="shared" si="13"/>
        <v>0.1707920792079208</v>
      </c>
      <c r="L170" s="56" t="str">
        <f t="shared" si="14"/>
        <v>INC</v>
      </c>
      <c r="M170" s="58">
        <f t="shared" si="15"/>
        <v>0.56683168316831678</v>
      </c>
      <c r="N170" s="49" t="str">
        <f t="shared" si="16"/>
        <v>Strong BJP</v>
      </c>
      <c r="O170" s="32">
        <v>69</v>
      </c>
      <c r="P170" s="30">
        <v>4</v>
      </c>
      <c r="Q170" s="30">
        <v>298</v>
      </c>
      <c r="R170" s="30">
        <v>1</v>
      </c>
      <c r="S170" s="30">
        <v>0</v>
      </c>
      <c r="T170" s="30">
        <v>0</v>
      </c>
      <c r="U170" s="30">
        <v>0</v>
      </c>
      <c r="V170" s="30">
        <v>3</v>
      </c>
      <c r="W170" s="32">
        <v>0</v>
      </c>
      <c r="X170" s="30">
        <v>0</v>
      </c>
      <c r="Y170" s="30">
        <v>1</v>
      </c>
      <c r="Z170" s="30">
        <v>24</v>
      </c>
      <c r="AA170" s="30">
        <v>0</v>
      </c>
      <c r="AB170" s="30">
        <v>0</v>
      </c>
      <c r="AC170" s="30">
        <v>0</v>
      </c>
      <c r="AD170" s="30">
        <v>1</v>
      </c>
      <c r="AE170" s="32">
        <v>0</v>
      </c>
      <c r="AF170" s="30">
        <v>0</v>
      </c>
      <c r="AG170" s="30">
        <v>2</v>
      </c>
      <c r="AH170" s="30">
        <v>0</v>
      </c>
      <c r="AI170" s="30">
        <v>403</v>
      </c>
      <c r="AJ170" s="30">
        <v>0</v>
      </c>
      <c r="AK170" s="30">
        <v>1</v>
      </c>
      <c r="AL170" s="30">
        <v>404</v>
      </c>
      <c r="AM170" s="30">
        <v>0</v>
      </c>
    </row>
    <row r="171" spans="1:39" ht="15" x14ac:dyDescent="0.3">
      <c r="A171" s="34">
        <v>157</v>
      </c>
      <c r="B171" s="31" t="s">
        <v>218</v>
      </c>
      <c r="C171" s="31" t="str">
        <f>VLOOKUP(B171,[3]Sheet1!$B$2:$D$274,3,0)</f>
        <v>DHARANIDHAR</v>
      </c>
      <c r="D171" s="31" t="str">
        <f>VLOOKUP(C171,[4]all_localities_matched!$B$13:$J$191,9,0)</f>
        <v>DHARANIDHAR</v>
      </c>
      <c r="E171" s="55">
        <v>0.3953185955786736</v>
      </c>
      <c r="F171" s="55">
        <v>5.2015604681404422E-3</v>
      </c>
      <c r="G171" s="55">
        <v>0.42392717815344605</v>
      </c>
      <c r="H171" s="55">
        <v>0.16905071521456436</v>
      </c>
      <c r="I171" s="56" t="str">
        <f t="shared" si="17"/>
        <v>BJP</v>
      </c>
      <c r="J171" s="56">
        <f t="shared" si="12"/>
        <v>0.42392717815344605</v>
      </c>
      <c r="K171" s="57">
        <f t="shared" si="13"/>
        <v>0.3953185955786736</v>
      </c>
      <c r="L171" s="56" t="str">
        <f t="shared" si="14"/>
        <v>INC</v>
      </c>
      <c r="M171" s="58">
        <f t="shared" si="15"/>
        <v>2.8608582574772445E-2</v>
      </c>
      <c r="N171" s="49" t="str">
        <f t="shared" si="16"/>
        <v>Swing BJP</v>
      </c>
      <c r="O171" s="32">
        <v>304</v>
      </c>
      <c r="P171" s="30">
        <v>4</v>
      </c>
      <c r="Q171" s="30">
        <v>326</v>
      </c>
      <c r="R171" s="30">
        <v>8</v>
      </c>
      <c r="S171" s="30">
        <v>7</v>
      </c>
      <c r="T171" s="30">
        <v>2</v>
      </c>
      <c r="U171" s="30">
        <v>0</v>
      </c>
      <c r="V171" s="30">
        <v>0</v>
      </c>
      <c r="W171" s="32">
        <v>0</v>
      </c>
      <c r="X171" s="30">
        <v>1</v>
      </c>
      <c r="Y171" s="30">
        <v>1</v>
      </c>
      <c r="Z171" s="30">
        <v>66</v>
      </c>
      <c r="AA171" s="30">
        <v>4</v>
      </c>
      <c r="AB171" s="30">
        <v>4</v>
      </c>
      <c r="AC171" s="30">
        <v>4</v>
      </c>
      <c r="AD171" s="30">
        <v>11</v>
      </c>
      <c r="AE171" s="32">
        <v>7</v>
      </c>
      <c r="AF171" s="30">
        <v>3</v>
      </c>
      <c r="AG171" s="30">
        <v>8</v>
      </c>
      <c r="AH171" s="30">
        <v>4</v>
      </c>
      <c r="AI171" s="30">
        <v>764</v>
      </c>
      <c r="AJ171" s="30">
        <v>0</v>
      </c>
      <c r="AK171" s="30">
        <v>5</v>
      </c>
      <c r="AL171" s="30">
        <v>769</v>
      </c>
      <c r="AM171" s="30">
        <v>0</v>
      </c>
    </row>
    <row r="172" spans="1:39" ht="15" x14ac:dyDescent="0.3">
      <c r="A172" s="34">
        <v>158</v>
      </c>
      <c r="B172" s="31" t="s">
        <v>219</v>
      </c>
      <c r="C172" s="31" t="str">
        <f>VLOOKUP(B172,[3]Sheet1!$B$2:$D$274,3,0)</f>
        <v>DHARANIDHAR</v>
      </c>
      <c r="D172" s="31" t="str">
        <f>VLOOKUP(C172,[4]all_localities_matched!$B$13:$J$191,9,0)</f>
        <v>DHARANIDHAR</v>
      </c>
      <c r="E172" s="55">
        <v>0.52422907488986781</v>
      </c>
      <c r="F172" s="55">
        <v>1.0279001468428781E-2</v>
      </c>
      <c r="G172" s="55">
        <v>0.32452276064610869</v>
      </c>
      <c r="H172" s="55">
        <v>0.14096916299559473</v>
      </c>
      <c r="I172" s="56" t="str">
        <f t="shared" si="17"/>
        <v>INC</v>
      </c>
      <c r="J172" s="56">
        <f t="shared" si="12"/>
        <v>0.52422907488986781</v>
      </c>
      <c r="K172" s="57">
        <f t="shared" si="13"/>
        <v>0.32452276064610869</v>
      </c>
      <c r="L172" s="56" t="str">
        <f t="shared" si="14"/>
        <v>BJP</v>
      </c>
      <c r="M172" s="58">
        <f t="shared" si="15"/>
        <v>0.19970631424375912</v>
      </c>
      <c r="N172" s="49" t="str">
        <f t="shared" si="16"/>
        <v>Strong INC</v>
      </c>
      <c r="O172" s="32">
        <v>357</v>
      </c>
      <c r="P172" s="30">
        <v>7</v>
      </c>
      <c r="Q172" s="30">
        <v>221</v>
      </c>
      <c r="R172" s="30">
        <v>9</v>
      </c>
      <c r="S172" s="30">
        <v>2</v>
      </c>
      <c r="T172" s="30">
        <v>1</v>
      </c>
      <c r="U172" s="30">
        <v>1</v>
      </c>
      <c r="V172" s="30">
        <v>2</v>
      </c>
      <c r="W172" s="32">
        <v>1</v>
      </c>
      <c r="X172" s="30">
        <v>1</v>
      </c>
      <c r="Y172" s="30">
        <v>3</v>
      </c>
      <c r="Z172" s="30">
        <v>56</v>
      </c>
      <c r="AA172" s="30">
        <v>1</v>
      </c>
      <c r="AB172" s="30">
        <v>6</v>
      </c>
      <c r="AC172" s="30">
        <v>2</v>
      </c>
      <c r="AD172" s="30">
        <v>6</v>
      </c>
      <c r="AE172" s="32">
        <v>4</v>
      </c>
      <c r="AF172" s="30">
        <v>0</v>
      </c>
      <c r="AG172" s="30">
        <v>1</v>
      </c>
      <c r="AH172" s="30">
        <v>0</v>
      </c>
      <c r="AI172" s="30">
        <v>681</v>
      </c>
      <c r="AJ172" s="30">
        <v>0</v>
      </c>
      <c r="AK172" s="30">
        <v>0</v>
      </c>
      <c r="AL172" s="30">
        <v>681</v>
      </c>
      <c r="AM172" s="30">
        <v>0</v>
      </c>
    </row>
    <row r="173" spans="1:39" ht="15" x14ac:dyDescent="0.3">
      <c r="A173" s="34">
        <v>159</v>
      </c>
      <c r="B173" s="31" t="s">
        <v>220</v>
      </c>
      <c r="C173" s="31" t="str">
        <f>VLOOKUP(B173,[3]Sheet1!$B$2:$D$274,3,0)</f>
        <v>Others</v>
      </c>
      <c r="D173" s="31" t="str">
        <f>VLOOKUP(C173,[4]all_localities_matched!$B$13:$J$191,9,0)</f>
        <v>Others</v>
      </c>
      <c r="E173" s="55">
        <v>0.30877742946708464</v>
      </c>
      <c r="F173" s="55">
        <v>7.2100313479623826E-2</v>
      </c>
      <c r="G173" s="55">
        <v>0.45924764890282133</v>
      </c>
      <c r="H173" s="55">
        <v>0.15360501567398119</v>
      </c>
      <c r="I173" s="56" t="str">
        <f t="shared" si="17"/>
        <v>BJP</v>
      </c>
      <c r="J173" s="56">
        <f t="shared" si="12"/>
        <v>0.45924764890282133</v>
      </c>
      <c r="K173" s="57">
        <f t="shared" si="13"/>
        <v>0.30877742946708464</v>
      </c>
      <c r="L173" s="56" t="str">
        <f t="shared" si="14"/>
        <v>INC</v>
      </c>
      <c r="M173" s="58">
        <f t="shared" si="15"/>
        <v>0.15047021943573669</v>
      </c>
      <c r="N173" s="49" t="str">
        <f t="shared" si="16"/>
        <v>Strong BJP</v>
      </c>
      <c r="O173" s="32">
        <v>197</v>
      </c>
      <c r="P173" s="30">
        <v>46</v>
      </c>
      <c r="Q173" s="30">
        <v>293</v>
      </c>
      <c r="R173" s="30">
        <v>16</v>
      </c>
      <c r="S173" s="30">
        <v>5</v>
      </c>
      <c r="T173" s="30">
        <v>5</v>
      </c>
      <c r="U173" s="30">
        <v>1</v>
      </c>
      <c r="V173" s="30">
        <v>1</v>
      </c>
      <c r="W173" s="32">
        <v>7</v>
      </c>
      <c r="X173" s="30">
        <v>0</v>
      </c>
      <c r="Y173" s="30">
        <v>3</v>
      </c>
      <c r="Z173" s="30">
        <v>25</v>
      </c>
      <c r="AA173" s="30">
        <v>2</v>
      </c>
      <c r="AB173" s="30">
        <v>7</v>
      </c>
      <c r="AC173" s="30">
        <v>2</v>
      </c>
      <c r="AD173" s="30">
        <v>3</v>
      </c>
      <c r="AE173" s="32">
        <v>11</v>
      </c>
      <c r="AF173" s="30">
        <v>4</v>
      </c>
      <c r="AG173" s="30">
        <v>5</v>
      </c>
      <c r="AH173" s="30">
        <v>1</v>
      </c>
      <c r="AI173" s="30">
        <v>634</v>
      </c>
      <c r="AJ173" s="30">
        <v>0</v>
      </c>
      <c r="AK173" s="30">
        <v>4</v>
      </c>
      <c r="AL173" s="30">
        <v>638</v>
      </c>
      <c r="AM173" s="30">
        <v>0</v>
      </c>
    </row>
    <row r="174" spans="1:39" ht="15" x14ac:dyDescent="0.3">
      <c r="A174" s="34">
        <v>160</v>
      </c>
      <c r="B174" s="31" t="s">
        <v>221</v>
      </c>
      <c r="C174" s="31" t="str">
        <f>VLOOKUP(B174,[3]Sheet1!$B$2:$D$274,3,0)</f>
        <v>Others</v>
      </c>
      <c r="D174" s="31" t="str">
        <f>VLOOKUP(C174,[4]all_localities_matched!$B$13:$J$191,9,0)</f>
        <v>Others</v>
      </c>
      <c r="E174" s="55">
        <v>0.29357798165137616</v>
      </c>
      <c r="F174" s="55">
        <v>7.64525993883792E-2</v>
      </c>
      <c r="G174" s="55">
        <v>0.42813455657492355</v>
      </c>
      <c r="H174" s="55">
        <v>0.18960244648318042</v>
      </c>
      <c r="I174" s="56" t="str">
        <f t="shared" si="17"/>
        <v>BJP</v>
      </c>
      <c r="J174" s="56">
        <f t="shared" si="12"/>
        <v>0.42813455657492355</v>
      </c>
      <c r="K174" s="57">
        <f t="shared" si="13"/>
        <v>0.29357798165137616</v>
      </c>
      <c r="L174" s="56" t="str">
        <f t="shared" si="14"/>
        <v>INC</v>
      </c>
      <c r="M174" s="58">
        <f t="shared" si="15"/>
        <v>0.13455657492354739</v>
      </c>
      <c r="N174" s="49" t="str">
        <f t="shared" si="16"/>
        <v>Swing BJP</v>
      </c>
      <c r="O174" s="32">
        <v>96</v>
      </c>
      <c r="P174" s="30">
        <v>25</v>
      </c>
      <c r="Q174" s="30">
        <v>140</v>
      </c>
      <c r="R174" s="30">
        <v>8</v>
      </c>
      <c r="S174" s="30">
        <v>8</v>
      </c>
      <c r="T174" s="30">
        <v>0</v>
      </c>
      <c r="U174" s="30">
        <v>1</v>
      </c>
      <c r="V174" s="30">
        <v>1</v>
      </c>
      <c r="W174" s="32">
        <v>7</v>
      </c>
      <c r="X174" s="30">
        <v>0</v>
      </c>
      <c r="Y174" s="30">
        <v>4</v>
      </c>
      <c r="Z174" s="30">
        <v>8</v>
      </c>
      <c r="AA174" s="30">
        <v>3</v>
      </c>
      <c r="AB174" s="30">
        <v>2</v>
      </c>
      <c r="AC174" s="30">
        <v>1</v>
      </c>
      <c r="AD174" s="30">
        <v>6</v>
      </c>
      <c r="AE174" s="32">
        <v>7</v>
      </c>
      <c r="AF174" s="30">
        <v>2</v>
      </c>
      <c r="AG174" s="30">
        <v>3</v>
      </c>
      <c r="AH174" s="30">
        <v>1</v>
      </c>
      <c r="AI174" s="30">
        <v>323</v>
      </c>
      <c r="AJ174" s="30">
        <v>0</v>
      </c>
      <c r="AK174" s="30">
        <v>4</v>
      </c>
      <c r="AL174" s="30">
        <v>327</v>
      </c>
      <c r="AM174" s="30">
        <v>0</v>
      </c>
    </row>
    <row r="175" spans="1:39" ht="15" x14ac:dyDescent="0.3">
      <c r="A175" s="34">
        <v>161</v>
      </c>
      <c r="B175" s="31" t="s">
        <v>222</v>
      </c>
      <c r="C175" s="31" t="str">
        <f>VLOOKUP(B175,[3]Sheet1!$B$2:$D$274,3,0)</f>
        <v>GANGATI</v>
      </c>
      <c r="D175" s="31" t="str">
        <f>VLOOKUP(C175,[4]all_localities_matched!$B$13:$J$191,9,0)</f>
        <v>GANGATI</v>
      </c>
      <c r="E175" s="55">
        <v>0.57229832572298323</v>
      </c>
      <c r="F175" s="55">
        <v>2.7397260273972601E-2</v>
      </c>
      <c r="G175" s="55">
        <v>0.24809741248097411</v>
      </c>
      <c r="H175" s="55">
        <v>0.14459665144596651</v>
      </c>
      <c r="I175" s="56" t="str">
        <f t="shared" si="17"/>
        <v>INC</v>
      </c>
      <c r="J175" s="56">
        <f t="shared" si="12"/>
        <v>0.57229832572298323</v>
      </c>
      <c r="K175" s="57">
        <f t="shared" si="13"/>
        <v>0.24809741248097411</v>
      </c>
      <c r="L175" s="56" t="str">
        <f t="shared" si="14"/>
        <v>BJP</v>
      </c>
      <c r="M175" s="58">
        <f t="shared" si="15"/>
        <v>0.32420091324200911</v>
      </c>
      <c r="N175" s="49" t="str">
        <f t="shared" si="16"/>
        <v>Strong INC</v>
      </c>
      <c r="O175" s="32">
        <v>376</v>
      </c>
      <c r="P175" s="30">
        <v>18</v>
      </c>
      <c r="Q175" s="30">
        <v>163</v>
      </c>
      <c r="R175" s="30">
        <v>13</v>
      </c>
      <c r="S175" s="30">
        <v>3</v>
      </c>
      <c r="T175" s="30">
        <v>2</v>
      </c>
      <c r="U175" s="30">
        <v>1</v>
      </c>
      <c r="V175" s="30">
        <v>5</v>
      </c>
      <c r="W175" s="32">
        <v>4</v>
      </c>
      <c r="X175" s="30">
        <v>0</v>
      </c>
      <c r="Y175" s="30">
        <v>0</v>
      </c>
      <c r="Z175" s="30">
        <v>14</v>
      </c>
      <c r="AA175" s="30">
        <v>7</v>
      </c>
      <c r="AB175" s="30">
        <v>4</v>
      </c>
      <c r="AC175" s="30">
        <v>4</v>
      </c>
      <c r="AD175" s="30">
        <v>19</v>
      </c>
      <c r="AE175" s="32">
        <v>10</v>
      </c>
      <c r="AF175" s="30">
        <v>4</v>
      </c>
      <c r="AG175" s="30">
        <v>3</v>
      </c>
      <c r="AH175" s="30">
        <v>2</v>
      </c>
      <c r="AI175" s="30">
        <v>652</v>
      </c>
      <c r="AJ175" s="30">
        <v>0</v>
      </c>
      <c r="AK175" s="30">
        <v>5</v>
      </c>
      <c r="AL175" s="30">
        <v>657</v>
      </c>
      <c r="AM175" s="30">
        <v>0</v>
      </c>
    </row>
    <row r="176" spans="1:39" ht="15" x14ac:dyDescent="0.3">
      <c r="A176" s="34">
        <v>162</v>
      </c>
      <c r="B176" s="31" t="s">
        <v>223</v>
      </c>
      <c r="C176" s="31" t="str">
        <f>VLOOKUP(B176,[3]Sheet1!$B$2:$D$274,3,0)</f>
        <v>Others</v>
      </c>
      <c r="D176" s="31" t="str">
        <f>VLOOKUP(C176,[4]all_localities_matched!$B$13:$J$191,9,0)</f>
        <v>Others</v>
      </c>
      <c r="E176" s="55">
        <v>0.420479302832244</v>
      </c>
      <c r="F176" s="55">
        <v>4.3572984749455342E-3</v>
      </c>
      <c r="G176" s="55">
        <v>0.42919389978213507</v>
      </c>
      <c r="H176" s="55">
        <v>0.13071895424836602</v>
      </c>
      <c r="I176" s="56" t="str">
        <f t="shared" si="17"/>
        <v>BJP</v>
      </c>
      <c r="J176" s="56">
        <f t="shared" si="12"/>
        <v>0.42919389978213507</v>
      </c>
      <c r="K176" s="57">
        <f t="shared" si="13"/>
        <v>0.420479302832244</v>
      </c>
      <c r="L176" s="56" t="str">
        <f t="shared" si="14"/>
        <v>INC</v>
      </c>
      <c r="M176" s="58">
        <f t="shared" si="15"/>
        <v>8.7145969498910736E-3</v>
      </c>
      <c r="N176" s="49" t="str">
        <f t="shared" si="16"/>
        <v>Swing BJP</v>
      </c>
      <c r="O176" s="32">
        <v>193</v>
      </c>
      <c r="P176" s="30">
        <v>2</v>
      </c>
      <c r="Q176" s="30">
        <v>197</v>
      </c>
      <c r="R176" s="30">
        <v>2</v>
      </c>
      <c r="S176" s="30">
        <v>1</v>
      </c>
      <c r="T176" s="30">
        <v>2</v>
      </c>
      <c r="U176" s="30">
        <v>0</v>
      </c>
      <c r="V176" s="30">
        <v>0</v>
      </c>
      <c r="W176" s="32">
        <v>2</v>
      </c>
      <c r="X176" s="30">
        <v>0</v>
      </c>
      <c r="Y176" s="30">
        <v>1</v>
      </c>
      <c r="Z176" s="30">
        <v>25</v>
      </c>
      <c r="AA176" s="30">
        <v>3</v>
      </c>
      <c r="AB176" s="30">
        <v>3</v>
      </c>
      <c r="AC176" s="30">
        <v>1</v>
      </c>
      <c r="AD176" s="30">
        <v>7</v>
      </c>
      <c r="AE176" s="32">
        <v>4</v>
      </c>
      <c r="AF176" s="30">
        <v>2</v>
      </c>
      <c r="AG176" s="30">
        <v>1</v>
      </c>
      <c r="AH176" s="30">
        <v>6</v>
      </c>
      <c r="AI176" s="30">
        <v>452</v>
      </c>
      <c r="AJ176" s="30">
        <v>0</v>
      </c>
      <c r="AK176" s="30">
        <v>7</v>
      </c>
      <c r="AL176" s="30">
        <v>459</v>
      </c>
      <c r="AM176" s="30">
        <v>0</v>
      </c>
    </row>
    <row r="177" spans="1:39" ht="15" x14ac:dyDescent="0.3">
      <c r="A177" s="34">
        <v>163</v>
      </c>
      <c r="B177" s="31" t="s">
        <v>224</v>
      </c>
      <c r="C177" s="31" t="str">
        <f>VLOOKUP(B177,[3]Sheet1!$B$2:$D$274,3,0)</f>
        <v>Others</v>
      </c>
      <c r="D177" s="31" t="str">
        <f>VLOOKUP(C177,[4]all_localities_matched!$B$13:$J$191,9,0)</f>
        <v>Others</v>
      </c>
      <c r="E177" s="55">
        <v>0.38181818181818183</v>
      </c>
      <c r="F177" s="55">
        <v>7.7922077922077922E-3</v>
      </c>
      <c r="G177" s="55">
        <v>0.51688311688311683</v>
      </c>
      <c r="H177" s="55">
        <v>8.3116883116883117E-2</v>
      </c>
      <c r="I177" s="56" t="str">
        <f t="shared" si="17"/>
        <v>BJP</v>
      </c>
      <c r="J177" s="56">
        <f t="shared" si="12"/>
        <v>0.51688311688311683</v>
      </c>
      <c r="K177" s="57">
        <f t="shared" si="13"/>
        <v>0.38181818181818183</v>
      </c>
      <c r="L177" s="56" t="str">
        <f t="shared" si="14"/>
        <v>INC</v>
      </c>
      <c r="M177" s="58">
        <f t="shared" si="15"/>
        <v>0.135064935064935</v>
      </c>
      <c r="N177" s="49" t="str">
        <f t="shared" si="16"/>
        <v>Swing BJP</v>
      </c>
      <c r="O177" s="32">
        <v>147</v>
      </c>
      <c r="P177" s="30">
        <v>3</v>
      </c>
      <c r="Q177" s="30">
        <v>199</v>
      </c>
      <c r="R177" s="30">
        <v>6</v>
      </c>
      <c r="S177" s="30">
        <v>3</v>
      </c>
      <c r="T177" s="30">
        <v>0</v>
      </c>
      <c r="U177" s="30">
        <v>0</v>
      </c>
      <c r="V177" s="30">
        <v>1</v>
      </c>
      <c r="W177" s="32">
        <v>2</v>
      </c>
      <c r="X177" s="30">
        <v>0</v>
      </c>
      <c r="Y177" s="30">
        <v>2</v>
      </c>
      <c r="Z177" s="30">
        <v>8</v>
      </c>
      <c r="AA177" s="30">
        <v>2</v>
      </c>
      <c r="AB177" s="30">
        <v>0</v>
      </c>
      <c r="AC177" s="30">
        <v>1</v>
      </c>
      <c r="AD177" s="30">
        <v>5</v>
      </c>
      <c r="AE177" s="32">
        <v>1</v>
      </c>
      <c r="AF177" s="30">
        <v>0</v>
      </c>
      <c r="AG177" s="30">
        <v>1</v>
      </c>
      <c r="AH177" s="30">
        <v>0</v>
      </c>
      <c r="AI177" s="30">
        <v>381</v>
      </c>
      <c r="AJ177" s="30">
        <v>0</v>
      </c>
      <c r="AK177" s="30">
        <v>4</v>
      </c>
      <c r="AL177" s="30">
        <v>385</v>
      </c>
      <c r="AM177" s="30">
        <v>0</v>
      </c>
    </row>
    <row r="178" spans="1:39" ht="15" x14ac:dyDescent="0.3">
      <c r="A178" s="34">
        <v>164</v>
      </c>
      <c r="B178" s="31" t="s">
        <v>225</v>
      </c>
      <c r="C178" s="31" t="str">
        <f>VLOOKUP(B178,[3]Sheet1!$B$2:$D$274,3,0)</f>
        <v>Others</v>
      </c>
      <c r="D178" s="31" t="str">
        <f>VLOOKUP(C178,[4]all_localities_matched!$B$13:$J$191,9,0)</f>
        <v>Others</v>
      </c>
      <c r="E178" s="55">
        <v>0.57692307692307687</v>
      </c>
      <c r="F178" s="55">
        <v>2.5641025641025641E-3</v>
      </c>
      <c r="G178" s="55">
        <v>0.33333333333333331</v>
      </c>
      <c r="H178" s="55">
        <v>8.2051282051282051E-2</v>
      </c>
      <c r="I178" s="56" t="str">
        <f t="shared" si="17"/>
        <v>INC</v>
      </c>
      <c r="J178" s="56">
        <f t="shared" si="12"/>
        <v>0.57692307692307687</v>
      </c>
      <c r="K178" s="57">
        <f t="shared" si="13"/>
        <v>0.33333333333333331</v>
      </c>
      <c r="L178" s="56" t="str">
        <f t="shared" si="14"/>
        <v>BJP</v>
      </c>
      <c r="M178" s="58">
        <f t="shared" si="15"/>
        <v>0.24358974358974356</v>
      </c>
      <c r="N178" s="49" t="str">
        <f t="shared" si="16"/>
        <v>Strong INC</v>
      </c>
      <c r="O178" s="32">
        <v>225</v>
      </c>
      <c r="P178" s="30">
        <v>1</v>
      </c>
      <c r="Q178" s="30">
        <v>130</v>
      </c>
      <c r="R178" s="30">
        <v>1</v>
      </c>
      <c r="S178" s="30">
        <v>1</v>
      </c>
      <c r="T178" s="30">
        <v>0</v>
      </c>
      <c r="U178" s="30">
        <v>0</v>
      </c>
      <c r="V178" s="30">
        <v>0</v>
      </c>
      <c r="W178" s="32">
        <v>0</v>
      </c>
      <c r="X178" s="30">
        <v>0</v>
      </c>
      <c r="Y178" s="30">
        <v>0</v>
      </c>
      <c r="Z178" s="30">
        <v>19</v>
      </c>
      <c r="AA178" s="30">
        <v>0</v>
      </c>
      <c r="AB178" s="30">
        <v>1</v>
      </c>
      <c r="AC178" s="30">
        <v>0</v>
      </c>
      <c r="AD178" s="30">
        <v>1</v>
      </c>
      <c r="AE178" s="32">
        <v>5</v>
      </c>
      <c r="AF178" s="30">
        <v>0</v>
      </c>
      <c r="AG178" s="30">
        <v>3</v>
      </c>
      <c r="AH178" s="30">
        <v>1</v>
      </c>
      <c r="AI178" s="30">
        <v>388</v>
      </c>
      <c r="AJ178" s="30">
        <v>0</v>
      </c>
      <c r="AK178" s="30">
        <v>2</v>
      </c>
      <c r="AL178" s="30">
        <v>390</v>
      </c>
      <c r="AM178" s="30">
        <v>0</v>
      </c>
    </row>
    <row r="179" spans="1:39" ht="15" x14ac:dyDescent="0.3">
      <c r="A179" s="34">
        <v>165</v>
      </c>
      <c r="B179" s="31" t="s">
        <v>226</v>
      </c>
      <c r="C179" s="31" t="str">
        <f>VLOOKUP(B179,[3]Sheet1!$B$2:$D$274,3,0)</f>
        <v>Others</v>
      </c>
      <c r="D179" s="31" t="str">
        <f>VLOOKUP(C179,[4]all_localities_matched!$B$13:$J$191,9,0)</f>
        <v>Others</v>
      </c>
      <c r="E179" s="55">
        <v>0.16964285714285715</v>
      </c>
      <c r="F179" s="55">
        <v>6.0267857142857144E-2</v>
      </c>
      <c r="G179" s="55">
        <v>0.6897321428571429</v>
      </c>
      <c r="H179" s="55">
        <v>6.9196428571428575E-2</v>
      </c>
      <c r="I179" s="56" t="str">
        <f t="shared" si="17"/>
        <v>BJP</v>
      </c>
      <c r="J179" s="56">
        <f t="shared" si="12"/>
        <v>0.6897321428571429</v>
      </c>
      <c r="K179" s="57">
        <f t="shared" si="13"/>
        <v>0.16964285714285715</v>
      </c>
      <c r="L179" s="56" t="str">
        <f t="shared" si="14"/>
        <v>INC</v>
      </c>
      <c r="M179" s="58">
        <f t="shared" si="15"/>
        <v>0.52008928571428581</v>
      </c>
      <c r="N179" s="49" t="str">
        <f t="shared" si="16"/>
        <v>Strong BJP</v>
      </c>
      <c r="O179" s="32">
        <v>76</v>
      </c>
      <c r="P179" s="30">
        <v>27</v>
      </c>
      <c r="Q179" s="30">
        <v>309</v>
      </c>
      <c r="R179" s="30">
        <v>3</v>
      </c>
      <c r="S179" s="30">
        <v>4</v>
      </c>
      <c r="T179" s="30">
        <v>0</v>
      </c>
      <c r="U179" s="30">
        <v>0</v>
      </c>
      <c r="V179" s="30">
        <v>0</v>
      </c>
      <c r="W179" s="32">
        <v>0</v>
      </c>
      <c r="X179" s="30">
        <v>0</v>
      </c>
      <c r="Y179" s="30">
        <v>3</v>
      </c>
      <c r="Z179" s="30">
        <v>5</v>
      </c>
      <c r="AA179" s="30">
        <v>4</v>
      </c>
      <c r="AB179" s="30">
        <v>0</v>
      </c>
      <c r="AC179" s="30">
        <v>0</v>
      </c>
      <c r="AD179" s="30">
        <v>2</v>
      </c>
      <c r="AE179" s="32">
        <v>2</v>
      </c>
      <c r="AF179" s="30">
        <v>2</v>
      </c>
      <c r="AG179" s="30">
        <v>6</v>
      </c>
      <c r="AH179" s="30">
        <v>0</v>
      </c>
      <c r="AI179" s="30">
        <v>443</v>
      </c>
      <c r="AJ179" s="30">
        <v>0</v>
      </c>
      <c r="AK179" s="30">
        <v>5</v>
      </c>
      <c r="AL179" s="30">
        <v>448</v>
      </c>
      <c r="AM179" s="30">
        <v>0</v>
      </c>
    </row>
    <row r="180" spans="1:39" ht="15" x14ac:dyDescent="0.3">
      <c r="A180" s="34">
        <v>166</v>
      </c>
      <c r="B180" s="31" t="s">
        <v>227</v>
      </c>
      <c r="C180" s="31" t="str">
        <f>VLOOKUP(B180,[3]Sheet1!$B$2:$D$274,3,0)</f>
        <v>Others</v>
      </c>
      <c r="D180" s="31" t="str">
        <f>VLOOKUP(C180,[4]all_localities_matched!$B$13:$J$191,9,0)</f>
        <v>Others</v>
      </c>
      <c r="E180" s="55">
        <v>0.19733924611973391</v>
      </c>
      <c r="F180" s="55">
        <v>9.3126385809312637E-2</v>
      </c>
      <c r="G180" s="55">
        <v>0.62971175166297122</v>
      </c>
      <c r="H180" s="55">
        <v>7.5388026607538808E-2</v>
      </c>
      <c r="I180" s="56" t="str">
        <f t="shared" si="17"/>
        <v>BJP</v>
      </c>
      <c r="J180" s="56">
        <f t="shared" si="12"/>
        <v>0.62971175166297122</v>
      </c>
      <c r="K180" s="57">
        <f t="shared" si="13"/>
        <v>0.19733924611973391</v>
      </c>
      <c r="L180" s="56" t="str">
        <f t="shared" si="14"/>
        <v>INC</v>
      </c>
      <c r="M180" s="58">
        <f t="shared" si="15"/>
        <v>0.43237250554323731</v>
      </c>
      <c r="N180" s="49" t="str">
        <f t="shared" si="16"/>
        <v>Strong BJP</v>
      </c>
      <c r="O180" s="32">
        <v>89</v>
      </c>
      <c r="P180" s="30">
        <v>42</v>
      </c>
      <c r="Q180" s="30">
        <v>284</v>
      </c>
      <c r="R180" s="30">
        <v>4</v>
      </c>
      <c r="S180" s="30">
        <v>5</v>
      </c>
      <c r="T180" s="30">
        <v>1</v>
      </c>
      <c r="U180" s="30">
        <v>0</v>
      </c>
      <c r="V180" s="30">
        <v>0</v>
      </c>
      <c r="W180" s="32">
        <v>0</v>
      </c>
      <c r="X180" s="30">
        <v>0</v>
      </c>
      <c r="Y180" s="30">
        <v>0</v>
      </c>
      <c r="Z180" s="30">
        <v>12</v>
      </c>
      <c r="AA180" s="30">
        <v>0</v>
      </c>
      <c r="AB180" s="30">
        <v>2</v>
      </c>
      <c r="AC180" s="30">
        <v>0</v>
      </c>
      <c r="AD180" s="30">
        <v>4</v>
      </c>
      <c r="AE180" s="32">
        <v>4</v>
      </c>
      <c r="AF180" s="30">
        <v>0</v>
      </c>
      <c r="AG180" s="30">
        <v>2</v>
      </c>
      <c r="AH180" s="30">
        <v>0</v>
      </c>
      <c r="AI180" s="30">
        <v>449</v>
      </c>
      <c r="AJ180" s="30">
        <v>0</v>
      </c>
      <c r="AK180" s="30">
        <v>2</v>
      </c>
      <c r="AL180" s="30">
        <v>451</v>
      </c>
      <c r="AM180" s="30">
        <v>0</v>
      </c>
    </row>
    <row r="181" spans="1:39" ht="15" x14ac:dyDescent="0.3">
      <c r="A181" s="34">
        <v>167</v>
      </c>
      <c r="B181" s="31" t="s">
        <v>228</v>
      </c>
      <c r="C181" s="31" t="str">
        <f>VLOOKUP(B181,[3]Sheet1!$B$2:$D$274,3,0)</f>
        <v>Others</v>
      </c>
      <c r="D181" s="31" t="str">
        <f>VLOOKUP(C181,[4]all_localities_matched!$B$13:$J$191,9,0)</f>
        <v>Others</v>
      </c>
      <c r="E181" s="55">
        <v>0.16506717850287908</v>
      </c>
      <c r="F181" s="55">
        <v>0.14203454894433781</v>
      </c>
      <c r="G181" s="55">
        <v>0.59692898272552786</v>
      </c>
      <c r="H181" s="55">
        <v>9.2130518234165071E-2</v>
      </c>
      <c r="I181" s="56" t="str">
        <f t="shared" si="17"/>
        <v>BJP</v>
      </c>
      <c r="J181" s="56">
        <f t="shared" si="12"/>
        <v>0.59692898272552786</v>
      </c>
      <c r="K181" s="57">
        <f t="shared" si="13"/>
        <v>0.16506717850287908</v>
      </c>
      <c r="L181" s="56" t="str">
        <f t="shared" si="14"/>
        <v>INC</v>
      </c>
      <c r="M181" s="58">
        <f t="shared" si="15"/>
        <v>0.43186180422264875</v>
      </c>
      <c r="N181" s="49" t="str">
        <f t="shared" si="16"/>
        <v>Strong BJP</v>
      </c>
      <c r="O181" s="32">
        <v>86</v>
      </c>
      <c r="P181" s="30">
        <v>74</v>
      </c>
      <c r="Q181" s="30">
        <v>311</v>
      </c>
      <c r="R181" s="30">
        <v>3</v>
      </c>
      <c r="S181" s="30">
        <v>5</v>
      </c>
      <c r="T181" s="30">
        <v>0</v>
      </c>
      <c r="U181" s="30">
        <v>0</v>
      </c>
      <c r="V181" s="30">
        <v>4</v>
      </c>
      <c r="W181" s="32">
        <v>3</v>
      </c>
      <c r="X181" s="30">
        <v>0</v>
      </c>
      <c r="Y181" s="30">
        <v>0</v>
      </c>
      <c r="Z181" s="30">
        <v>24</v>
      </c>
      <c r="AA181" s="30">
        <v>3</v>
      </c>
      <c r="AB181" s="30">
        <v>0</v>
      </c>
      <c r="AC181" s="30">
        <v>0</v>
      </c>
      <c r="AD181" s="30">
        <v>3</v>
      </c>
      <c r="AE181" s="32">
        <v>2</v>
      </c>
      <c r="AF181" s="30">
        <v>1</v>
      </c>
      <c r="AG181" s="30">
        <v>0</v>
      </c>
      <c r="AH181" s="30">
        <v>0</v>
      </c>
      <c r="AI181" s="30">
        <v>519</v>
      </c>
      <c r="AJ181" s="30">
        <v>0</v>
      </c>
      <c r="AK181" s="30">
        <v>2</v>
      </c>
      <c r="AL181" s="30">
        <v>521</v>
      </c>
      <c r="AM181" s="30">
        <v>0</v>
      </c>
    </row>
    <row r="182" spans="1:39" ht="15" x14ac:dyDescent="0.3">
      <c r="A182" s="34">
        <v>168</v>
      </c>
      <c r="B182" s="31" t="s">
        <v>229</v>
      </c>
      <c r="C182" s="31" t="str">
        <f>VLOOKUP(B182,[3]Sheet1!$B$2:$D$274,3,0)</f>
        <v>Others</v>
      </c>
      <c r="D182" s="31" t="str">
        <f>VLOOKUP(C182,[4]all_localities_matched!$B$13:$J$191,9,0)</f>
        <v>Others</v>
      </c>
      <c r="E182" s="55">
        <v>0.46394230769230771</v>
      </c>
      <c r="F182" s="55">
        <v>0.15865384615384615</v>
      </c>
      <c r="G182" s="55">
        <v>0.24038461538461539</v>
      </c>
      <c r="H182" s="55">
        <v>0.13461538461538461</v>
      </c>
      <c r="I182" s="56" t="str">
        <f t="shared" si="17"/>
        <v>INC</v>
      </c>
      <c r="J182" s="56">
        <f t="shared" si="12"/>
        <v>0.46394230769230771</v>
      </c>
      <c r="K182" s="57">
        <f t="shared" si="13"/>
        <v>0.24038461538461539</v>
      </c>
      <c r="L182" s="56" t="str">
        <f t="shared" si="14"/>
        <v>BJP</v>
      </c>
      <c r="M182" s="58">
        <f t="shared" si="15"/>
        <v>0.22355769230769232</v>
      </c>
      <c r="N182" s="49" t="str">
        <f t="shared" si="16"/>
        <v>Strong INC</v>
      </c>
      <c r="O182" s="32">
        <v>193</v>
      </c>
      <c r="P182" s="30">
        <v>66</v>
      </c>
      <c r="Q182" s="30">
        <v>100</v>
      </c>
      <c r="R182" s="30">
        <v>24</v>
      </c>
      <c r="S182" s="30">
        <v>3</v>
      </c>
      <c r="T182" s="30">
        <v>1</v>
      </c>
      <c r="U182" s="30">
        <v>1</v>
      </c>
      <c r="V182" s="30">
        <v>2</v>
      </c>
      <c r="W182" s="32">
        <v>1</v>
      </c>
      <c r="X182" s="30">
        <v>0</v>
      </c>
      <c r="Y182" s="30">
        <v>0</v>
      </c>
      <c r="Z182" s="30">
        <v>12</v>
      </c>
      <c r="AA182" s="30">
        <v>0</v>
      </c>
      <c r="AB182" s="30">
        <v>1</v>
      </c>
      <c r="AC182" s="30">
        <v>1</v>
      </c>
      <c r="AD182" s="30">
        <v>5</v>
      </c>
      <c r="AE182" s="32">
        <v>5</v>
      </c>
      <c r="AF182" s="30">
        <v>0</v>
      </c>
      <c r="AG182" s="30">
        <v>0</v>
      </c>
      <c r="AH182" s="30">
        <v>0</v>
      </c>
      <c r="AI182" s="30">
        <v>415</v>
      </c>
      <c r="AJ182" s="30">
        <v>0</v>
      </c>
      <c r="AK182" s="30">
        <v>1</v>
      </c>
      <c r="AL182" s="30">
        <v>416</v>
      </c>
      <c r="AM182" s="30">
        <v>0</v>
      </c>
    </row>
    <row r="183" spans="1:39" ht="15" x14ac:dyDescent="0.3">
      <c r="A183" s="26" t="s">
        <v>367</v>
      </c>
      <c r="B183" s="31" t="s">
        <v>229</v>
      </c>
      <c r="C183" s="31" t="str">
        <f>VLOOKUP(B183,[3]Sheet1!$B$2:$D$274,3,0)</f>
        <v>Others</v>
      </c>
      <c r="D183" s="31" t="str">
        <f>VLOOKUP(C183,[4]all_localities_matched!$B$13:$J$191,9,0)</f>
        <v>Others</v>
      </c>
      <c r="E183" s="55">
        <v>0.65756302521008403</v>
      </c>
      <c r="F183" s="55">
        <v>0.13025210084033614</v>
      </c>
      <c r="G183" s="55">
        <v>0.1407563025210084</v>
      </c>
      <c r="H183" s="55">
        <v>6.9327731092436978E-2</v>
      </c>
      <c r="I183" s="56" t="str">
        <f t="shared" si="17"/>
        <v>INC</v>
      </c>
      <c r="J183" s="56">
        <f t="shared" si="12"/>
        <v>0.65756302521008403</v>
      </c>
      <c r="K183" s="57">
        <f t="shared" si="13"/>
        <v>0.1407563025210084</v>
      </c>
      <c r="L183" s="56" t="str">
        <f t="shared" si="14"/>
        <v>BJP</v>
      </c>
      <c r="M183" s="58">
        <f t="shared" si="15"/>
        <v>0.51680672268907557</v>
      </c>
      <c r="N183" s="49" t="str">
        <f t="shared" si="16"/>
        <v>Strong INC</v>
      </c>
      <c r="O183" s="32">
        <v>313</v>
      </c>
      <c r="P183" s="30">
        <v>62</v>
      </c>
      <c r="Q183" s="30">
        <v>67</v>
      </c>
      <c r="R183" s="30">
        <v>9</v>
      </c>
      <c r="S183" s="30">
        <v>2</v>
      </c>
      <c r="T183" s="30">
        <v>1</v>
      </c>
      <c r="U183" s="30">
        <v>0</v>
      </c>
      <c r="V183" s="30">
        <v>1</v>
      </c>
      <c r="W183" s="32">
        <v>0</v>
      </c>
      <c r="X183" s="30">
        <v>1</v>
      </c>
      <c r="Y183" s="30">
        <v>0</v>
      </c>
      <c r="Z183" s="30">
        <v>7</v>
      </c>
      <c r="AA183" s="30">
        <v>2</v>
      </c>
      <c r="AB183" s="30">
        <v>1</v>
      </c>
      <c r="AC183" s="30">
        <v>1</v>
      </c>
      <c r="AD183" s="30">
        <v>3</v>
      </c>
      <c r="AE183" s="32">
        <v>3</v>
      </c>
      <c r="AF183" s="30">
        <v>1</v>
      </c>
      <c r="AG183" s="30">
        <v>0</v>
      </c>
      <c r="AH183" s="30">
        <v>1</v>
      </c>
      <c r="AI183" s="30">
        <v>475</v>
      </c>
      <c r="AJ183" s="30">
        <v>0</v>
      </c>
      <c r="AK183" s="30">
        <v>1</v>
      </c>
      <c r="AL183" s="30">
        <v>476</v>
      </c>
      <c r="AM183" s="30">
        <v>0</v>
      </c>
    </row>
    <row r="184" spans="1:39" ht="15" x14ac:dyDescent="0.3">
      <c r="A184" s="34">
        <v>169</v>
      </c>
      <c r="B184" s="31" t="s">
        <v>230</v>
      </c>
      <c r="C184" s="31" t="str">
        <f>VLOOKUP(B184,[3]Sheet1!$B$2:$D$274,3,0)</f>
        <v>TOLI</v>
      </c>
      <c r="D184" s="31" t="str">
        <f>VLOOKUP(C184,[4]all_localities_matched!$B$13:$J$191,9,0)</f>
        <v>TOLI</v>
      </c>
      <c r="E184" s="55">
        <v>0.82158590308370039</v>
      </c>
      <c r="F184" s="55">
        <v>3.5242290748898682E-2</v>
      </c>
      <c r="G184" s="55">
        <v>4.8458149779735685E-2</v>
      </c>
      <c r="H184" s="55">
        <v>9.2511013215859028E-2</v>
      </c>
      <c r="I184" s="56" t="str">
        <f t="shared" si="17"/>
        <v>INC</v>
      </c>
      <c r="J184" s="56">
        <f t="shared" si="12"/>
        <v>0.82158590308370039</v>
      </c>
      <c r="K184" s="57">
        <f t="shared" si="13"/>
        <v>9.2511013215859028E-2</v>
      </c>
      <c r="L184" s="56" t="str">
        <f t="shared" si="14"/>
        <v>Others</v>
      </c>
      <c r="M184" s="58">
        <f t="shared" si="15"/>
        <v>0.72907488986784141</v>
      </c>
      <c r="N184" s="49" t="str">
        <f t="shared" si="16"/>
        <v>Strong INC</v>
      </c>
      <c r="O184" s="32">
        <v>373</v>
      </c>
      <c r="P184" s="30">
        <v>16</v>
      </c>
      <c r="Q184" s="30">
        <v>22</v>
      </c>
      <c r="R184" s="30">
        <v>2</v>
      </c>
      <c r="S184" s="30">
        <v>1</v>
      </c>
      <c r="T184" s="30">
        <v>1</v>
      </c>
      <c r="U184" s="30">
        <v>0</v>
      </c>
      <c r="V184" s="30">
        <v>0</v>
      </c>
      <c r="W184" s="32">
        <v>1</v>
      </c>
      <c r="X184" s="30">
        <v>1</v>
      </c>
      <c r="Y184" s="30">
        <v>1</v>
      </c>
      <c r="Z184" s="30">
        <v>11</v>
      </c>
      <c r="AA184" s="30">
        <v>1</v>
      </c>
      <c r="AB184" s="30">
        <v>2</v>
      </c>
      <c r="AC184" s="30">
        <v>3</v>
      </c>
      <c r="AD184" s="30">
        <v>9</v>
      </c>
      <c r="AE184" s="32">
        <v>7</v>
      </c>
      <c r="AF184" s="30">
        <v>0</v>
      </c>
      <c r="AG184" s="30">
        <v>1</v>
      </c>
      <c r="AH184" s="30">
        <v>1</v>
      </c>
      <c r="AI184" s="30">
        <v>453</v>
      </c>
      <c r="AJ184" s="30">
        <v>0</v>
      </c>
      <c r="AK184" s="30">
        <v>1</v>
      </c>
      <c r="AL184" s="30">
        <v>454</v>
      </c>
      <c r="AM184" s="30">
        <v>0</v>
      </c>
    </row>
    <row r="185" spans="1:39" ht="15" x14ac:dyDescent="0.3">
      <c r="A185" s="34">
        <v>170</v>
      </c>
      <c r="B185" s="31" t="s">
        <v>231</v>
      </c>
      <c r="C185" s="31" t="str">
        <f>VLOOKUP(B185,[3]Sheet1!$B$2:$D$274,3,0)</f>
        <v>TOLI</v>
      </c>
      <c r="D185" s="31" t="str">
        <f>VLOOKUP(C185,[4]all_localities_matched!$B$13:$J$191,9,0)</f>
        <v>TOLI</v>
      </c>
      <c r="E185" s="55">
        <v>0.39943342776203966</v>
      </c>
      <c r="F185" s="55">
        <v>4.5325779036827198E-2</v>
      </c>
      <c r="G185" s="55">
        <v>0.38243626062322944</v>
      </c>
      <c r="H185" s="55">
        <v>0.16713881019830029</v>
      </c>
      <c r="I185" s="56" t="str">
        <f t="shared" si="17"/>
        <v>INC</v>
      </c>
      <c r="J185" s="56">
        <f t="shared" si="12"/>
        <v>0.39943342776203966</v>
      </c>
      <c r="K185" s="57">
        <f t="shared" si="13"/>
        <v>0.38243626062322944</v>
      </c>
      <c r="L185" s="56" t="str">
        <f t="shared" si="14"/>
        <v>BJP</v>
      </c>
      <c r="M185" s="58">
        <f t="shared" si="15"/>
        <v>1.6997167138810221E-2</v>
      </c>
      <c r="N185" s="49" t="str">
        <f t="shared" si="16"/>
        <v>Swing INC</v>
      </c>
      <c r="O185" s="32">
        <v>141</v>
      </c>
      <c r="P185" s="30">
        <v>16</v>
      </c>
      <c r="Q185" s="30">
        <v>135</v>
      </c>
      <c r="R185" s="30">
        <v>2</v>
      </c>
      <c r="S185" s="30">
        <v>1</v>
      </c>
      <c r="T185" s="30">
        <v>1</v>
      </c>
      <c r="U185" s="30">
        <v>0</v>
      </c>
      <c r="V185" s="30">
        <v>0</v>
      </c>
      <c r="W185" s="32">
        <v>0</v>
      </c>
      <c r="X185" s="30">
        <v>0</v>
      </c>
      <c r="Y185" s="30">
        <v>0</v>
      </c>
      <c r="Z185" s="30">
        <v>50</v>
      </c>
      <c r="AA185" s="30">
        <v>0</v>
      </c>
      <c r="AB185" s="30">
        <v>3</v>
      </c>
      <c r="AC185" s="30">
        <v>0</v>
      </c>
      <c r="AD185" s="30">
        <v>0</v>
      </c>
      <c r="AE185" s="32">
        <v>0</v>
      </c>
      <c r="AF185" s="30">
        <v>1</v>
      </c>
      <c r="AG185" s="30">
        <v>1</v>
      </c>
      <c r="AH185" s="30">
        <v>0</v>
      </c>
      <c r="AI185" s="30">
        <v>351</v>
      </c>
      <c r="AJ185" s="30">
        <v>0</v>
      </c>
      <c r="AK185" s="30">
        <v>2</v>
      </c>
      <c r="AL185" s="30">
        <v>353</v>
      </c>
      <c r="AM185" s="30">
        <v>0</v>
      </c>
    </row>
    <row r="186" spans="1:39" ht="15" x14ac:dyDescent="0.3">
      <c r="A186" s="34">
        <v>171</v>
      </c>
      <c r="B186" s="31" t="s">
        <v>232</v>
      </c>
      <c r="C186" s="31" t="str">
        <f>VLOOKUP(B186,[3]Sheet1!$B$2:$D$274,3,0)</f>
        <v>TOLI</v>
      </c>
      <c r="D186" s="31" t="str">
        <f>VLOOKUP(C186,[4]all_localities_matched!$B$13:$J$191,9,0)</f>
        <v>TOLI</v>
      </c>
      <c r="E186" s="55">
        <v>0.83165467625899281</v>
      </c>
      <c r="F186" s="55">
        <v>8.6330935251798559E-3</v>
      </c>
      <c r="G186" s="55">
        <v>0.10359712230215827</v>
      </c>
      <c r="H186" s="55">
        <v>5.4676258992805753E-2</v>
      </c>
      <c r="I186" s="56" t="str">
        <f t="shared" si="17"/>
        <v>INC</v>
      </c>
      <c r="J186" s="56">
        <f t="shared" si="12"/>
        <v>0.83165467625899281</v>
      </c>
      <c r="K186" s="57">
        <f t="shared" si="13"/>
        <v>0.10359712230215827</v>
      </c>
      <c r="L186" s="56" t="str">
        <f t="shared" si="14"/>
        <v>BJP</v>
      </c>
      <c r="M186" s="58">
        <f t="shared" si="15"/>
        <v>0.72805755395683458</v>
      </c>
      <c r="N186" s="49" t="str">
        <f t="shared" si="16"/>
        <v>Strong INC</v>
      </c>
      <c r="O186" s="32">
        <v>578</v>
      </c>
      <c r="P186" s="30">
        <v>6</v>
      </c>
      <c r="Q186" s="30">
        <v>72</v>
      </c>
      <c r="R186" s="30">
        <v>1</v>
      </c>
      <c r="S186" s="30">
        <v>0</v>
      </c>
      <c r="T186" s="30">
        <v>2</v>
      </c>
      <c r="U186" s="30">
        <v>0</v>
      </c>
      <c r="V186" s="30">
        <v>0</v>
      </c>
      <c r="W186" s="32">
        <v>0</v>
      </c>
      <c r="X186" s="30">
        <v>2</v>
      </c>
      <c r="Y186" s="30">
        <v>1</v>
      </c>
      <c r="Z186" s="30">
        <v>7</v>
      </c>
      <c r="AA186" s="30">
        <v>2</v>
      </c>
      <c r="AB186" s="30">
        <v>5</v>
      </c>
      <c r="AC186" s="30">
        <v>3</v>
      </c>
      <c r="AD186" s="30">
        <v>8</v>
      </c>
      <c r="AE186" s="32">
        <v>6</v>
      </c>
      <c r="AF186" s="30">
        <v>1</v>
      </c>
      <c r="AG186" s="30">
        <v>0</v>
      </c>
      <c r="AH186" s="30">
        <v>0</v>
      </c>
      <c r="AI186" s="30">
        <v>694</v>
      </c>
      <c r="AJ186" s="30">
        <v>0</v>
      </c>
      <c r="AK186" s="30">
        <v>1</v>
      </c>
      <c r="AL186" s="30">
        <v>695</v>
      </c>
      <c r="AM186" s="30">
        <v>0</v>
      </c>
    </row>
    <row r="187" spans="1:39" ht="15" x14ac:dyDescent="0.3">
      <c r="A187" s="34">
        <v>172</v>
      </c>
      <c r="B187" s="31" t="s">
        <v>233</v>
      </c>
      <c r="C187" s="31" t="str">
        <f>VLOOKUP(B187,[3]Sheet1!$B$2:$D$274,3,0)</f>
        <v>TOLI</v>
      </c>
      <c r="D187" s="31" t="str">
        <f>VLOOKUP(C187,[4]all_localities_matched!$B$13:$J$191,9,0)</f>
        <v>TOLI</v>
      </c>
      <c r="E187" s="55">
        <v>0.88719512195121952</v>
      </c>
      <c r="F187" s="55">
        <v>1.676829268292683E-2</v>
      </c>
      <c r="G187" s="55">
        <v>5.1829268292682924E-2</v>
      </c>
      <c r="H187" s="55">
        <v>4.1158536585365856E-2</v>
      </c>
      <c r="I187" s="56" t="str">
        <f t="shared" si="17"/>
        <v>INC</v>
      </c>
      <c r="J187" s="56">
        <f t="shared" si="12"/>
        <v>0.88719512195121952</v>
      </c>
      <c r="K187" s="57">
        <f t="shared" si="13"/>
        <v>5.1829268292682924E-2</v>
      </c>
      <c r="L187" s="56" t="str">
        <f t="shared" si="14"/>
        <v>BJP</v>
      </c>
      <c r="M187" s="58">
        <f t="shared" si="15"/>
        <v>0.83536585365853655</v>
      </c>
      <c r="N187" s="49" t="str">
        <f t="shared" si="16"/>
        <v>Strong INC</v>
      </c>
      <c r="O187" s="32">
        <v>582</v>
      </c>
      <c r="P187" s="30">
        <v>11</v>
      </c>
      <c r="Q187" s="30">
        <v>34</v>
      </c>
      <c r="R187" s="30">
        <v>2</v>
      </c>
      <c r="S187" s="30">
        <v>0</v>
      </c>
      <c r="T187" s="30">
        <v>0</v>
      </c>
      <c r="U187" s="30">
        <v>0</v>
      </c>
      <c r="V187" s="30">
        <v>1</v>
      </c>
      <c r="W187" s="32">
        <v>1</v>
      </c>
      <c r="X187" s="30">
        <v>0</v>
      </c>
      <c r="Y187" s="30">
        <v>0</v>
      </c>
      <c r="Z187" s="30">
        <v>6</v>
      </c>
      <c r="AA187" s="30">
        <v>0</v>
      </c>
      <c r="AB187" s="30">
        <v>1</v>
      </c>
      <c r="AC187" s="30">
        <v>0</v>
      </c>
      <c r="AD187" s="30">
        <v>11</v>
      </c>
      <c r="AE187" s="32">
        <v>4</v>
      </c>
      <c r="AF187" s="30">
        <v>0</v>
      </c>
      <c r="AG187" s="30">
        <v>1</v>
      </c>
      <c r="AH187" s="30">
        <v>0</v>
      </c>
      <c r="AI187" s="30">
        <v>654</v>
      </c>
      <c r="AJ187" s="30">
        <v>0</v>
      </c>
      <c r="AK187" s="30">
        <v>2</v>
      </c>
      <c r="AL187" s="30">
        <v>656</v>
      </c>
      <c r="AM187" s="30">
        <v>0</v>
      </c>
    </row>
    <row r="188" spans="1:39" ht="15" x14ac:dyDescent="0.3">
      <c r="A188" s="34">
        <v>173</v>
      </c>
      <c r="B188" s="31" t="s">
        <v>234</v>
      </c>
      <c r="C188" s="31" t="str">
        <f>VLOOKUP(B188,[3]Sheet1!$B$2:$D$274,3,0)</f>
        <v>KASAV</v>
      </c>
      <c r="D188" s="31" t="str">
        <f>VLOOKUP(C188,[4]all_localities_matched!$B$13:$J$191,9,0)</f>
        <v>KASAV</v>
      </c>
      <c r="E188" s="55">
        <v>0.74615384615384617</v>
      </c>
      <c r="F188" s="55">
        <v>0</v>
      </c>
      <c r="G188" s="55">
        <v>0.15897435897435896</v>
      </c>
      <c r="H188" s="55">
        <v>8.9743589743589744E-2</v>
      </c>
      <c r="I188" s="56" t="str">
        <f t="shared" si="17"/>
        <v>INC</v>
      </c>
      <c r="J188" s="56">
        <f t="shared" si="12"/>
        <v>0.74615384615384617</v>
      </c>
      <c r="K188" s="57">
        <f t="shared" si="13"/>
        <v>0.15897435897435896</v>
      </c>
      <c r="L188" s="56" t="str">
        <f t="shared" si="14"/>
        <v>BJP</v>
      </c>
      <c r="M188" s="58">
        <f t="shared" si="15"/>
        <v>0.5871794871794872</v>
      </c>
      <c r="N188" s="49" t="str">
        <f t="shared" si="16"/>
        <v>Strong INC</v>
      </c>
      <c r="O188" s="32">
        <v>291</v>
      </c>
      <c r="P188" s="30">
        <v>0</v>
      </c>
      <c r="Q188" s="30">
        <v>62</v>
      </c>
      <c r="R188" s="30">
        <v>3</v>
      </c>
      <c r="S188" s="30">
        <v>4</v>
      </c>
      <c r="T188" s="30">
        <v>0</v>
      </c>
      <c r="U188" s="30">
        <v>1</v>
      </c>
      <c r="V188" s="30">
        <v>1</v>
      </c>
      <c r="W188" s="32">
        <v>0</v>
      </c>
      <c r="X188" s="30">
        <v>0</v>
      </c>
      <c r="Y188" s="30">
        <v>1</v>
      </c>
      <c r="Z188" s="30">
        <v>5</v>
      </c>
      <c r="AA188" s="30">
        <v>1</v>
      </c>
      <c r="AB188" s="30">
        <v>2</v>
      </c>
      <c r="AC188" s="30">
        <v>1</v>
      </c>
      <c r="AD188" s="30">
        <v>12</v>
      </c>
      <c r="AE188" s="32">
        <v>4</v>
      </c>
      <c r="AF188" s="30">
        <v>0</v>
      </c>
      <c r="AG188" s="30">
        <v>0</v>
      </c>
      <c r="AH188" s="30">
        <v>0</v>
      </c>
      <c r="AI188" s="30">
        <v>388</v>
      </c>
      <c r="AJ188" s="30">
        <v>0</v>
      </c>
      <c r="AK188" s="30">
        <v>2</v>
      </c>
      <c r="AL188" s="30">
        <v>390</v>
      </c>
      <c r="AM188" s="30">
        <v>0</v>
      </c>
    </row>
    <row r="189" spans="1:39" ht="15" x14ac:dyDescent="0.3">
      <c r="A189" s="34">
        <v>174</v>
      </c>
      <c r="B189" s="31" t="s">
        <v>235</v>
      </c>
      <c r="C189" s="31" t="str">
        <f>VLOOKUP(B189,[3]Sheet1!$B$2:$D$274,3,0)</f>
        <v>KASAV</v>
      </c>
      <c r="D189" s="31" t="str">
        <f>VLOOKUP(C189,[4]all_localities_matched!$B$13:$J$191,9,0)</f>
        <v>KASAV</v>
      </c>
      <c r="E189" s="55">
        <v>0.94876660341555974</v>
      </c>
      <c r="F189" s="55">
        <v>7.5901328273244783E-3</v>
      </c>
      <c r="G189" s="55">
        <v>7.5901328273244783E-3</v>
      </c>
      <c r="H189" s="55">
        <v>3.2258064516129031E-2</v>
      </c>
      <c r="I189" s="56" t="str">
        <f t="shared" si="17"/>
        <v>INC</v>
      </c>
      <c r="J189" s="56">
        <f t="shared" si="12"/>
        <v>0.94876660341555974</v>
      </c>
      <c r="K189" s="57">
        <f t="shared" si="13"/>
        <v>3.2258064516129031E-2</v>
      </c>
      <c r="L189" s="56" t="str">
        <f t="shared" si="14"/>
        <v>Others</v>
      </c>
      <c r="M189" s="58">
        <f t="shared" si="15"/>
        <v>0.91650853889943074</v>
      </c>
      <c r="N189" s="49" t="str">
        <f t="shared" si="16"/>
        <v>Strong INC</v>
      </c>
      <c r="O189" s="32">
        <v>500</v>
      </c>
      <c r="P189" s="30">
        <v>4</v>
      </c>
      <c r="Q189" s="30">
        <v>4</v>
      </c>
      <c r="R189" s="30">
        <v>2</v>
      </c>
      <c r="S189" s="30">
        <v>0</v>
      </c>
      <c r="T189" s="30">
        <v>0</v>
      </c>
      <c r="U189" s="30">
        <v>0</v>
      </c>
      <c r="V189" s="30">
        <v>0</v>
      </c>
      <c r="W189" s="32">
        <v>0</v>
      </c>
      <c r="X189" s="30">
        <v>1</v>
      </c>
      <c r="Y189" s="30">
        <v>0</v>
      </c>
      <c r="Z189" s="30">
        <v>1</v>
      </c>
      <c r="AA189" s="30">
        <v>0</v>
      </c>
      <c r="AB189" s="30">
        <v>0</v>
      </c>
      <c r="AC189" s="30">
        <v>0</v>
      </c>
      <c r="AD189" s="30">
        <v>9</v>
      </c>
      <c r="AE189" s="32">
        <v>4</v>
      </c>
      <c r="AF189" s="30">
        <v>0</v>
      </c>
      <c r="AG189" s="30">
        <v>0</v>
      </c>
      <c r="AH189" s="30">
        <v>0</v>
      </c>
      <c r="AI189" s="30">
        <v>525</v>
      </c>
      <c r="AJ189" s="30">
        <v>0</v>
      </c>
      <c r="AK189" s="30">
        <v>2</v>
      </c>
      <c r="AL189" s="30">
        <v>527</v>
      </c>
      <c r="AM189" s="30">
        <v>0</v>
      </c>
    </row>
    <row r="190" spans="1:39" ht="15" x14ac:dyDescent="0.3">
      <c r="A190" s="34">
        <v>175</v>
      </c>
      <c r="B190" s="31" t="s">
        <v>236</v>
      </c>
      <c r="C190" s="31" t="str">
        <f>VLOOKUP(B190,[3]Sheet1!$B$2:$D$274,3,0)</f>
        <v>Others</v>
      </c>
      <c r="D190" s="31" t="str">
        <f>VLOOKUP(C190,[4]all_localities_matched!$B$13:$J$191,9,0)</f>
        <v>Others</v>
      </c>
      <c r="E190" s="55">
        <v>0.74893617021276593</v>
      </c>
      <c r="F190" s="55">
        <v>2.1276595744680851E-2</v>
      </c>
      <c r="G190" s="55">
        <v>0.13191489361702127</v>
      </c>
      <c r="H190" s="55">
        <v>8.9361702127659579E-2</v>
      </c>
      <c r="I190" s="56" t="str">
        <f t="shared" si="17"/>
        <v>INC</v>
      </c>
      <c r="J190" s="56">
        <f t="shared" si="12"/>
        <v>0.74893617021276593</v>
      </c>
      <c r="K190" s="57">
        <f t="shared" si="13"/>
        <v>0.13191489361702127</v>
      </c>
      <c r="L190" s="56" t="str">
        <f t="shared" si="14"/>
        <v>BJP</v>
      </c>
      <c r="M190" s="58">
        <f t="shared" si="15"/>
        <v>0.61702127659574468</v>
      </c>
      <c r="N190" s="49" t="str">
        <f t="shared" si="16"/>
        <v>Strong INC</v>
      </c>
      <c r="O190" s="32">
        <v>352</v>
      </c>
      <c r="P190" s="30">
        <v>10</v>
      </c>
      <c r="Q190" s="30">
        <v>62</v>
      </c>
      <c r="R190" s="30">
        <v>3</v>
      </c>
      <c r="S190" s="30">
        <v>3</v>
      </c>
      <c r="T190" s="30">
        <v>2</v>
      </c>
      <c r="U190" s="30">
        <v>2</v>
      </c>
      <c r="V190" s="30">
        <v>0</v>
      </c>
      <c r="W190" s="32">
        <v>1</v>
      </c>
      <c r="X190" s="30">
        <v>9</v>
      </c>
      <c r="Y190" s="30">
        <v>0</v>
      </c>
      <c r="Z190" s="30">
        <v>4</v>
      </c>
      <c r="AA190" s="30">
        <v>1</v>
      </c>
      <c r="AB190" s="30">
        <v>2</v>
      </c>
      <c r="AC190" s="30">
        <v>0</v>
      </c>
      <c r="AD190" s="30">
        <v>4</v>
      </c>
      <c r="AE190" s="32">
        <v>9</v>
      </c>
      <c r="AF190" s="30">
        <v>1</v>
      </c>
      <c r="AG190" s="30">
        <v>1</v>
      </c>
      <c r="AH190" s="30">
        <v>0</v>
      </c>
      <c r="AI190" s="30">
        <v>466</v>
      </c>
      <c r="AJ190" s="30">
        <v>0</v>
      </c>
      <c r="AK190" s="30">
        <v>4</v>
      </c>
      <c r="AL190" s="30">
        <v>470</v>
      </c>
      <c r="AM190" s="30">
        <v>0</v>
      </c>
    </row>
    <row r="191" spans="1:39" ht="15" x14ac:dyDescent="0.3">
      <c r="A191" s="26" t="s">
        <v>368</v>
      </c>
      <c r="B191" s="31" t="s">
        <v>236</v>
      </c>
      <c r="C191" s="31" t="str">
        <f>VLOOKUP(B191,[3]Sheet1!$B$2:$D$274,3,0)</f>
        <v>Others</v>
      </c>
      <c r="D191" s="31" t="str">
        <f>VLOOKUP(C191,[4]all_localities_matched!$B$13:$J$191,9,0)</f>
        <v>Others</v>
      </c>
      <c r="E191" s="55">
        <v>0.69753086419753085</v>
      </c>
      <c r="F191" s="55">
        <v>3.0864197530864196E-2</v>
      </c>
      <c r="G191" s="55">
        <v>0.1728395061728395</v>
      </c>
      <c r="H191" s="55">
        <v>9.5679012345679007E-2</v>
      </c>
      <c r="I191" s="56" t="str">
        <f t="shared" si="17"/>
        <v>INC</v>
      </c>
      <c r="J191" s="56">
        <f t="shared" si="12"/>
        <v>0.69753086419753085</v>
      </c>
      <c r="K191" s="57">
        <f t="shared" si="13"/>
        <v>0.1728395061728395</v>
      </c>
      <c r="L191" s="56" t="str">
        <f t="shared" si="14"/>
        <v>BJP</v>
      </c>
      <c r="M191" s="58">
        <f t="shared" si="15"/>
        <v>0.52469135802469136</v>
      </c>
      <c r="N191" s="49" t="str">
        <f t="shared" si="16"/>
        <v>Strong INC</v>
      </c>
      <c r="O191" s="32">
        <v>226</v>
      </c>
      <c r="P191" s="30">
        <v>10</v>
      </c>
      <c r="Q191" s="30">
        <v>56</v>
      </c>
      <c r="R191" s="30">
        <v>11</v>
      </c>
      <c r="S191" s="30">
        <v>0</v>
      </c>
      <c r="T191" s="30">
        <v>0</v>
      </c>
      <c r="U191" s="30">
        <v>0</v>
      </c>
      <c r="V191" s="30">
        <v>1</v>
      </c>
      <c r="W191" s="32">
        <v>1</v>
      </c>
      <c r="X191" s="30">
        <v>0</v>
      </c>
      <c r="Y191" s="30">
        <v>0</v>
      </c>
      <c r="Z191" s="30">
        <v>3</v>
      </c>
      <c r="AA191" s="30">
        <v>0</v>
      </c>
      <c r="AB191" s="30">
        <v>1</v>
      </c>
      <c r="AC191" s="30">
        <v>0</v>
      </c>
      <c r="AD191" s="30">
        <v>6</v>
      </c>
      <c r="AE191" s="32">
        <v>3</v>
      </c>
      <c r="AF191" s="30">
        <v>3</v>
      </c>
      <c r="AG191" s="30">
        <v>2</v>
      </c>
      <c r="AH191" s="30">
        <v>0</v>
      </c>
      <c r="AI191" s="30">
        <v>323</v>
      </c>
      <c r="AJ191" s="30">
        <v>0</v>
      </c>
      <c r="AK191" s="30">
        <v>1</v>
      </c>
      <c r="AL191" s="30">
        <v>324</v>
      </c>
      <c r="AM191" s="30">
        <v>0</v>
      </c>
    </row>
    <row r="192" spans="1:39" ht="15" x14ac:dyDescent="0.3">
      <c r="A192" s="34">
        <v>176</v>
      </c>
      <c r="B192" s="31" t="s">
        <v>237</v>
      </c>
      <c r="C192" s="31" t="str">
        <f>VLOOKUP(B192,[3]Sheet1!$B$2:$D$274,3,0)</f>
        <v>Others</v>
      </c>
      <c r="D192" s="31" t="str">
        <f>VLOOKUP(C192,[4]all_localities_matched!$B$13:$J$191,9,0)</f>
        <v>Others</v>
      </c>
      <c r="E192" s="55">
        <v>0.63695299837925445</v>
      </c>
      <c r="F192" s="55">
        <v>2.4311183144246355E-2</v>
      </c>
      <c r="G192" s="55">
        <v>0.19448946515397084</v>
      </c>
      <c r="H192" s="55">
        <v>0.1312803889789303</v>
      </c>
      <c r="I192" s="56" t="str">
        <f t="shared" si="17"/>
        <v>INC</v>
      </c>
      <c r="J192" s="56">
        <f t="shared" si="12"/>
        <v>0.63695299837925445</v>
      </c>
      <c r="K192" s="57">
        <f t="shared" si="13"/>
        <v>0.19448946515397084</v>
      </c>
      <c r="L192" s="56" t="str">
        <f t="shared" si="14"/>
        <v>BJP</v>
      </c>
      <c r="M192" s="58">
        <f t="shared" si="15"/>
        <v>0.44246353322528365</v>
      </c>
      <c r="N192" s="49" t="str">
        <f t="shared" si="16"/>
        <v>Strong INC</v>
      </c>
      <c r="O192" s="32">
        <v>393</v>
      </c>
      <c r="P192" s="30">
        <v>15</v>
      </c>
      <c r="Q192" s="30">
        <v>120</v>
      </c>
      <c r="R192" s="30">
        <v>8</v>
      </c>
      <c r="S192" s="30">
        <v>7</v>
      </c>
      <c r="T192" s="30">
        <v>2</v>
      </c>
      <c r="U192" s="30">
        <v>2</v>
      </c>
      <c r="V192" s="30">
        <v>1</v>
      </c>
      <c r="W192" s="32">
        <v>7</v>
      </c>
      <c r="X192" s="30">
        <v>0</v>
      </c>
      <c r="Y192" s="30">
        <v>3</v>
      </c>
      <c r="Z192" s="30">
        <v>17</v>
      </c>
      <c r="AA192" s="30">
        <v>3</v>
      </c>
      <c r="AB192" s="30">
        <v>3</v>
      </c>
      <c r="AC192" s="30">
        <v>1</v>
      </c>
      <c r="AD192" s="30">
        <v>14</v>
      </c>
      <c r="AE192" s="32">
        <v>10</v>
      </c>
      <c r="AF192" s="30">
        <v>3</v>
      </c>
      <c r="AG192" s="30">
        <v>0</v>
      </c>
      <c r="AH192" s="30">
        <v>0</v>
      </c>
      <c r="AI192" s="30">
        <v>609</v>
      </c>
      <c r="AJ192" s="30">
        <v>0</v>
      </c>
      <c r="AK192" s="30">
        <v>8</v>
      </c>
      <c r="AL192" s="30">
        <v>617</v>
      </c>
      <c r="AM192" s="30">
        <v>0</v>
      </c>
    </row>
    <row r="193" spans="1:39" ht="15" x14ac:dyDescent="0.3">
      <c r="A193" s="34">
        <v>177</v>
      </c>
      <c r="B193" s="31" t="s">
        <v>238</v>
      </c>
      <c r="C193" s="31" t="str">
        <f>VLOOKUP(B193,[3]Sheet1!$B$2:$D$274,3,0)</f>
        <v>Others</v>
      </c>
      <c r="D193" s="31" t="str">
        <f>VLOOKUP(C193,[4]all_localities_matched!$B$13:$J$191,9,0)</f>
        <v>Others</v>
      </c>
      <c r="E193" s="55">
        <v>0.26296296296296295</v>
      </c>
      <c r="F193" s="55">
        <v>3.7037037037037038E-3</v>
      </c>
      <c r="G193" s="55">
        <v>0.48148148148148145</v>
      </c>
      <c r="H193" s="55">
        <v>0.24814814814814815</v>
      </c>
      <c r="I193" s="56" t="str">
        <f t="shared" si="17"/>
        <v>BJP</v>
      </c>
      <c r="J193" s="56">
        <f t="shared" si="12"/>
        <v>0.48148148148148145</v>
      </c>
      <c r="K193" s="57">
        <f t="shared" si="13"/>
        <v>0.26296296296296295</v>
      </c>
      <c r="L193" s="56" t="str">
        <f t="shared" si="14"/>
        <v>INC</v>
      </c>
      <c r="M193" s="58">
        <f t="shared" si="15"/>
        <v>0.2185185185185185</v>
      </c>
      <c r="N193" s="49" t="str">
        <f t="shared" si="16"/>
        <v>Strong BJP</v>
      </c>
      <c r="O193" s="32">
        <v>71</v>
      </c>
      <c r="P193" s="30">
        <v>1</v>
      </c>
      <c r="Q193" s="30">
        <v>130</v>
      </c>
      <c r="R193" s="30">
        <v>3</v>
      </c>
      <c r="S193" s="30">
        <v>2</v>
      </c>
      <c r="T193" s="30">
        <v>0</v>
      </c>
      <c r="U193" s="30">
        <v>0</v>
      </c>
      <c r="V193" s="30">
        <v>1</v>
      </c>
      <c r="W193" s="32">
        <v>21</v>
      </c>
      <c r="X193" s="30">
        <v>1</v>
      </c>
      <c r="Y193" s="30">
        <v>0</v>
      </c>
      <c r="Z193" s="30">
        <v>30</v>
      </c>
      <c r="AA193" s="30">
        <v>4</v>
      </c>
      <c r="AB193" s="30">
        <v>1</v>
      </c>
      <c r="AC193" s="30">
        <v>0</v>
      </c>
      <c r="AD193" s="30">
        <v>1</v>
      </c>
      <c r="AE193" s="32">
        <v>0</v>
      </c>
      <c r="AF193" s="30">
        <v>1</v>
      </c>
      <c r="AG193" s="30">
        <v>1</v>
      </c>
      <c r="AH193" s="30">
        <v>1</v>
      </c>
      <c r="AI193" s="30">
        <v>269</v>
      </c>
      <c r="AJ193" s="30">
        <v>0</v>
      </c>
      <c r="AK193" s="30">
        <v>1</v>
      </c>
      <c r="AL193" s="30">
        <v>270</v>
      </c>
      <c r="AM193" s="30">
        <v>0</v>
      </c>
    </row>
    <row r="194" spans="1:39" ht="15" x14ac:dyDescent="0.3">
      <c r="A194" s="34">
        <v>178</v>
      </c>
      <c r="B194" s="31" t="s">
        <v>239</v>
      </c>
      <c r="C194" s="31" t="str">
        <f>VLOOKUP(B194,[3]Sheet1!$B$2:$D$274,3,0)</f>
        <v>VI</v>
      </c>
      <c r="D194" s="31" t="e">
        <f>VLOOKUP(C194,[4]all_localities_matched!$B$13:$J$191,9,0)</f>
        <v>#N/A</v>
      </c>
      <c r="E194" s="55">
        <v>0.59731543624161076</v>
      </c>
      <c r="F194" s="55">
        <v>3.3557046979865771E-3</v>
      </c>
      <c r="G194" s="55">
        <v>0.29194630872483224</v>
      </c>
      <c r="H194" s="55">
        <v>0.10738255033557047</v>
      </c>
      <c r="I194" s="56" t="str">
        <f t="shared" si="17"/>
        <v>INC</v>
      </c>
      <c r="J194" s="56">
        <f t="shared" si="12"/>
        <v>0.59731543624161076</v>
      </c>
      <c r="K194" s="57">
        <f t="shared" si="13"/>
        <v>0.29194630872483224</v>
      </c>
      <c r="L194" s="56" t="str">
        <f t="shared" si="14"/>
        <v>BJP</v>
      </c>
      <c r="M194" s="58">
        <f t="shared" si="15"/>
        <v>0.30536912751677853</v>
      </c>
      <c r="N194" s="49" t="str">
        <f t="shared" si="16"/>
        <v>Strong INC</v>
      </c>
      <c r="O194" s="32">
        <v>178</v>
      </c>
      <c r="P194" s="30">
        <v>1</v>
      </c>
      <c r="Q194" s="30">
        <v>87</v>
      </c>
      <c r="R194" s="30">
        <v>6</v>
      </c>
      <c r="S194" s="30">
        <v>1</v>
      </c>
      <c r="T194" s="30">
        <v>0</v>
      </c>
      <c r="U194" s="30">
        <v>0</v>
      </c>
      <c r="V194" s="30">
        <v>0</v>
      </c>
      <c r="W194" s="32">
        <v>0</v>
      </c>
      <c r="X194" s="30">
        <v>1</v>
      </c>
      <c r="Y194" s="30">
        <v>1</v>
      </c>
      <c r="Z194" s="30">
        <v>16</v>
      </c>
      <c r="AA194" s="30">
        <v>0</v>
      </c>
      <c r="AB194" s="30">
        <v>4</v>
      </c>
      <c r="AC194" s="30">
        <v>1</v>
      </c>
      <c r="AD194" s="30">
        <v>0</v>
      </c>
      <c r="AE194" s="32">
        <v>2</v>
      </c>
      <c r="AF194" s="30">
        <v>0</v>
      </c>
      <c r="AG194" s="30">
        <v>0</v>
      </c>
      <c r="AH194" s="30">
        <v>0</v>
      </c>
      <c r="AI194" s="30">
        <v>298</v>
      </c>
      <c r="AJ194" s="30">
        <v>0</v>
      </c>
      <c r="AK194" s="30">
        <v>0</v>
      </c>
      <c r="AL194" s="30">
        <v>298</v>
      </c>
      <c r="AM194" s="30">
        <v>0</v>
      </c>
    </row>
    <row r="195" spans="1:39" ht="15" x14ac:dyDescent="0.3">
      <c r="A195" s="34">
        <v>179</v>
      </c>
      <c r="B195" s="31" t="s">
        <v>240</v>
      </c>
      <c r="C195" s="31" t="str">
        <f>VLOOKUP(B195,[3]Sheet1!$B$2:$D$274,3,0)</f>
        <v>VI</v>
      </c>
      <c r="D195" s="31" t="e">
        <f>VLOOKUP(C195,[4]all_localities_matched!$B$13:$J$191,9,0)</f>
        <v>#N/A</v>
      </c>
      <c r="E195" s="55">
        <v>0.39106145251396646</v>
      </c>
      <c r="F195" s="55">
        <v>0</v>
      </c>
      <c r="G195" s="55">
        <v>0.49162011173184356</v>
      </c>
      <c r="H195" s="55">
        <v>0.11731843575418995</v>
      </c>
      <c r="I195" s="56" t="str">
        <f t="shared" si="17"/>
        <v>BJP</v>
      </c>
      <c r="J195" s="56">
        <f t="shared" si="12"/>
        <v>0.49162011173184356</v>
      </c>
      <c r="K195" s="57">
        <f t="shared" si="13"/>
        <v>0.39106145251396646</v>
      </c>
      <c r="L195" s="56" t="str">
        <f t="shared" si="14"/>
        <v>INC</v>
      </c>
      <c r="M195" s="58">
        <f t="shared" si="15"/>
        <v>0.1005586592178771</v>
      </c>
      <c r="N195" s="49" t="str">
        <f t="shared" si="16"/>
        <v>Swing BJP</v>
      </c>
      <c r="O195" s="32">
        <v>70</v>
      </c>
      <c r="P195" s="30">
        <v>0</v>
      </c>
      <c r="Q195" s="30">
        <v>88</v>
      </c>
      <c r="R195" s="30">
        <v>0</v>
      </c>
      <c r="S195" s="30">
        <v>0</v>
      </c>
      <c r="T195" s="30">
        <v>0</v>
      </c>
      <c r="U195" s="30">
        <v>0</v>
      </c>
      <c r="V195" s="30">
        <v>0</v>
      </c>
      <c r="W195" s="32">
        <v>0</v>
      </c>
      <c r="X195" s="30">
        <v>0</v>
      </c>
      <c r="Y195" s="30">
        <v>0</v>
      </c>
      <c r="Z195" s="30">
        <v>19</v>
      </c>
      <c r="AA195" s="30">
        <v>0</v>
      </c>
      <c r="AB195" s="30">
        <v>0</v>
      </c>
      <c r="AC195" s="30">
        <v>1</v>
      </c>
      <c r="AD195" s="30">
        <v>0</v>
      </c>
      <c r="AE195" s="32">
        <v>0</v>
      </c>
      <c r="AF195" s="30">
        <v>1</v>
      </c>
      <c r="AG195" s="30">
        <v>0</v>
      </c>
      <c r="AH195" s="30">
        <v>0</v>
      </c>
      <c r="AI195" s="30">
        <v>179</v>
      </c>
      <c r="AJ195" s="30">
        <v>0</v>
      </c>
      <c r="AK195" s="30">
        <v>0</v>
      </c>
      <c r="AL195" s="30">
        <v>179</v>
      </c>
      <c r="AM195" s="30">
        <v>0</v>
      </c>
    </row>
    <row r="196" spans="1:39" ht="15" x14ac:dyDescent="0.3">
      <c r="A196" s="34">
        <v>180</v>
      </c>
      <c r="B196" s="31" t="s">
        <v>241</v>
      </c>
      <c r="C196" s="31" t="str">
        <f>VLOOKUP(B196,[3]Sheet1!$B$2:$D$274,3,0)</f>
        <v>KAJI</v>
      </c>
      <c r="D196" s="31" t="str">
        <f>VLOOKUP(C196,[4]all_localities_matched!$B$13:$J$191,9,0)</f>
        <v>KAJI</v>
      </c>
      <c r="E196" s="55">
        <v>0.6811594202898551</v>
      </c>
      <c r="F196" s="55">
        <v>1.2681159420289856E-2</v>
      </c>
      <c r="G196" s="55">
        <v>0.20471014492753623</v>
      </c>
      <c r="H196" s="55">
        <v>0.10144927536231885</v>
      </c>
      <c r="I196" s="56" t="str">
        <f t="shared" si="17"/>
        <v>INC</v>
      </c>
      <c r="J196" s="56">
        <f t="shared" si="12"/>
        <v>0.6811594202898551</v>
      </c>
      <c r="K196" s="57">
        <f t="shared" si="13"/>
        <v>0.20471014492753623</v>
      </c>
      <c r="L196" s="56" t="str">
        <f t="shared" si="14"/>
        <v>BJP</v>
      </c>
      <c r="M196" s="58">
        <f t="shared" si="15"/>
        <v>0.47644927536231885</v>
      </c>
      <c r="N196" s="49" t="str">
        <f t="shared" si="16"/>
        <v>Strong INC</v>
      </c>
      <c r="O196" s="32">
        <v>376</v>
      </c>
      <c r="P196" s="30">
        <v>7</v>
      </c>
      <c r="Q196" s="30">
        <v>113</v>
      </c>
      <c r="R196" s="30">
        <v>3</v>
      </c>
      <c r="S196" s="30">
        <v>1</v>
      </c>
      <c r="T196" s="30">
        <v>0</v>
      </c>
      <c r="U196" s="30">
        <v>1</v>
      </c>
      <c r="V196" s="30">
        <v>0</v>
      </c>
      <c r="W196" s="32">
        <v>0</v>
      </c>
      <c r="X196" s="30">
        <v>0</v>
      </c>
      <c r="Y196" s="30">
        <v>2</v>
      </c>
      <c r="Z196" s="30">
        <v>40</v>
      </c>
      <c r="AA196" s="30">
        <v>1</v>
      </c>
      <c r="AB196" s="30">
        <v>1</v>
      </c>
      <c r="AC196" s="30">
        <v>0</v>
      </c>
      <c r="AD196" s="30">
        <v>3</v>
      </c>
      <c r="AE196" s="32">
        <v>1</v>
      </c>
      <c r="AF196" s="30">
        <v>1</v>
      </c>
      <c r="AG196" s="30">
        <v>1</v>
      </c>
      <c r="AH196" s="30">
        <v>1</v>
      </c>
      <c r="AI196" s="30">
        <v>552</v>
      </c>
      <c r="AJ196" s="30">
        <v>0</v>
      </c>
      <c r="AK196" s="30">
        <v>0</v>
      </c>
      <c r="AL196" s="30">
        <v>552</v>
      </c>
      <c r="AM196" s="30">
        <v>0</v>
      </c>
    </row>
    <row r="197" spans="1:39" ht="15" x14ac:dyDescent="0.3">
      <c r="A197" s="34">
        <v>181</v>
      </c>
      <c r="B197" s="31" t="s">
        <v>242</v>
      </c>
      <c r="C197" s="31" t="str">
        <f>VLOOKUP(B197,[3]Sheet1!$B$2:$D$274,3,0)</f>
        <v>KAJI</v>
      </c>
      <c r="D197" s="31" t="str">
        <f>VLOOKUP(C197,[4]all_localities_matched!$B$13:$J$191,9,0)</f>
        <v>KAJI</v>
      </c>
      <c r="E197" s="55">
        <v>0.32764505119453924</v>
      </c>
      <c r="F197" s="55">
        <v>3.4129692832764505E-3</v>
      </c>
      <c r="G197" s="55">
        <v>0.55290102389078499</v>
      </c>
      <c r="H197" s="55">
        <v>0.11262798634812286</v>
      </c>
      <c r="I197" s="56" t="str">
        <f t="shared" si="17"/>
        <v>BJP</v>
      </c>
      <c r="J197" s="56">
        <f t="shared" ref="J197:J260" si="18">INDEX(E197:H197,MATCH(I197,$E$3:$H$3,0))</f>
        <v>0.55290102389078499</v>
      </c>
      <c r="K197" s="57">
        <f t="shared" ref="K197:K260" si="19">LARGE(E197:H197,2)</f>
        <v>0.32764505119453924</v>
      </c>
      <c r="L197" s="56" t="str">
        <f t="shared" ref="L197:L260" si="20">INDEX($E$3:$H$3,MATCH(K197,E197:H197,0))</f>
        <v>INC</v>
      </c>
      <c r="M197" s="58">
        <f t="shared" ref="M197:M260" si="21">J197-K197</f>
        <v>0.22525597269624575</v>
      </c>
      <c r="N197" s="49" t="str">
        <f t="shared" ref="N197:N260" si="22">IF(M197&gt;0.15,CONCATENATE("Strong ",I197),CONCATENATE("Swing ",I197))</f>
        <v>Strong BJP</v>
      </c>
      <c r="O197" s="32">
        <v>96</v>
      </c>
      <c r="P197" s="30">
        <v>1</v>
      </c>
      <c r="Q197" s="30">
        <v>162</v>
      </c>
      <c r="R197" s="30">
        <v>2</v>
      </c>
      <c r="S197" s="30">
        <v>1</v>
      </c>
      <c r="T197" s="30">
        <v>0</v>
      </c>
      <c r="U197" s="30">
        <v>0</v>
      </c>
      <c r="V197" s="30">
        <v>1</v>
      </c>
      <c r="W197" s="32">
        <v>1</v>
      </c>
      <c r="X197" s="30">
        <v>0</v>
      </c>
      <c r="Y197" s="30">
        <v>1</v>
      </c>
      <c r="Z197" s="30">
        <v>24</v>
      </c>
      <c r="AA197" s="30">
        <v>1</v>
      </c>
      <c r="AB197" s="30">
        <v>0</v>
      </c>
      <c r="AC197" s="30">
        <v>1</v>
      </c>
      <c r="AD197" s="30">
        <v>0</v>
      </c>
      <c r="AE197" s="32">
        <v>1</v>
      </c>
      <c r="AF197" s="30">
        <v>0</v>
      </c>
      <c r="AG197" s="30">
        <v>0</v>
      </c>
      <c r="AH197" s="30">
        <v>0</v>
      </c>
      <c r="AI197" s="30">
        <v>292</v>
      </c>
      <c r="AJ197" s="30">
        <v>0</v>
      </c>
      <c r="AK197" s="30">
        <v>1</v>
      </c>
      <c r="AL197" s="30">
        <v>293</v>
      </c>
      <c r="AM197" s="30">
        <v>0</v>
      </c>
    </row>
    <row r="198" spans="1:39" ht="15" x14ac:dyDescent="0.3">
      <c r="A198" s="34">
        <v>182</v>
      </c>
      <c r="B198" s="31" t="s">
        <v>243</v>
      </c>
      <c r="C198" s="31" t="str">
        <f>VLOOKUP(B198,[3]Sheet1!$B$2:$D$274,3,0)</f>
        <v>KENDRA</v>
      </c>
      <c r="D198" s="31" t="str">
        <f>VLOOKUP(C198,[4]all_localities_matched!$B$13:$J$191,9,0)</f>
        <v>KUNDA</v>
      </c>
      <c r="E198" s="55">
        <v>0.59273670557717251</v>
      </c>
      <c r="F198" s="55">
        <v>2.9831387808041506E-2</v>
      </c>
      <c r="G198" s="55">
        <v>0.2892347600518807</v>
      </c>
      <c r="H198" s="55">
        <v>8.0415045395590148E-2</v>
      </c>
      <c r="I198" s="56" t="str">
        <f t="shared" si="17"/>
        <v>INC</v>
      </c>
      <c r="J198" s="56">
        <f t="shared" si="18"/>
        <v>0.59273670557717251</v>
      </c>
      <c r="K198" s="57">
        <f t="shared" si="19"/>
        <v>0.2892347600518807</v>
      </c>
      <c r="L198" s="56" t="str">
        <f t="shared" si="20"/>
        <v>BJP</v>
      </c>
      <c r="M198" s="58">
        <f t="shared" si="21"/>
        <v>0.30350194552529181</v>
      </c>
      <c r="N198" s="49" t="str">
        <f t="shared" si="22"/>
        <v>Strong INC</v>
      </c>
      <c r="O198" s="32">
        <v>457</v>
      </c>
      <c r="P198" s="30">
        <v>23</v>
      </c>
      <c r="Q198" s="30">
        <v>223</v>
      </c>
      <c r="R198" s="30">
        <v>11</v>
      </c>
      <c r="S198" s="30">
        <v>3</v>
      </c>
      <c r="T198" s="30">
        <v>2</v>
      </c>
      <c r="U198" s="30">
        <v>0</v>
      </c>
      <c r="V198" s="30">
        <v>0</v>
      </c>
      <c r="W198" s="32">
        <v>1</v>
      </c>
      <c r="X198" s="30">
        <v>0</v>
      </c>
      <c r="Y198" s="30">
        <v>0</v>
      </c>
      <c r="Z198" s="30">
        <v>5</v>
      </c>
      <c r="AA198" s="30">
        <v>9</v>
      </c>
      <c r="AB198" s="30">
        <v>5</v>
      </c>
      <c r="AC198" s="30">
        <v>4</v>
      </c>
      <c r="AD198" s="30">
        <v>5</v>
      </c>
      <c r="AE198" s="32">
        <v>9</v>
      </c>
      <c r="AF198" s="30">
        <v>1</v>
      </c>
      <c r="AG198" s="30">
        <v>4</v>
      </c>
      <c r="AH198" s="30">
        <v>3</v>
      </c>
      <c r="AI198" s="30">
        <v>765</v>
      </c>
      <c r="AJ198" s="30">
        <v>0</v>
      </c>
      <c r="AK198" s="30">
        <v>6</v>
      </c>
      <c r="AL198" s="30">
        <v>771</v>
      </c>
      <c r="AM198" s="30">
        <v>0</v>
      </c>
    </row>
    <row r="199" spans="1:39" ht="15" x14ac:dyDescent="0.3">
      <c r="A199" s="34">
        <v>183</v>
      </c>
      <c r="B199" s="31" t="s">
        <v>244</v>
      </c>
      <c r="C199" s="31" t="str">
        <f>VLOOKUP(B199,[3]Sheet1!$B$2:$D$274,3,0)</f>
        <v>KENDRA</v>
      </c>
      <c r="D199" s="31" t="str">
        <f>VLOOKUP(C199,[4]all_localities_matched!$B$13:$J$191,9,0)</f>
        <v>KUNDA</v>
      </c>
      <c r="E199" s="55">
        <v>0.83454545454545459</v>
      </c>
      <c r="F199" s="55">
        <v>7.0909090909090908E-2</v>
      </c>
      <c r="G199" s="55">
        <v>3.272727272727273E-2</v>
      </c>
      <c r="H199" s="55">
        <v>0.06</v>
      </c>
      <c r="I199" s="56" t="str">
        <f t="shared" ref="I199:I262" si="23">INDEX($E$3:$H$3,MATCH(MAX(E199:H199),E199:H199,0))</f>
        <v>INC</v>
      </c>
      <c r="J199" s="56">
        <f t="shared" si="18"/>
        <v>0.83454545454545459</v>
      </c>
      <c r="K199" s="57">
        <f t="shared" si="19"/>
        <v>7.0909090909090908E-2</v>
      </c>
      <c r="L199" s="56" t="str">
        <f t="shared" si="20"/>
        <v>BSP</v>
      </c>
      <c r="M199" s="58">
        <f t="shared" si="21"/>
        <v>0.76363636363636367</v>
      </c>
      <c r="N199" s="49" t="str">
        <f t="shared" si="22"/>
        <v>Strong INC</v>
      </c>
      <c r="O199" s="32">
        <v>459</v>
      </c>
      <c r="P199" s="30">
        <v>39</v>
      </c>
      <c r="Q199" s="30">
        <v>18</v>
      </c>
      <c r="R199" s="30">
        <v>7</v>
      </c>
      <c r="S199" s="30">
        <v>3</v>
      </c>
      <c r="T199" s="30">
        <v>0</v>
      </c>
      <c r="U199" s="30">
        <v>0</v>
      </c>
      <c r="V199" s="30">
        <v>1</v>
      </c>
      <c r="W199" s="32">
        <v>1</v>
      </c>
      <c r="X199" s="30">
        <v>0</v>
      </c>
      <c r="Y199" s="30">
        <v>1</v>
      </c>
      <c r="Z199" s="30">
        <v>0</v>
      </c>
      <c r="AA199" s="30">
        <v>2</v>
      </c>
      <c r="AB199" s="30">
        <v>1</v>
      </c>
      <c r="AC199" s="30">
        <v>3</v>
      </c>
      <c r="AD199" s="30">
        <v>6</v>
      </c>
      <c r="AE199" s="32">
        <v>4</v>
      </c>
      <c r="AF199" s="30">
        <v>3</v>
      </c>
      <c r="AG199" s="30">
        <v>0</v>
      </c>
      <c r="AH199" s="30">
        <v>1</v>
      </c>
      <c r="AI199" s="30">
        <v>549</v>
      </c>
      <c r="AJ199" s="30">
        <v>0</v>
      </c>
      <c r="AK199" s="30">
        <v>1</v>
      </c>
      <c r="AL199" s="30">
        <v>550</v>
      </c>
      <c r="AM199" s="30">
        <v>0</v>
      </c>
    </row>
    <row r="200" spans="1:39" ht="15" x14ac:dyDescent="0.3">
      <c r="A200" s="34">
        <v>184</v>
      </c>
      <c r="B200" s="31" t="s">
        <v>245</v>
      </c>
      <c r="C200" s="31" t="str">
        <f>VLOOKUP(B200,[3]Sheet1!$B$2:$D$274,3,0)</f>
        <v>N</v>
      </c>
      <c r="D200" s="31" t="e">
        <f>VLOOKUP(C200,[4]all_localities_matched!$B$13:$J$191,9,0)</f>
        <v>#N/A</v>
      </c>
      <c r="E200" s="55">
        <v>0.15157116451016636</v>
      </c>
      <c r="F200" s="55">
        <v>9.242144177449169E-3</v>
      </c>
      <c r="G200" s="55">
        <v>0.4713493530499076</v>
      </c>
      <c r="H200" s="55">
        <v>0.36598890942698709</v>
      </c>
      <c r="I200" s="56" t="str">
        <f t="shared" si="23"/>
        <v>BJP</v>
      </c>
      <c r="J200" s="56">
        <f t="shared" si="18"/>
        <v>0.4713493530499076</v>
      </c>
      <c r="K200" s="57">
        <f t="shared" si="19"/>
        <v>0.36598890942698709</v>
      </c>
      <c r="L200" s="56" t="str">
        <f t="shared" si="20"/>
        <v>Others</v>
      </c>
      <c r="M200" s="58">
        <f t="shared" si="21"/>
        <v>0.10536044362292052</v>
      </c>
      <c r="N200" s="49" t="str">
        <f t="shared" si="22"/>
        <v>Swing BJP</v>
      </c>
      <c r="O200" s="32">
        <v>82</v>
      </c>
      <c r="P200" s="30">
        <v>5</v>
      </c>
      <c r="Q200" s="30">
        <v>255</v>
      </c>
      <c r="R200" s="30">
        <v>17</v>
      </c>
      <c r="S200" s="30">
        <v>4</v>
      </c>
      <c r="T200" s="30">
        <v>2</v>
      </c>
      <c r="U200" s="30">
        <v>3</v>
      </c>
      <c r="V200" s="30">
        <v>1</v>
      </c>
      <c r="W200" s="32">
        <v>1</v>
      </c>
      <c r="X200" s="30">
        <v>3</v>
      </c>
      <c r="Y200" s="30">
        <v>0</v>
      </c>
      <c r="Z200" s="30">
        <v>134</v>
      </c>
      <c r="AA200" s="30">
        <v>10</v>
      </c>
      <c r="AB200" s="30">
        <v>2</v>
      </c>
      <c r="AC200" s="30">
        <v>4</v>
      </c>
      <c r="AD200" s="30">
        <v>7</v>
      </c>
      <c r="AE200" s="32">
        <v>1</v>
      </c>
      <c r="AF200" s="30">
        <v>7</v>
      </c>
      <c r="AG200" s="30">
        <v>1</v>
      </c>
      <c r="AH200" s="30">
        <v>1</v>
      </c>
      <c r="AI200" s="30">
        <v>540</v>
      </c>
      <c r="AJ200" s="30">
        <v>0</v>
      </c>
      <c r="AK200" s="30">
        <v>1</v>
      </c>
      <c r="AL200" s="30">
        <v>541</v>
      </c>
      <c r="AM200" s="30">
        <v>0</v>
      </c>
    </row>
    <row r="201" spans="1:39" ht="15" x14ac:dyDescent="0.3">
      <c r="A201" s="34">
        <v>185</v>
      </c>
      <c r="B201" s="31" t="s">
        <v>246</v>
      </c>
      <c r="C201" s="31" t="str">
        <f>VLOOKUP(B201,[3]Sheet1!$B$2:$D$274,3,0)</f>
        <v>N</v>
      </c>
      <c r="D201" s="31" t="e">
        <f>VLOOKUP(C201,[4]all_localities_matched!$B$13:$J$191,9,0)</f>
        <v>#N/A</v>
      </c>
      <c r="E201" s="55">
        <v>0.22026431718061673</v>
      </c>
      <c r="F201" s="55">
        <v>4.4052863436123352E-3</v>
      </c>
      <c r="G201" s="55">
        <v>0.46916299559471364</v>
      </c>
      <c r="H201" s="55">
        <v>0.30176211453744495</v>
      </c>
      <c r="I201" s="56" t="str">
        <f t="shared" si="23"/>
        <v>BJP</v>
      </c>
      <c r="J201" s="56">
        <f t="shared" si="18"/>
        <v>0.46916299559471364</v>
      </c>
      <c r="K201" s="57">
        <f t="shared" si="19"/>
        <v>0.30176211453744495</v>
      </c>
      <c r="L201" s="56" t="str">
        <f t="shared" si="20"/>
        <v>Others</v>
      </c>
      <c r="M201" s="58">
        <f t="shared" si="21"/>
        <v>0.16740088105726869</v>
      </c>
      <c r="N201" s="49" t="str">
        <f t="shared" si="22"/>
        <v>Strong BJP</v>
      </c>
      <c r="O201" s="32">
        <v>100</v>
      </c>
      <c r="P201" s="30">
        <v>2</v>
      </c>
      <c r="Q201" s="30">
        <v>213</v>
      </c>
      <c r="R201" s="30">
        <v>4</v>
      </c>
      <c r="S201" s="30">
        <v>13</v>
      </c>
      <c r="T201" s="30">
        <v>4</v>
      </c>
      <c r="U201" s="30">
        <v>0</v>
      </c>
      <c r="V201" s="30">
        <v>0</v>
      </c>
      <c r="W201" s="32">
        <v>1</v>
      </c>
      <c r="X201" s="30">
        <v>2</v>
      </c>
      <c r="Y201" s="30">
        <v>2</v>
      </c>
      <c r="Z201" s="30">
        <v>102</v>
      </c>
      <c r="AA201" s="30">
        <v>1</v>
      </c>
      <c r="AB201" s="30">
        <v>2</v>
      </c>
      <c r="AC201" s="30">
        <v>2</v>
      </c>
      <c r="AD201" s="30">
        <v>3</v>
      </c>
      <c r="AE201" s="32">
        <v>0</v>
      </c>
      <c r="AF201" s="30">
        <v>1</v>
      </c>
      <c r="AG201" s="30">
        <v>0</v>
      </c>
      <c r="AH201" s="30">
        <v>0</v>
      </c>
      <c r="AI201" s="30">
        <v>452</v>
      </c>
      <c r="AJ201" s="30">
        <v>0</v>
      </c>
      <c r="AK201" s="30">
        <v>2</v>
      </c>
      <c r="AL201" s="30">
        <v>454</v>
      </c>
      <c r="AM201" s="30">
        <v>0</v>
      </c>
    </row>
    <row r="202" spans="1:39" ht="15" x14ac:dyDescent="0.3">
      <c r="A202" s="34">
        <v>186</v>
      </c>
      <c r="B202" s="31" t="s">
        <v>247</v>
      </c>
      <c r="C202" s="31" t="str">
        <f>VLOOKUP(B202,[3]Sheet1!$B$2:$D$274,3,0)</f>
        <v>N</v>
      </c>
      <c r="D202" s="31" t="e">
        <f>VLOOKUP(C202,[4]all_localities_matched!$B$13:$J$191,9,0)</f>
        <v>#N/A</v>
      </c>
      <c r="E202" s="55">
        <v>0.29735234215885947</v>
      </c>
      <c r="F202" s="55">
        <v>0.16293279022403259</v>
      </c>
      <c r="G202" s="55">
        <v>0.37678207739307534</v>
      </c>
      <c r="H202" s="55">
        <v>0.16089613034623218</v>
      </c>
      <c r="I202" s="56" t="str">
        <f t="shared" si="23"/>
        <v>BJP</v>
      </c>
      <c r="J202" s="56">
        <f t="shared" si="18"/>
        <v>0.37678207739307534</v>
      </c>
      <c r="K202" s="57">
        <f t="shared" si="19"/>
        <v>0.29735234215885947</v>
      </c>
      <c r="L202" s="56" t="str">
        <f t="shared" si="20"/>
        <v>INC</v>
      </c>
      <c r="M202" s="58">
        <f t="shared" si="21"/>
        <v>7.942973523421587E-2</v>
      </c>
      <c r="N202" s="49" t="str">
        <f t="shared" si="22"/>
        <v>Swing BJP</v>
      </c>
      <c r="O202" s="32">
        <v>146</v>
      </c>
      <c r="P202" s="30">
        <v>80</v>
      </c>
      <c r="Q202" s="30">
        <v>185</v>
      </c>
      <c r="R202" s="30">
        <v>7</v>
      </c>
      <c r="S202" s="30">
        <v>4</v>
      </c>
      <c r="T202" s="30">
        <v>5</v>
      </c>
      <c r="U202" s="30">
        <v>1</v>
      </c>
      <c r="V202" s="30">
        <v>0</v>
      </c>
      <c r="W202" s="32">
        <v>3</v>
      </c>
      <c r="X202" s="30">
        <v>1</v>
      </c>
      <c r="Y202" s="30">
        <v>2</v>
      </c>
      <c r="Z202" s="30">
        <v>33</v>
      </c>
      <c r="AA202" s="30">
        <v>2</v>
      </c>
      <c r="AB202" s="30">
        <v>4</v>
      </c>
      <c r="AC202" s="30">
        <v>2</v>
      </c>
      <c r="AD202" s="30">
        <v>6</v>
      </c>
      <c r="AE202" s="32">
        <v>2</v>
      </c>
      <c r="AF202" s="30">
        <v>4</v>
      </c>
      <c r="AG202" s="30">
        <v>1</v>
      </c>
      <c r="AH202" s="30">
        <v>2</v>
      </c>
      <c r="AI202" s="30">
        <v>490</v>
      </c>
      <c r="AJ202" s="30">
        <v>0</v>
      </c>
      <c r="AK202" s="30">
        <v>1</v>
      </c>
      <c r="AL202" s="30">
        <v>491</v>
      </c>
      <c r="AM202" s="30">
        <v>0</v>
      </c>
    </row>
    <row r="203" spans="1:39" ht="15" x14ac:dyDescent="0.3">
      <c r="A203" s="34">
        <v>187</v>
      </c>
      <c r="B203" s="31" t="s">
        <v>248</v>
      </c>
      <c r="C203" s="31" t="str">
        <f>VLOOKUP(B203,[3]Sheet1!$B$2:$D$274,3,0)</f>
        <v>N</v>
      </c>
      <c r="D203" s="31" t="e">
        <f>VLOOKUP(C203,[4]all_localities_matched!$B$13:$J$191,9,0)</f>
        <v>#N/A</v>
      </c>
      <c r="E203" s="55">
        <v>0.35616438356164382</v>
      </c>
      <c r="F203" s="55">
        <v>3.5616438356164383E-2</v>
      </c>
      <c r="G203" s="55">
        <v>0.38082191780821917</v>
      </c>
      <c r="H203" s="55">
        <v>0.21917808219178081</v>
      </c>
      <c r="I203" s="56" t="str">
        <f t="shared" si="23"/>
        <v>BJP</v>
      </c>
      <c r="J203" s="56">
        <f t="shared" si="18"/>
        <v>0.38082191780821917</v>
      </c>
      <c r="K203" s="57">
        <f t="shared" si="19"/>
        <v>0.35616438356164382</v>
      </c>
      <c r="L203" s="56" t="str">
        <f t="shared" si="20"/>
        <v>INC</v>
      </c>
      <c r="M203" s="58">
        <f t="shared" si="21"/>
        <v>2.4657534246575352E-2</v>
      </c>
      <c r="N203" s="49" t="str">
        <f t="shared" si="22"/>
        <v>Swing BJP</v>
      </c>
      <c r="O203" s="32">
        <v>130</v>
      </c>
      <c r="P203" s="30">
        <v>13</v>
      </c>
      <c r="Q203" s="30">
        <v>139</v>
      </c>
      <c r="R203" s="30">
        <v>8</v>
      </c>
      <c r="S203" s="30">
        <v>5</v>
      </c>
      <c r="T203" s="30">
        <v>5</v>
      </c>
      <c r="U203" s="30">
        <v>1</v>
      </c>
      <c r="V203" s="30">
        <v>0</v>
      </c>
      <c r="W203" s="32">
        <v>2</v>
      </c>
      <c r="X203" s="30">
        <v>0</v>
      </c>
      <c r="Y203" s="30">
        <v>0</v>
      </c>
      <c r="Z203" s="30">
        <v>51</v>
      </c>
      <c r="AA203" s="30">
        <v>0</v>
      </c>
      <c r="AB203" s="30">
        <v>2</v>
      </c>
      <c r="AC203" s="30">
        <v>0</v>
      </c>
      <c r="AD203" s="30">
        <v>4</v>
      </c>
      <c r="AE203" s="32">
        <v>1</v>
      </c>
      <c r="AF203" s="30">
        <v>1</v>
      </c>
      <c r="AG203" s="30">
        <v>0</v>
      </c>
      <c r="AH203" s="30">
        <v>0</v>
      </c>
      <c r="AI203" s="30">
        <v>362</v>
      </c>
      <c r="AJ203" s="30">
        <v>0</v>
      </c>
      <c r="AK203" s="30">
        <v>3</v>
      </c>
      <c r="AL203" s="30">
        <v>365</v>
      </c>
      <c r="AM203" s="30">
        <v>0</v>
      </c>
    </row>
    <row r="204" spans="1:39" ht="15" x14ac:dyDescent="0.3">
      <c r="A204" s="34">
        <v>188</v>
      </c>
      <c r="B204" s="31" t="s">
        <v>249</v>
      </c>
      <c r="C204" s="31" t="str">
        <f>VLOOKUP(B204,[3]Sheet1!$B$2:$D$274,3,0)</f>
        <v>N</v>
      </c>
      <c r="D204" s="31" t="e">
        <f>VLOOKUP(C204,[4]all_localities_matched!$B$13:$J$191,9,0)</f>
        <v>#N/A</v>
      </c>
      <c r="E204" s="55">
        <v>0.47745901639344263</v>
      </c>
      <c r="F204" s="55">
        <v>0.10245901639344263</v>
      </c>
      <c r="G204" s="55">
        <v>0.26434426229508196</v>
      </c>
      <c r="H204" s="55">
        <v>0.15163934426229508</v>
      </c>
      <c r="I204" s="56" t="str">
        <f t="shared" si="23"/>
        <v>INC</v>
      </c>
      <c r="J204" s="56">
        <f t="shared" si="18"/>
        <v>0.47745901639344263</v>
      </c>
      <c r="K204" s="57">
        <f t="shared" si="19"/>
        <v>0.26434426229508196</v>
      </c>
      <c r="L204" s="56" t="str">
        <f t="shared" si="20"/>
        <v>BJP</v>
      </c>
      <c r="M204" s="58">
        <f t="shared" si="21"/>
        <v>0.21311475409836067</v>
      </c>
      <c r="N204" s="49" t="str">
        <f t="shared" si="22"/>
        <v>Strong INC</v>
      </c>
      <c r="O204" s="32">
        <v>233</v>
      </c>
      <c r="P204" s="30">
        <v>50</v>
      </c>
      <c r="Q204" s="30">
        <v>129</v>
      </c>
      <c r="R204" s="30">
        <v>7</v>
      </c>
      <c r="S204" s="30">
        <v>4</v>
      </c>
      <c r="T204" s="30">
        <v>1</v>
      </c>
      <c r="U204" s="30">
        <v>2</v>
      </c>
      <c r="V204" s="30">
        <v>0</v>
      </c>
      <c r="W204" s="32">
        <v>6</v>
      </c>
      <c r="X204" s="30">
        <v>4</v>
      </c>
      <c r="Y204" s="30">
        <v>0</v>
      </c>
      <c r="Z204" s="30">
        <v>15</v>
      </c>
      <c r="AA204" s="30">
        <v>4</v>
      </c>
      <c r="AB204" s="30">
        <v>5</v>
      </c>
      <c r="AC204" s="30">
        <v>2</v>
      </c>
      <c r="AD204" s="30">
        <v>7</v>
      </c>
      <c r="AE204" s="32">
        <v>12</v>
      </c>
      <c r="AF204" s="30">
        <v>2</v>
      </c>
      <c r="AG204" s="30">
        <v>3</v>
      </c>
      <c r="AH204" s="30">
        <v>0</v>
      </c>
      <c r="AI204" s="30">
        <v>486</v>
      </c>
      <c r="AJ204" s="30">
        <v>0</v>
      </c>
      <c r="AK204" s="30">
        <v>2</v>
      </c>
      <c r="AL204" s="30">
        <v>488</v>
      </c>
      <c r="AM204" s="30">
        <v>0</v>
      </c>
    </row>
    <row r="205" spans="1:39" ht="15" x14ac:dyDescent="0.3">
      <c r="A205" s="34">
        <v>189</v>
      </c>
      <c r="B205" s="31" t="s">
        <v>250</v>
      </c>
      <c r="C205" s="31" t="str">
        <f>VLOOKUP(B205,[3]Sheet1!$B$2:$D$274,3,0)</f>
        <v>TOLI</v>
      </c>
      <c r="D205" s="31" t="str">
        <f>VLOOKUP(C205,[4]all_localities_matched!$B$13:$J$191,9,0)</f>
        <v>TOLI</v>
      </c>
      <c r="E205" s="55">
        <v>0.31788079470198677</v>
      </c>
      <c r="F205" s="55">
        <v>4.4150110375275938E-3</v>
      </c>
      <c r="G205" s="55">
        <v>0.28918322295805737</v>
      </c>
      <c r="H205" s="55">
        <v>0.38852097130242824</v>
      </c>
      <c r="I205" s="56" t="str">
        <f t="shared" si="23"/>
        <v>Others</v>
      </c>
      <c r="J205" s="56">
        <f t="shared" si="18"/>
        <v>0.38852097130242824</v>
      </c>
      <c r="K205" s="57">
        <f t="shared" si="19"/>
        <v>0.31788079470198677</v>
      </c>
      <c r="L205" s="56" t="str">
        <f t="shared" si="20"/>
        <v>INC</v>
      </c>
      <c r="M205" s="58">
        <f t="shared" si="21"/>
        <v>7.0640176600441473E-2</v>
      </c>
      <c r="N205" s="49" t="str">
        <f t="shared" si="22"/>
        <v>Swing Others</v>
      </c>
      <c r="O205" s="32">
        <v>144</v>
      </c>
      <c r="P205" s="30">
        <v>2</v>
      </c>
      <c r="Q205" s="30">
        <v>131</v>
      </c>
      <c r="R205" s="30">
        <v>7</v>
      </c>
      <c r="S205" s="30">
        <v>10</v>
      </c>
      <c r="T205" s="30">
        <v>4</v>
      </c>
      <c r="U205" s="30">
        <v>0</v>
      </c>
      <c r="V205" s="30">
        <v>3</v>
      </c>
      <c r="W205" s="32">
        <v>1</v>
      </c>
      <c r="X205" s="30">
        <v>3</v>
      </c>
      <c r="Y205" s="30">
        <v>1</v>
      </c>
      <c r="Z205" s="30">
        <v>135</v>
      </c>
      <c r="AA205" s="30">
        <v>3</v>
      </c>
      <c r="AB205" s="30">
        <v>1</v>
      </c>
      <c r="AC205" s="30">
        <v>1</v>
      </c>
      <c r="AD205" s="30">
        <v>6</v>
      </c>
      <c r="AE205" s="32">
        <v>1</v>
      </c>
      <c r="AF205" s="30">
        <v>0</v>
      </c>
      <c r="AG205" s="30">
        <v>0</v>
      </c>
      <c r="AH205" s="30">
        <v>0</v>
      </c>
      <c r="AI205" s="30">
        <v>453</v>
      </c>
      <c r="AJ205" s="30">
        <v>0</v>
      </c>
      <c r="AK205" s="30">
        <v>0</v>
      </c>
      <c r="AL205" s="30">
        <v>453</v>
      </c>
      <c r="AM205" s="30">
        <v>0</v>
      </c>
    </row>
    <row r="206" spans="1:39" ht="15" x14ac:dyDescent="0.3">
      <c r="A206" s="26" t="s">
        <v>369</v>
      </c>
      <c r="B206" s="31" t="s">
        <v>250</v>
      </c>
      <c r="C206" s="31" t="str">
        <f>VLOOKUP(B206,[3]Sheet1!$B$2:$D$274,3,0)</f>
        <v>TOLI</v>
      </c>
      <c r="D206" s="31" t="str">
        <f>VLOOKUP(C206,[4]all_localities_matched!$B$13:$J$191,9,0)</f>
        <v>TOLI</v>
      </c>
      <c r="E206" s="55">
        <v>0.53221957040572787</v>
      </c>
      <c r="F206" s="55">
        <v>7.1599045346062056E-3</v>
      </c>
      <c r="G206" s="55">
        <v>0.20763723150357996</v>
      </c>
      <c r="H206" s="55">
        <v>0.24582338902147971</v>
      </c>
      <c r="I206" s="56" t="str">
        <f t="shared" si="23"/>
        <v>INC</v>
      </c>
      <c r="J206" s="56">
        <f t="shared" si="18"/>
        <v>0.53221957040572787</v>
      </c>
      <c r="K206" s="57">
        <f t="shared" si="19"/>
        <v>0.24582338902147971</v>
      </c>
      <c r="L206" s="56" t="str">
        <f t="shared" si="20"/>
        <v>Others</v>
      </c>
      <c r="M206" s="58">
        <f t="shared" si="21"/>
        <v>0.28639618138424816</v>
      </c>
      <c r="N206" s="49" t="str">
        <f t="shared" si="22"/>
        <v>Strong INC</v>
      </c>
      <c r="O206" s="32">
        <v>223</v>
      </c>
      <c r="P206" s="30">
        <v>3</v>
      </c>
      <c r="Q206" s="30">
        <v>87</v>
      </c>
      <c r="R206" s="30">
        <v>6</v>
      </c>
      <c r="S206" s="30">
        <v>6</v>
      </c>
      <c r="T206" s="30">
        <v>3</v>
      </c>
      <c r="U206" s="30">
        <v>0</v>
      </c>
      <c r="V206" s="30">
        <v>0</v>
      </c>
      <c r="W206" s="32">
        <v>6</v>
      </c>
      <c r="X206" s="30">
        <v>2</v>
      </c>
      <c r="Y206" s="30">
        <v>1</v>
      </c>
      <c r="Z206" s="30">
        <v>58</v>
      </c>
      <c r="AA206" s="30">
        <v>2</v>
      </c>
      <c r="AB206" s="30">
        <v>2</v>
      </c>
      <c r="AC206" s="30">
        <v>4</v>
      </c>
      <c r="AD206" s="30">
        <v>9</v>
      </c>
      <c r="AE206" s="32">
        <v>3</v>
      </c>
      <c r="AF206" s="30">
        <v>0</v>
      </c>
      <c r="AG206" s="30">
        <v>0</v>
      </c>
      <c r="AH206" s="30">
        <v>1</v>
      </c>
      <c r="AI206" s="30">
        <v>416</v>
      </c>
      <c r="AJ206" s="30">
        <v>0</v>
      </c>
      <c r="AK206" s="30">
        <v>3</v>
      </c>
      <c r="AL206" s="30">
        <v>419</v>
      </c>
      <c r="AM206" s="30">
        <v>0</v>
      </c>
    </row>
    <row r="207" spans="1:39" ht="15" x14ac:dyDescent="0.3">
      <c r="A207" s="34">
        <v>190</v>
      </c>
      <c r="B207" s="31" t="s">
        <v>251</v>
      </c>
      <c r="C207" s="31" t="str">
        <f>VLOOKUP(B207,[3]Sheet1!$B$2:$D$274,3,0)</f>
        <v>Others</v>
      </c>
      <c r="D207" s="31" t="str">
        <f>VLOOKUP(C207,[4]all_localities_matched!$B$13:$J$191,9,0)</f>
        <v>Others</v>
      </c>
      <c r="E207" s="55">
        <v>0.171875</v>
      </c>
      <c r="F207" s="55">
        <v>5.208333333333333E-3</v>
      </c>
      <c r="G207" s="55">
        <v>0.42881944444444442</v>
      </c>
      <c r="H207" s="55">
        <v>0.390625</v>
      </c>
      <c r="I207" s="56" t="str">
        <f t="shared" si="23"/>
        <v>BJP</v>
      </c>
      <c r="J207" s="56">
        <f t="shared" si="18"/>
        <v>0.42881944444444442</v>
      </c>
      <c r="K207" s="57">
        <f t="shared" si="19"/>
        <v>0.390625</v>
      </c>
      <c r="L207" s="56" t="str">
        <f t="shared" si="20"/>
        <v>Others</v>
      </c>
      <c r="M207" s="58">
        <f t="shared" si="21"/>
        <v>3.819444444444442E-2</v>
      </c>
      <c r="N207" s="49" t="str">
        <f t="shared" si="22"/>
        <v>Swing BJP</v>
      </c>
      <c r="O207" s="32">
        <v>99</v>
      </c>
      <c r="P207" s="30">
        <v>3</v>
      </c>
      <c r="Q207" s="30">
        <v>247</v>
      </c>
      <c r="R207" s="30">
        <v>6</v>
      </c>
      <c r="S207" s="30">
        <v>11</v>
      </c>
      <c r="T207" s="30">
        <v>3</v>
      </c>
      <c r="U207" s="30">
        <v>1</v>
      </c>
      <c r="V207" s="30">
        <v>3</v>
      </c>
      <c r="W207" s="32">
        <v>15</v>
      </c>
      <c r="X207" s="30">
        <v>2</v>
      </c>
      <c r="Y207" s="30">
        <v>7</v>
      </c>
      <c r="Z207" s="30">
        <v>151</v>
      </c>
      <c r="AA207" s="30">
        <v>4</v>
      </c>
      <c r="AB207" s="30">
        <v>6</v>
      </c>
      <c r="AC207" s="30">
        <v>3</v>
      </c>
      <c r="AD207" s="30">
        <v>5</v>
      </c>
      <c r="AE207" s="32">
        <v>2</v>
      </c>
      <c r="AF207" s="30">
        <v>5</v>
      </c>
      <c r="AG207" s="30">
        <v>1</v>
      </c>
      <c r="AH207" s="30">
        <v>0</v>
      </c>
      <c r="AI207" s="30">
        <v>574</v>
      </c>
      <c r="AJ207" s="30">
        <v>0</v>
      </c>
      <c r="AK207" s="30">
        <v>2</v>
      </c>
      <c r="AL207" s="30">
        <v>576</v>
      </c>
      <c r="AM207" s="30">
        <v>0</v>
      </c>
    </row>
    <row r="208" spans="1:39" ht="15" x14ac:dyDescent="0.3">
      <c r="A208" s="34">
        <v>191</v>
      </c>
      <c r="B208" s="31" t="s">
        <v>252</v>
      </c>
      <c r="C208" s="31" t="str">
        <f>VLOOKUP(B208,[3]Sheet1!$B$2:$D$274,3,0)</f>
        <v>Others</v>
      </c>
      <c r="D208" s="31" t="str">
        <f>VLOOKUP(C208,[4]all_localities_matched!$B$13:$J$191,9,0)</f>
        <v>Others</v>
      </c>
      <c r="E208" s="55">
        <v>0.47454175152749489</v>
      </c>
      <c r="F208" s="55">
        <v>1.2219959266802444E-2</v>
      </c>
      <c r="G208" s="55">
        <v>0.32993890020366601</v>
      </c>
      <c r="H208" s="55">
        <v>0.18329938900203666</v>
      </c>
      <c r="I208" s="56" t="str">
        <f t="shared" si="23"/>
        <v>INC</v>
      </c>
      <c r="J208" s="56">
        <f t="shared" si="18"/>
        <v>0.47454175152749489</v>
      </c>
      <c r="K208" s="57">
        <f t="shared" si="19"/>
        <v>0.32993890020366601</v>
      </c>
      <c r="L208" s="56" t="str">
        <f t="shared" si="20"/>
        <v>BJP</v>
      </c>
      <c r="M208" s="58">
        <f t="shared" si="21"/>
        <v>0.14460285132382888</v>
      </c>
      <c r="N208" s="49" t="str">
        <f t="shared" si="22"/>
        <v>Swing INC</v>
      </c>
      <c r="O208" s="32">
        <v>233</v>
      </c>
      <c r="P208" s="30">
        <v>6</v>
      </c>
      <c r="Q208" s="30">
        <v>162</v>
      </c>
      <c r="R208" s="30">
        <v>12</v>
      </c>
      <c r="S208" s="30">
        <v>5</v>
      </c>
      <c r="T208" s="30">
        <v>3</v>
      </c>
      <c r="U208" s="30">
        <v>1</v>
      </c>
      <c r="V208" s="30">
        <v>0</v>
      </c>
      <c r="W208" s="32">
        <v>2</v>
      </c>
      <c r="X208" s="30">
        <v>0</v>
      </c>
      <c r="Y208" s="30">
        <v>2</v>
      </c>
      <c r="Z208" s="30">
        <v>49</v>
      </c>
      <c r="AA208" s="30">
        <v>2</v>
      </c>
      <c r="AB208" s="30">
        <v>0</v>
      </c>
      <c r="AC208" s="30">
        <v>1</v>
      </c>
      <c r="AD208" s="30">
        <v>4</v>
      </c>
      <c r="AE208" s="32">
        <v>6</v>
      </c>
      <c r="AF208" s="30">
        <v>0</v>
      </c>
      <c r="AG208" s="30">
        <v>1</v>
      </c>
      <c r="AH208" s="30">
        <v>2</v>
      </c>
      <c r="AI208" s="30">
        <v>491</v>
      </c>
      <c r="AJ208" s="30">
        <v>0</v>
      </c>
      <c r="AK208" s="30">
        <v>0</v>
      </c>
      <c r="AL208" s="30">
        <v>491</v>
      </c>
      <c r="AM208" s="30">
        <v>0</v>
      </c>
    </row>
    <row r="209" spans="1:39" ht="15" x14ac:dyDescent="0.3">
      <c r="A209" s="34">
        <v>192</v>
      </c>
      <c r="B209" s="31" t="s">
        <v>253</v>
      </c>
      <c r="C209" s="31" t="str">
        <f>VLOOKUP(B209,[3]Sheet1!$B$2:$D$274,3,0)</f>
        <v>Others</v>
      </c>
      <c r="D209" s="31" t="str">
        <f>VLOOKUP(C209,[4]all_localities_matched!$B$13:$J$191,9,0)</f>
        <v>Others</v>
      </c>
      <c r="E209" s="55">
        <v>0.24274406332453827</v>
      </c>
      <c r="F209" s="55">
        <v>2.9023746701846966E-2</v>
      </c>
      <c r="G209" s="55">
        <v>0.48021108179419525</v>
      </c>
      <c r="H209" s="55">
        <v>0.24538258575197888</v>
      </c>
      <c r="I209" s="56" t="str">
        <f t="shared" si="23"/>
        <v>BJP</v>
      </c>
      <c r="J209" s="56">
        <f t="shared" si="18"/>
        <v>0.48021108179419525</v>
      </c>
      <c r="K209" s="57">
        <f t="shared" si="19"/>
        <v>0.24538258575197888</v>
      </c>
      <c r="L209" s="56" t="str">
        <f t="shared" si="20"/>
        <v>Others</v>
      </c>
      <c r="M209" s="58">
        <f t="shared" si="21"/>
        <v>0.23482849604221637</v>
      </c>
      <c r="N209" s="49" t="str">
        <f t="shared" si="22"/>
        <v>Strong BJP</v>
      </c>
      <c r="O209" s="32">
        <v>92</v>
      </c>
      <c r="P209" s="30">
        <v>11</v>
      </c>
      <c r="Q209" s="30">
        <v>182</v>
      </c>
      <c r="R209" s="30">
        <v>15</v>
      </c>
      <c r="S209" s="30">
        <v>5</v>
      </c>
      <c r="T209" s="30">
        <v>0</v>
      </c>
      <c r="U209" s="30">
        <v>0</v>
      </c>
      <c r="V209" s="30">
        <v>1</v>
      </c>
      <c r="W209" s="32">
        <v>0</v>
      </c>
      <c r="X209" s="30">
        <v>1</v>
      </c>
      <c r="Y209" s="30">
        <v>3</v>
      </c>
      <c r="Z209" s="30">
        <v>50</v>
      </c>
      <c r="AA209" s="30">
        <v>1</v>
      </c>
      <c r="AB209" s="30">
        <v>5</v>
      </c>
      <c r="AC209" s="30">
        <v>4</v>
      </c>
      <c r="AD209" s="30">
        <v>4</v>
      </c>
      <c r="AE209" s="32">
        <v>3</v>
      </c>
      <c r="AF209" s="30">
        <v>1</v>
      </c>
      <c r="AG209" s="30">
        <v>0</v>
      </c>
      <c r="AH209" s="30">
        <v>0</v>
      </c>
      <c r="AI209" s="30">
        <v>378</v>
      </c>
      <c r="AJ209" s="30">
        <v>0</v>
      </c>
      <c r="AK209" s="30">
        <v>1</v>
      </c>
      <c r="AL209" s="30">
        <v>379</v>
      </c>
      <c r="AM209" s="30">
        <v>0</v>
      </c>
    </row>
    <row r="210" spans="1:39" ht="15" x14ac:dyDescent="0.3">
      <c r="A210" s="34">
        <v>193</v>
      </c>
      <c r="B210" s="31" t="s">
        <v>254</v>
      </c>
      <c r="C210" s="31" t="str">
        <f>VLOOKUP(B210,[3]Sheet1!$B$2:$D$274,3,0)</f>
        <v>SILAR</v>
      </c>
      <c r="D210" s="31" t="str">
        <f>VLOOKUP(C210,[4]all_localities_matched!$B$13:$J$191,9,0)</f>
        <v>SILAR</v>
      </c>
      <c r="E210" s="55">
        <v>0.16666666666666666</v>
      </c>
      <c r="F210" s="55">
        <v>0.28730158730158728</v>
      </c>
      <c r="G210" s="55">
        <v>0.41904761904761906</v>
      </c>
      <c r="H210" s="55">
        <v>0.12380952380952381</v>
      </c>
      <c r="I210" s="56" t="str">
        <f t="shared" si="23"/>
        <v>BJP</v>
      </c>
      <c r="J210" s="56">
        <f t="shared" si="18"/>
        <v>0.41904761904761906</v>
      </c>
      <c r="K210" s="57">
        <f t="shared" si="19"/>
        <v>0.28730158730158728</v>
      </c>
      <c r="L210" s="56" t="str">
        <f t="shared" si="20"/>
        <v>BSP</v>
      </c>
      <c r="M210" s="58">
        <f t="shared" si="21"/>
        <v>0.13174603174603178</v>
      </c>
      <c r="N210" s="49" t="str">
        <f t="shared" si="22"/>
        <v>Swing BJP</v>
      </c>
      <c r="O210" s="32">
        <v>105</v>
      </c>
      <c r="P210" s="30">
        <v>181</v>
      </c>
      <c r="Q210" s="30">
        <v>264</v>
      </c>
      <c r="R210" s="30">
        <v>11</v>
      </c>
      <c r="S210" s="30">
        <v>2</v>
      </c>
      <c r="T210" s="30">
        <v>1</v>
      </c>
      <c r="U210" s="30">
        <v>2</v>
      </c>
      <c r="V210" s="30">
        <v>0</v>
      </c>
      <c r="W210" s="32">
        <v>3</v>
      </c>
      <c r="X210" s="30">
        <v>2</v>
      </c>
      <c r="Y210" s="30">
        <v>7</v>
      </c>
      <c r="Z210" s="30">
        <v>22</v>
      </c>
      <c r="AA210" s="30">
        <v>6</v>
      </c>
      <c r="AB210" s="30">
        <v>3</v>
      </c>
      <c r="AC210" s="30">
        <v>8</v>
      </c>
      <c r="AD210" s="30">
        <v>3</v>
      </c>
      <c r="AE210" s="32">
        <v>3</v>
      </c>
      <c r="AF210" s="30">
        <v>0</v>
      </c>
      <c r="AG210" s="30">
        <v>3</v>
      </c>
      <c r="AH210" s="30">
        <v>2</v>
      </c>
      <c r="AI210" s="30">
        <v>628</v>
      </c>
      <c r="AJ210" s="30">
        <v>0</v>
      </c>
      <c r="AK210" s="30">
        <v>2</v>
      </c>
      <c r="AL210" s="30">
        <v>630</v>
      </c>
      <c r="AM210" s="30">
        <v>0</v>
      </c>
    </row>
    <row r="211" spans="1:39" ht="15" x14ac:dyDescent="0.3">
      <c r="A211" s="34">
        <v>194</v>
      </c>
      <c r="B211" s="31" t="s">
        <v>255</v>
      </c>
      <c r="C211" s="31" t="str">
        <f>VLOOKUP(B211,[3]Sheet1!$B$2:$D$274,3,0)</f>
        <v>DHAMARPUR</v>
      </c>
      <c r="D211" s="31" t="str">
        <f>VLOOKUP(C211,[4]all_localities_matched!$B$13:$J$191,9,0)</f>
        <v>DHAMARPUR</v>
      </c>
      <c r="E211" s="55">
        <v>5.7065217391304345E-2</v>
      </c>
      <c r="F211" s="55">
        <v>4.3478260869565216E-2</v>
      </c>
      <c r="G211" s="55">
        <v>0.66576086956521741</v>
      </c>
      <c r="H211" s="55">
        <v>0.21467391304347827</v>
      </c>
      <c r="I211" s="56" t="str">
        <f t="shared" si="23"/>
        <v>BJP</v>
      </c>
      <c r="J211" s="56">
        <f t="shared" si="18"/>
        <v>0.66576086956521741</v>
      </c>
      <c r="K211" s="57">
        <f t="shared" si="19"/>
        <v>0.21467391304347827</v>
      </c>
      <c r="L211" s="56" t="str">
        <f t="shared" si="20"/>
        <v>Others</v>
      </c>
      <c r="M211" s="58">
        <f t="shared" si="21"/>
        <v>0.45108695652173914</v>
      </c>
      <c r="N211" s="49" t="str">
        <f t="shared" si="22"/>
        <v>Strong BJP</v>
      </c>
      <c r="O211" s="32">
        <v>21</v>
      </c>
      <c r="P211" s="30">
        <v>16</v>
      </c>
      <c r="Q211" s="30">
        <v>245</v>
      </c>
      <c r="R211" s="30">
        <v>7</v>
      </c>
      <c r="S211" s="30">
        <v>6</v>
      </c>
      <c r="T211" s="30">
        <v>0</v>
      </c>
      <c r="U211" s="30">
        <v>2</v>
      </c>
      <c r="V211" s="30">
        <v>1</v>
      </c>
      <c r="W211" s="32">
        <v>3</v>
      </c>
      <c r="X211" s="30">
        <v>1</v>
      </c>
      <c r="Y211" s="30">
        <v>0</v>
      </c>
      <c r="Z211" s="30">
        <v>26</v>
      </c>
      <c r="AA211" s="30">
        <v>5</v>
      </c>
      <c r="AB211" s="30">
        <v>8</v>
      </c>
      <c r="AC211" s="30">
        <v>4</v>
      </c>
      <c r="AD211" s="30">
        <v>8</v>
      </c>
      <c r="AE211" s="32">
        <v>2</v>
      </c>
      <c r="AF211" s="30">
        <v>1</v>
      </c>
      <c r="AG211" s="30">
        <v>3</v>
      </c>
      <c r="AH211" s="30">
        <v>2</v>
      </c>
      <c r="AI211" s="30">
        <v>361</v>
      </c>
      <c r="AJ211" s="30">
        <v>0</v>
      </c>
      <c r="AK211" s="30">
        <v>7</v>
      </c>
      <c r="AL211" s="30">
        <v>368</v>
      </c>
      <c r="AM211" s="30">
        <v>0</v>
      </c>
    </row>
    <row r="212" spans="1:39" ht="15" x14ac:dyDescent="0.3">
      <c r="A212" s="34">
        <v>195</v>
      </c>
      <c r="B212" s="31" t="s">
        <v>256</v>
      </c>
      <c r="C212" s="31" t="str">
        <f>VLOOKUP(B212,[3]Sheet1!$B$2:$D$274,3,0)</f>
        <v>PAVAI</v>
      </c>
      <c r="D212" s="31" t="str">
        <f>VLOOKUP(C212,[4]all_localities_matched!$B$13:$J$191,9,0)</f>
        <v>PAWAI</v>
      </c>
      <c r="E212" s="55">
        <v>0.32558139534883723</v>
      </c>
      <c r="F212" s="55">
        <v>1.6795865633074936E-2</v>
      </c>
      <c r="G212" s="55">
        <v>0.26227390180878551</v>
      </c>
      <c r="H212" s="55">
        <v>0.37467700258397935</v>
      </c>
      <c r="I212" s="56" t="str">
        <f t="shared" si="23"/>
        <v>Others</v>
      </c>
      <c r="J212" s="56">
        <f t="shared" si="18"/>
        <v>0.37467700258397935</v>
      </c>
      <c r="K212" s="57">
        <f t="shared" si="19"/>
        <v>0.32558139534883723</v>
      </c>
      <c r="L212" s="56" t="str">
        <f t="shared" si="20"/>
        <v>INC</v>
      </c>
      <c r="M212" s="58">
        <f t="shared" si="21"/>
        <v>4.9095607235142114E-2</v>
      </c>
      <c r="N212" s="49" t="str">
        <f t="shared" si="22"/>
        <v>Swing Others</v>
      </c>
      <c r="O212" s="32">
        <v>252</v>
      </c>
      <c r="P212" s="30">
        <v>13</v>
      </c>
      <c r="Q212" s="30">
        <v>203</v>
      </c>
      <c r="R212" s="30">
        <v>13</v>
      </c>
      <c r="S212" s="30">
        <v>9</v>
      </c>
      <c r="T212" s="30">
        <v>4</v>
      </c>
      <c r="U212" s="30">
        <v>3</v>
      </c>
      <c r="V212" s="30">
        <v>5</v>
      </c>
      <c r="W212" s="32">
        <v>10</v>
      </c>
      <c r="X212" s="30">
        <v>5</v>
      </c>
      <c r="Y212" s="30">
        <v>4</v>
      </c>
      <c r="Z212" s="30">
        <v>169</v>
      </c>
      <c r="AA212" s="30">
        <v>12</v>
      </c>
      <c r="AB212" s="30">
        <v>11</v>
      </c>
      <c r="AC212" s="30">
        <v>5</v>
      </c>
      <c r="AD212" s="30">
        <v>14</v>
      </c>
      <c r="AE212" s="32">
        <v>12</v>
      </c>
      <c r="AF212" s="30">
        <v>4</v>
      </c>
      <c r="AG212" s="30">
        <v>4</v>
      </c>
      <c r="AH212" s="30">
        <v>6</v>
      </c>
      <c r="AI212" s="30">
        <v>758</v>
      </c>
      <c r="AJ212" s="30">
        <v>0</v>
      </c>
      <c r="AK212" s="30">
        <v>16</v>
      </c>
      <c r="AL212" s="30">
        <v>774</v>
      </c>
      <c r="AM212" s="30">
        <v>0</v>
      </c>
    </row>
    <row r="213" spans="1:39" ht="15" x14ac:dyDescent="0.3">
      <c r="A213" s="34">
        <v>196</v>
      </c>
      <c r="B213" s="31" t="s">
        <v>257</v>
      </c>
      <c r="C213" s="31" t="str">
        <f>VLOOKUP(B213,[3]Sheet1!$B$2:$D$274,3,0)</f>
        <v>PAVAI</v>
      </c>
      <c r="D213" s="31" t="str">
        <f>VLOOKUP(C213,[4]all_localities_matched!$B$13:$J$191,9,0)</f>
        <v>PAWAI</v>
      </c>
      <c r="E213" s="55">
        <v>0.22222222222222221</v>
      </c>
      <c r="F213" s="55">
        <v>0.12457912457912458</v>
      </c>
      <c r="G213" s="55">
        <v>0.30639730639730639</v>
      </c>
      <c r="H213" s="55">
        <v>0.33333333333333331</v>
      </c>
      <c r="I213" s="56" t="str">
        <f t="shared" si="23"/>
        <v>Others</v>
      </c>
      <c r="J213" s="56">
        <f t="shared" si="18"/>
        <v>0.33333333333333331</v>
      </c>
      <c r="K213" s="57">
        <f t="shared" si="19"/>
        <v>0.30639730639730639</v>
      </c>
      <c r="L213" s="56" t="str">
        <f t="shared" si="20"/>
        <v>BJP</v>
      </c>
      <c r="M213" s="58">
        <f t="shared" si="21"/>
        <v>2.6936026936026924E-2</v>
      </c>
      <c r="N213" s="49" t="str">
        <f t="shared" si="22"/>
        <v>Swing Others</v>
      </c>
      <c r="O213" s="32">
        <v>132</v>
      </c>
      <c r="P213" s="30">
        <v>74</v>
      </c>
      <c r="Q213" s="30">
        <v>182</v>
      </c>
      <c r="R213" s="30">
        <v>9</v>
      </c>
      <c r="S213" s="30">
        <v>8</v>
      </c>
      <c r="T213" s="30">
        <v>21</v>
      </c>
      <c r="U213" s="30">
        <v>3</v>
      </c>
      <c r="V213" s="30">
        <v>1</v>
      </c>
      <c r="W213" s="32">
        <v>2</v>
      </c>
      <c r="X213" s="30">
        <v>4</v>
      </c>
      <c r="Y213" s="30">
        <v>5</v>
      </c>
      <c r="Z213" s="30">
        <v>104</v>
      </c>
      <c r="AA213" s="30">
        <v>8</v>
      </c>
      <c r="AB213" s="30">
        <v>9</v>
      </c>
      <c r="AC213" s="30">
        <v>4</v>
      </c>
      <c r="AD213" s="30">
        <v>9</v>
      </c>
      <c r="AE213" s="32">
        <v>3</v>
      </c>
      <c r="AF213" s="30">
        <v>5</v>
      </c>
      <c r="AG213" s="30">
        <v>2</v>
      </c>
      <c r="AH213" s="30">
        <v>1</v>
      </c>
      <c r="AI213" s="30">
        <v>586</v>
      </c>
      <c r="AJ213" s="30">
        <v>0</v>
      </c>
      <c r="AK213" s="30">
        <v>8</v>
      </c>
      <c r="AL213" s="30">
        <v>594</v>
      </c>
      <c r="AM213" s="30">
        <v>0</v>
      </c>
    </row>
    <row r="214" spans="1:39" ht="15" x14ac:dyDescent="0.3">
      <c r="A214" s="34">
        <v>197</v>
      </c>
      <c r="B214" s="31" t="s">
        <v>258</v>
      </c>
      <c r="C214" s="31" t="str">
        <f>VLOOKUP(B214,[3]Sheet1!$B$2:$D$274,3,0)</f>
        <v>BHAIROPUR</v>
      </c>
      <c r="D214" s="31" t="str">
        <f>VLOOKUP(C214,[4]all_localities_matched!$B$13:$J$191,9,0)</f>
        <v>BHAIROPUR</v>
      </c>
      <c r="E214" s="55">
        <v>4.9140049140049137E-2</v>
      </c>
      <c r="F214" s="55">
        <v>2.9484029484029485E-2</v>
      </c>
      <c r="G214" s="55">
        <v>0.14004914004914004</v>
      </c>
      <c r="H214" s="55">
        <v>0.77886977886977882</v>
      </c>
      <c r="I214" s="56" t="str">
        <f t="shared" si="23"/>
        <v>Others</v>
      </c>
      <c r="J214" s="56">
        <f t="shared" si="18"/>
        <v>0.77886977886977882</v>
      </c>
      <c r="K214" s="57">
        <f t="shared" si="19"/>
        <v>0.14004914004914004</v>
      </c>
      <c r="L214" s="56" t="str">
        <f t="shared" si="20"/>
        <v>BJP</v>
      </c>
      <c r="M214" s="58">
        <f t="shared" si="21"/>
        <v>0.63882063882063878</v>
      </c>
      <c r="N214" s="49" t="str">
        <f t="shared" si="22"/>
        <v>Strong Others</v>
      </c>
      <c r="O214" s="32">
        <v>20</v>
      </c>
      <c r="P214" s="30">
        <v>12</v>
      </c>
      <c r="Q214" s="30">
        <v>57</v>
      </c>
      <c r="R214" s="30">
        <v>1</v>
      </c>
      <c r="S214" s="30">
        <v>1</v>
      </c>
      <c r="T214" s="30">
        <v>5</v>
      </c>
      <c r="U214" s="30">
        <v>4</v>
      </c>
      <c r="V214" s="30">
        <v>1</v>
      </c>
      <c r="W214" s="32">
        <v>1</v>
      </c>
      <c r="X214" s="30">
        <v>0</v>
      </c>
      <c r="Y214" s="30">
        <v>1</v>
      </c>
      <c r="Z214" s="30">
        <v>271</v>
      </c>
      <c r="AA214" s="30">
        <v>5</v>
      </c>
      <c r="AB214" s="30">
        <v>11</v>
      </c>
      <c r="AC214" s="30">
        <v>4</v>
      </c>
      <c r="AD214" s="30">
        <v>10</v>
      </c>
      <c r="AE214" s="32">
        <v>1</v>
      </c>
      <c r="AF214" s="30">
        <v>0</v>
      </c>
      <c r="AG214" s="30">
        <v>1</v>
      </c>
      <c r="AH214" s="30">
        <v>0</v>
      </c>
      <c r="AI214" s="30">
        <v>406</v>
      </c>
      <c r="AJ214" s="30">
        <v>0</v>
      </c>
      <c r="AK214" s="30">
        <v>1</v>
      </c>
      <c r="AL214" s="30">
        <v>407</v>
      </c>
      <c r="AM214" s="30">
        <v>0</v>
      </c>
    </row>
    <row r="215" spans="1:39" ht="15" x14ac:dyDescent="0.3">
      <c r="A215" s="34">
        <v>198</v>
      </c>
      <c r="B215" s="31" t="s">
        <v>259</v>
      </c>
      <c r="C215" s="31" t="str">
        <f>VLOOKUP(B215,[3]Sheet1!$B$2:$D$274,3,0)</f>
        <v>TITAI</v>
      </c>
      <c r="D215" s="31" t="str">
        <f>VLOOKUP(C215,[4]all_localities_matched!$B$13:$J$191,9,0)</f>
        <v>TITAI</v>
      </c>
      <c r="E215" s="55">
        <v>0.44103392568659128</v>
      </c>
      <c r="F215" s="55">
        <v>0.24232633279483037</v>
      </c>
      <c r="G215" s="55">
        <v>6.4620355411954766E-2</v>
      </c>
      <c r="H215" s="55">
        <v>0.24394184168012925</v>
      </c>
      <c r="I215" s="56" t="str">
        <f t="shared" si="23"/>
        <v>INC</v>
      </c>
      <c r="J215" s="56">
        <f t="shared" si="18"/>
        <v>0.44103392568659128</v>
      </c>
      <c r="K215" s="57">
        <f t="shared" si="19"/>
        <v>0.24394184168012925</v>
      </c>
      <c r="L215" s="56" t="str">
        <f t="shared" si="20"/>
        <v>Others</v>
      </c>
      <c r="M215" s="58">
        <f t="shared" si="21"/>
        <v>0.19709208400646203</v>
      </c>
      <c r="N215" s="49" t="str">
        <f t="shared" si="22"/>
        <v>Strong INC</v>
      </c>
      <c r="O215" s="32">
        <v>273</v>
      </c>
      <c r="P215" s="30">
        <v>150</v>
      </c>
      <c r="Q215" s="30">
        <v>40</v>
      </c>
      <c r="R215" s="30">
        <v>7</v>
      </c>
      <c r="S215" s="30">
        <v>5</v>
      </c>
      <c r="T215" s="30">
        <v>4</v>
      </c>
      <c r="U215" s="30">
        <v>2</v>
      </c>
      <c r="V215" s="30">
        <v>5</v>
      </c>
      <c r="W215" s="32">
        <v>8</v>
      </c>
      <c r="X215" s="30">
        <v>2</v>
      </c>
      <c r="Y215" s="30">
        <v>0</v>
      </c>
      <c r="Z215" s="30">
        <v>75</v>
      </c>
      <c r="AA215" s="30">
        <v>3</v>
      </c>
      <c r="AB215" s="30">
        <v>9</v>
      </c>
      <c r="AC215" s="30">
        <v>7</v>
      </c>
      <c r="AD215" s="30">
        <v>12</v>
      </c>
      <c r="AE215" s="32">
        <v>5</v>
      </c>
      <c r="AF215" s="30">
        <v>1</v>
      </c>
      <c r="AG215" s="30">
        <v>6</v>
      </c>
      <c r="AH215" s="30">
        <v>0</v>
      </c>
      <c r="AI215" s="30">
        <v>614</v>
      </c>
      <c r="AJ215" s="30">
        <v>0</v>
      </c>
      <c r="AK215" s="30">
        <v>5</v>
      </c>
      <c r="AL215" s="30">
        <v>619</v>
      </c>
      <c r="AM215" s="30">
        <v>0</v>
      </c>
    </row>
    <row r="216" spans="1:39" ht="15" x14ac:dyDescent="0.3">
      <c r="A216" s="34">
        <v>199</v>
      </c>
      <c r="B216" s="31" t="s">
        <v>260</v>
      </c>
      <c r="C216" s="31" t="str">
        <f>VLOOKUP(B216,[3]Sheet1!$B$2:$D$274,3,0)</f>
        <v>BHATAKUR</v>
      </c>
      <c r="D216" s="31" t="str">
        <f>VLOOKUP(C216,[4]all_localities_matched!$B$13:$J$191,9,0)</f>
        <v>BHARKUR</v>
      </c>
      <c r="E216" s="55">
        <v>0.58974358974358976</v>
      </c>
      <c r="F216" s="55">
        <v>2.8846153846153848E-2</v>
      </c>
      <c r="G216" s="55">
        <v>0.24358974358974358</v>
      </c>
      <c r="H216" s="55">
        <v>0.13782051282051283</v>
      </c>
      <c r="I216" s="56" t="str">
        <f t="shared" si="23"/>
        <v>INC</v>
      </c>
      <c r="J216" s="56">
        <f t="shared" si="18"/>
        <v>0.58974358974358976</v>
      </c>
      <c r="K216" s="57">
        <f t="shared" si="19"/>
        <v>0.24358974358974358</v>
      </c>
      <c r="L216" s="56" t="str">
        <f t="shared" si="20"/>
        <v>BJP</v>
      </c>
      <c r="M216" s="58">
        <f t="shared" si="21"/>
        <v>0.34615384615384615</v>
      </c>
      <c r="N216" s="49" t="str">
        <f t="shared" si="22"/>
        <v>Strong INC</v>
      </c>
      <c r="O216" s="32">
        <v>184</v>
      </c>
      <c r="P216" s="30">
        <v>9</v>
      </c>
      <c r="Q216" s="30">
        <v>76</v>
      </c>
      <c r="R216" s="30">
        <v>2</v>
      </c>
      <c r="S216" s="30">
        <v>0</v>
      </c>
      <c r="T216" s="30">
        <v>1</v>
      </c>
      <c r="U216" s="30">
        <v>1</v>
      </c>
      <c r="V216" s="30">
        <v>5</v>
      </c>
      <c r="W216" s="32">
        <v>0</v>
      </c>
      <c r="X216" s="30">
        <v>0</v>
      </c>
      <c r="Y216" s="30">
        <v>1</v>
      </c>
      <c r="Z216" s="30">
        <v>28</v>
      </c>
      <c r="AA216" s="30">
        <v>0</v>
      </c>
      <c r="AB216" s="30">
        <v>2</v>
      </c>
      <c r="AC216" s="30">
        <v>0</v>
      </c>
      <c r="AD216" s="30">
        <v>2</v>
      </c>
      <c r="AE216" s="32">
        <v>1</v>
      </c>
      <c r="AF216" s="30">
        <v>0</v>
      </c>
      <c r="AG216" s="30">
        <v>0</v>
      </c>
      <c r="AH216" s="30">
        <v>0</v>
      </c>
      <c r="AI216" s="30">
        <v>312</v>
      </c>
      <c r="AJ216" s="30">
        <v>0</v>
      </c>
      <c r="AK216" s="30">
        <v>0</v>
      </c>
      <c r="AL216" s="30">
        <v>312</v>
      </c>
      <c r="AM216" s="30">
        <v>0</v>
      </c>
    </row>
    <row r="217" spans="1:39" ht="15" x14ac:dyDescent="0.3">
      <c r="A217" s="34">
        <v>200</v>
      </c>
      <c r="B217" s="31" t="s">
        <v>261</v>
      </c>
      <c r="C217" s="31" t="str">
        <f>VLOOKUP(B217,[3]Sheet1!$B$2:$D$274,3,0)</f>
        <v>VISHRAMAPUR</v>
      </c>
      <c r="D217" s="31" t="str">
        <f>VLOOKUP(C217,[4]all_localities_matched!$B$13:$J$191,9,0)</f>
        <v>VISHRAMAPUR</v>
      </c>
      <c r="E217" s="55">
        <v>0.35772357723577236</v>
      </c>
      <c r="F217" s="55">
        <v>0.29810298102981031</v>
      </c>
      <c r="G217" s="55">
        <v>0.14905149051490515</v>
      </c>
      <c r="H217" s="55">
        <v>0.1951219512195122</v>
      </c>
      <c r="I217" s="56" t="str">
        <f t="shared" si="23"/>
        <v>INC</v>
      </c>
      <c r="J217" s="56">
        <f t="shared" si="18"/>
        <v>0.35772357723577236</v>
      </c>
      <c r="K217" s="57">
        <f t="shared" si="19"/>
        <v>0.29810298102981031</v>
      </c>
      <c r="L217" s="56" t="str">
        <f t="shared" si="20"/>
        <v>BSP</v>
      </c>
      <c r="M217" s="58">
        <f t="shared" si="21"/>
        <v>5.9620596205962051E-2</v>
      </c>
      <c r="N217" s="49" t="str">
        <f t="shared" si="22"/>
        <v>Swing INC</v>
      </c>
      <c r="O217" s="32">
        <v>132</v>
      </c>
      <c r="P217" s="30">
        <v>110</v>
      </c>
      <c r="Q217" s="30">
        <v>55</v>
      </c>
      <c r="R217" s="30">
        <v>12</v>
      </c>
      <c r="S217" s="30">
        <v>3</v>
      </c>
      <c r="T217" s="30">
        <v>1</v>
      </c>
      <c r="U217" s="30">
        <v>2</v>
      </c>
      <c r="V217" s="30">
        <v>1</v>
      </c>
      <c r="W217" s="32">
        <v>2</v>
      </c>
      <c r="X217" s="30">
        <v>1</v>
      </c>
      <c r="Y217" s="30">
        <v>2</v>
      </c>
      <c r="Z217" s="30">
        <v>34</v>
      </c>
      <c r="AA217" s="30">
        <v>2</v>
      </c>
      <c r="AB217" s="30">
        <v>3</v>
      </c>
      <c r="AC217" s="30">
        <v>2</v>
      </c>
      <c r="AD217" s="30">
        <v>5</v>
      </c>
      <c r="AE217" s="32">
        <v>2</v>
      </c>
      <c r="AF217" s="30">
        <v>0</v>
      </c>
      <c r="AG217" s="30">
        <v>0</v>
      </c>
      <c r="AH217" s="30">
        <v>0</v>
      </c>
      <c r="AI217" s="30">
        <v>369</v>
      </c>
      <c r="AJ217" s="30">
        <v>0</v>
      </c>
      <c r="AK217" s="30">
        <v>0</v>
      </c>
      <c r="AL217" s="30">
        <v>369</v>
      </c>
      <c r="AM217" s="30">
        <v>0</v>
      </c>
    </row>
    <row r="218" spans="1:39" ht="15" x14ac:dyDescent="0.3">
      <c r="A218" s="34">
        <v>201</v>
      </c>
      <c r="B218" s="31" t="s">
        <v>262</v>
      </c>
      <c r="C218" s="31" t="str">
        <f>VLOOKUP(B218,[3]Sheet1!$B$2:$D$274,3,0)</f>
        <v>HAJARIKARMA</v>
      </c>
      <c r="D218" s="31" t="str">
        <f>VLOOKUP(C218,[4]all_localities_matched!$B$13:$J$191,9,0)</f>
        <v>HAJARIKARMA</v>
      </c>
      <c r="E218" s="55">
        <v>0.47314049586776857</v>
      </c>
      <c r="F218" s="55">
        <v>0.27066115702479338</v>
      </c>
      <c r="G218" s="55">
        <v>5.1652892561983473E-2</v>
      </c>
      <c r="H218" s="55">
        <v>0.19214876033057851</v>
      </c>
      <c r="I218" s="56" t="str">
        <f t="shared" si="23"/>
        <v>INC</v>
      </c>
      <c r="J218" s="56">
        <f t="shared" si="18"/>
        <v>0.47314049586776857</v>
      </c>
      <c r="K218" s="57">
        <f t="shared" si="19"/>
        <v>0.27066115702479338</v>
      </c>
      <c r="L218" s="56" t="str">
        <f t="shared" si="20"/>
        <v>BSP</v>
      </c>
      <c r="M218" s="58">
        <f t="shared" si="21"/>
        <v>0.2024793388429752</v>
      </c>
      <c r="N218" s="49" t="str">
        <f t="shared" si="22"/>
        <v>Strong INC</v>
      </c>
      <c r="O218" s="32">
        <v>229</v>
      </c>
      <c r="P218" s="30">
        <v>131</v>
      </c>
      <c r="Q218" s="30">
        <v>25</v>
      </c>
      <c r="R218" s="30">
        <v>10</v>
      </c>
      <c r="S218" s="30">
        <v>4</v>
      </c>
      <c r="T218" s="30">
        <v>2</v>
      </c>
      <c r="U218" s="30">
        <v>1</v>
      </c>
      <c r="V218" s="30">
        <v>4</v>
      </c>
      <c r="W218" s="32">
        <v>1</v>
      </c>
      <c r="X218" s="30">
        <v>3</v>
      </c>
      <c r="Y218" s="30">
        <v>3</v>
      </c>
      <c r="Z218" s="30">
        <v>2</v>
      </c>
      <c r="AA218" s="30">
        <v>0</v>
      </c>
      <c r="AB218" s="30">
        <v>2</v>
      </c>
      <c r="AC218" s="30">
        <v>9</v>
      </c>
      <c r="AD218" s="30">
        <v>20</v>
      </c>
      <c r="AE218" s="32">
        <v>17</v>
      </c>
      <c r="AF218" s="30">
        <v>9</v>
      </c>
      <c r="AG218" s="30">
        <v>1</v>
      </c>
      <c r="AH218" s="30">
        <v>5</v>
      </c>
      <c r="AI218" s="30">
        <v>478</v>
      </c>
      <c r="AJ218" s="30">
        <v>0</v>
      </c>
      <c r="AK218" s="30">
        <v>6</v>
      </c>
      <c r="AL218" s="30">
        <v>484</v>
      </c>
      <c r="AM218" s="30">
        <v>0</v>
      </c>
    </row>
    <row r="219" spans="1:39" ht="15" x14ac:dyDescent="0.3">
      <c r="A219" s="34">
        <v>202</v>
      </c>
      <c r="B219" s="31" t="s">
        <v>263</v>
      </c>
      <c r="C219" s="31" t="str">
        <f>VLOOKUP(B219,[3]Sheet1!$B$2:$D$274,3,0)</f>
        <v>CHANDAULI</v>
      </c>
      <c r="D219" s="31" t="str">
        <f>VLOOKUP(C219,[4]all_localities_matched!$B$13:$J$191,9,0)</f>
        <v>CHANDAULI</v>
      </c>
      <c r="E219" s="55">
        <v>0.60471976401179939</v>
      </c>
      <c r="F219" s="55">
        <v>2.9498525073746312E-3</v>
      </c>
      <c r="G219" s="55">
        <v>0.26548672566371684</v>
      </c>
      <c r="H219" s="55">
        <v>0.12094395280235988</v>
      </c>
      <c r="I219" s="56" t="str">
        <f t="shared" si="23"/>
        <v>INC</v>
      </c>
      <c r="J219" s="56">
        <f t="shared" si="18"/>
        <v>0.60471976401179939</v>
      </c>
      <c r="K219" s="57">
        <f t="shared" si="19"/>
        <v>0.26548672566371684</v>
      </c>
      <c r="L219" s="56" t="str">
        <f t="shared" si="20"/>
        <v>BJP</v>
      </c>
      <c r="M219" s="58">
        <f t="shared" si="21"/>
        <v>0.33923303834808255</v>
      </c>
      <c r="N219" s="49" t="str">
        <f t="shared" si="22"/>
        <v>Strong INC</v>
      </c>
      <c r="O219" s="32">
        <v>205</v>
      </c>
      <c r="P219" s="30">
        <v>1</v>
      </c>
      <c r="Q219" s="30">
        <v>90</v>
      </c>
      <c r="R219" s="30">
        <v>6</v>
      </c>
      <c r="S219" s="30">
        <v>1</v>
      </c>
      <c r="T219" s="30">
        <v>0</v>
      </c>
      <c r="U219" s="30">
        <v>3</v>
      </c>
      <c r="V219" s="30">
        <v>2</v>
      </c>
      <c r="W219" s="32">
        <v>1</v>
      </c>
      <c r="X219" s="30">
        <v>0</v>
      </c>
      <c r="Y219" s="30">
        <v>0</v>
      </c>
      <c r="Z219" s="30">
        <v>3</v>
      </c>
      <c r="AA219" s="30">
        <v>1</v>
      </c>
      <c r="AB219" s="30">
        <v>3</v>
      </c>
      <c r="AC219" s="30">
        <v>3</v>
      </c>
      <c r="AD219" s="30">
        <v>7</v>
      </c>
      <c r="AE219" s="32">
        <v>9</v>
      </c>
      <c r="AF219" s="30">
        <v>1</v>
      </c>
      <c r="AG219" s="30">
        <v>0</v>
      </c>
      <c r="AH219" s="30">
        <v>1</v>
      </c>
      <c r="AI219" s="30">
        <v>337</v>
      </c>
      <c r="AJ219" s="30">
        <v>0</v>
      </c>
      <c r="AK219" s="30">
        <v>2</v>
      </c>
      <c r="AL219" s="30">
        <v>339</v>
      </c>
      <c r="AM219" s="30">
        <v>0</v>
      </c>
    </row>
    <row r="220" spans="1:39" ht="15" x14ac:dyDescent="0.3">
      <c r="A220" s="34">
        <v>203</v>
      </c>
      <c r="B220" s="31" t="s">
        <v>264</v>
      </c>
      <c r="C220" s="31" t="str">
        <f>VLOOKUP(B220,[3]Sheet1!$B$2:$D$274,3,0)</f>
        <v>BALAKARMA</v>
      </c>
      <c r="D220" s="31" t="str">
        <f>VLOOKUP(C220,[4]all_localities_matched!$B$13:$J$191,9,0)</f>
        <v>BALAKARAMA</v>
      </c>
      <c r="E220" s="55">
        <v>0.31198102016607354</v>
      </c>
      <c r="F220" s="55">
        <v>0.17556346381969157</v>
      </c>
      <c r="G220" s="55">
        <v>0.34282325029655991</v>
      </c>
      <c r="H220" s="55">
        <v>0.16844602609727166</v>
      </c>
      <c r="I220" s="56" t="str">
        <f t="shared" si="23"/>
        <v>BJP</v>
      </c>
      <c r="J220" s="56">
        <f t="shared" si="18"/>
        <v>0.34282325029655991</v>
      </c>
      <c r="K220" s="57">
        <f t="shared" si="19"/>
        <v>0.31198102016607354</v>
      </c>
      <c r="L220" s="56" t="str">
        <f t="shared" si="20"/>
        <v>INC</v>
      </c>
      <c r="M220" s="58">
        <f t="shared" si="21"/>
        <v>3.084223013048637E-2</v>
      </c>
      <c r="N220" s="49" t="str">
        <f t="shared" si="22"/>
        <v>Swing BJP</v>
      </c>
      <c r="O220" s="32">
        <v>263</v>
      </c>
      <c r="P220" s="30">
        <v>148</v>
      </c>
      <c r="Q220" s="30">
        <v>289</v>
      </c>
      <c r="R220" s="30">
        <v>21</v>
      </c>
      <c r="S220" s="30">
        <v>7</v>
      </c>
      <c r="T220" s="30">
        <v>4</v>
      </c>
      <c r="U220" s="30">
        <v>1</v>
      </c>
      <c r="V220" s="30">
        <v>5</v>
      </c>
      <c r="W220" s="32">
        <v>6</v>
      </c>
      <c r="X220" s="30">
        <v>6</v>
      </c>
      <c r="Y220" s="30">
        <v>3</v>
      </c>
      <c r="Z220" s="30">
        <v>15</v>
      </c>
      <c r="AA220" s="30">
        <v>10</v>
      </c>
      <c r="AB220" s="30">
        <v>17</v>
      </c>
      <c r="AC220" s="30">
        <v>10</v>
      </c>
      <c r="AD220" s="30">
        <v>24</v>
      </c>
      <c r="AE220" s="32">
        <v>7</v>
      </c>
      <c r="AF220" s="30">
        <v>5</v>
      </c>
      <c r="AG220" s="30">
        <v>1</v>
      </c>
      <c r="AH220" s="30">
        <v>0</v>
      </c>
      <c r="AI220" s="30">
        <v>842</v>
      </c>
      <c r="AJ220" s="30">
        <v>0</v>
      </c>
      <c r="AK220" s="30">
        <v>1</v>
      </c>
      <c r="AL220" s="30">
        <v>843</v>
      </c>
      <c r="AM220" s="30">
        <v>0</v>
      </c>
    </row>
    <row r="221" spans="1:39" ht="15" x14ac:dyDescent="0.3">
      <c r="A221" s="34">
        <v>204</v>
      </c>
      <c r="B221" s="31" t="s">
        <v>108</v>
      </c>
      <c r="C221" s="31" t="str">
        <f>VLOOKUP(B221,[3]Sheet1!$B$2:$D$274,3,0)</f>
        <v>CHATARA</v>
      </c>
      <c r="D221" s="31" t="str">
        <f>VLOOKUP(C221,[4]all_localities_matched!$B$13:$J$191,9,0)</f>
        <v>CHATARA</v>
      </c>
      <c r="E221" s="55">
        <v>0.68076923076923079</v>
      </c>
      <c r="F221" s="55">
        <v>1.9230769230769232E-2</v>
      </c>
      <c r="G221" s="55">
        <v>0.15576923076923077</v>
      </c>
      <c r="H221" s="55">
        <v>0.14038461538461539</v>
      </c>
      <c r="I221" s="56" t="str">
        <f t="shared" si="23"/>
        <v>INC</v>
      </c>
      <c r="J221" s="56">
        <f t="shared" si="18"/>
        <v>0.68076923076923079</v>
      </c>
      <c r="K221" s="57">
        <f t="shared" si="19"/>
        <v>0.15576923076923077</v>
      </c>
      <c r="L221" s="56" t="str">
        <f t="shared" si="20"/>
        <v>BJP</v>
      </c>
      <c r="M221" s="58">
        <f t="shared" si="21"/>
        <v>0.52500000000000002</v>
      </c>
      <c r="N221" s="49" t="str">
        <f t="shared" si="22"/>
        <v>Strong INC</v>
      </c>
      <c r="O221" s="32">
        <v>354</v>
      </c>
      <c r="P221" s="30">
        <v>10</v>
      </c>
      <c r="Q221" s="30">
        <v>81</v>
      </c>
      <c r="R221" s="30">
        <v>12</v>
      </c>
      <c r="S221" s="30">
        <v>2</v>
      </c>
      <c r="T221" s="30">
        <v>2</v>
      </c>
      <c r="U221" s="30">
        <v>7</v>
      </c>
      <c r="V221" s="30">
        <v>0</v>
      </c>
      <c r="W221" s="32">
        <v>3</v>
      </c>
      <c r="X221" s="30">
        <v>0</v>
      </c>
      <c r="Y221" s="30">
        <v>0</v>
      </c>
      <c r="Z221" s="30">
        <v>19</v>
      </c>
      <c r="AA221" s="30">
        <v>0</v>
      </c>
      <c r="AB221" s="30">
        <v>1</v>
      </c>
      <c r="AC221" s="30">
        <v>1</v>
      </c>
      <c r="AD221" s="30">
        <v>11</v>
      </c>
      <c r="AE221" s="32">
        <v>8</v>
      </c>
      <c r="AF221" s="30">
        <v>2</v>
      </c>
      <c r="AG221" s="30">
        <v>3</v>
      </c>
      <c r="AH221" s="30">
        <v>2</v>
      </c>
      <c r="AI221" s="30">
        <v>518</v>
      </c>
      <c r="AJ221" s="30">
        <v>0</v>
      </c>
      <c r="AK221" s="30">
        <v>2</v>
      </c>
      <c r="AL221" s="30">
        <v>520</v>
      </c>
      <c r="AM221" s="30">
        <v>0</v>
      </c>
    </row>
    <row r="222" spans="1:39" ht="15" x14ac:dyDescent="0.3">
      <c r="A222" s="34">
        <v>205</v>
      </c>
      <c r="B222" s="31" t="s">
        <v>265</v>
      </c>
      <c r="C222" s="31" t="str">
        <f>VLOOKUP(B222,[3]Sheet1!$B$2:$D$274,3,0)</f>
        <v>BHALUHARA</v>
      </c>
      <c r="D222" s="31" t="str">
        <f>VLOOKUP(C222,[4]all_localities_matched!$B$13:$J$191,9,0)</f>
        <v>BHALUHARA</v>
      </c>
      <c r="E222" s="55">
        <v>0.89637305699481862</v>
      </c>
      <c r="F222" s="55">
        <v>2.072538860103627E-2</v>
      </c>
      <c r="G222" s="55">
        <v>1.5544041450777202E-2</v>
      </c>
      <c r="H222" s="55">
        <v>6.2176165803108807E-2</v>
      </c>
      <c r="I222" s="56" t="str">
        <f t="shared" si="23"/>
        <v>INC</v>
      </c>
      <c r="J222" s="56">
        <f t="shared" si="18"/>
        <v>0.89637305699481862</v>
      </c>
      <c r="K222" s="57">
        <f t="shared" si="19"/>
        <v>6.2176165803108807E-2</v>
      </c>
      <c r="L222" s="56" t="str">
        <f t="shared" si="20"/>
        <v>Others</v>
      </c>
      <c r="M222" s="58">
        <f t="shared" si="21"/>
        <v>0.83419689119170981</v>
      </c>
      <c r="N222" s="49" t="str">
        <f t="shared" si="22"/>
        <v>Strong INC</v>
      </c>
      <c r="O222" s="32">
        <v>346</v>
      </c>
      <c r="P222" s="30">
        <v>8</v>
      </c>
      <c r="Q222" s="30">
        <v>6</v>
      </c>
      <c r="R222" s="30">
        <v>2</v>
      </c>
      <c r="S222" s="30">
        <v>2</v>
      </c>
      <c r="T222" s="30">
        <v>0</v>
      </c>
      <c r="U222" s="30">
        <v>1</v>
      </c>
      <c r="V222" s="30">
        <v>0</v>
      </c>
      <c r="W222" s="32">
        <v>1</v>
      </c>
      <c r="X222" s="30">
        <v>0</v>
      </c>
      <c r="Y222" s="30">
        <v>0</v>
      </c>
      <c r="Z222" s="30">
        <v>1</v>
      </c>
      <c r="AA222" s="30">
        <v>0</v>
      </c>
      <c r="AB222" s="30">
        <v>0</v>
      </c>
      <c r="AC222" s="30">
        <v>0</v>
      </c>
      <c r="AD222" s="30">
        <v>9</v>
      </c>
      <c r="AE222" s="32">
        <v>5</v>
      </c>
      <c r="AF222" s="30">
        <v>2</v>
      </c>
      <c r="AG222" s="30">
        <v>0</v>
      </c>
      <c r="AH222" s="30">
        <v>1</v>
      </c>
      <c r="AI222" s="30">
        <v>384</v>
      </c>
      <c r="AJ222" s="30">
        <v>0</v>
      </c>
      <c r="AK222" s="30">
        <v>2</v>
      </c>
      <c r="AL222" s="30">
        <v>386</v>
      </c>
      <c r="AM222" s="30">
        <v>0</v>
      </c>
    </row>
    <row r="223" spans="1:39" ht="15" x14ac:dyDescent="0.3">
      <c r="A223" s="34">
        <v>206</v>
      </c>
      <c r="B223" s="31" t="s">
        <v>266</v>
      </c>
      <c r="C223" s="31" t="str">
        <f>VLOOKUP(B223,[3]Sheet1!$B$2:$D$274,3,0)</f>
        <v>BIJAULI</v>
      </c>
      <c r="D223" s="31" t="str">
        <f>VLOOKUP(C223,[4]all_localities_matched!$B$13:$J$191,9,0)</f>
        <v>BIJAULI</v>
      </c>
      <c r="E223" s="55">
        <v>0.42722117202268434</v>
      </c>
      <c r="F223" s="55">
        <v>5.4820415879017016E-2</v>
      </c>
      <c r="G223" s="55">
        <v>0.35727788279773159</v>
      </c>
      <c r="H223" s="55">
        <v>0.15879017013232513</v>
      </c>
      <c r="I223" s="56" t="str">
        <f t="shared" si="23"/>
        <v>INC</v>
      </c>
      <c r="J223" s="56">
        <f t="shared" si="18"/>
        <v>0.42722117202268434</v>
      </c>
      <c r="K223" s="57">
        <f t="shared" si="19"/>
        <v>0.35727788279773159</v>
      </c>
      <c r="L223" s="56" t="str">
        <f t="shared" si="20"/>
        <v>BJP</v>
      </c>
      <c r="M223" s="58">
        <f t="shared" si="21"/>
        <v>6.9943289224952743E-2</v>
      </c>
      <c r="N223" s="49" t="str">
        <f t="shared" si="22"/>
        <v>Swing INC</v>
      </c>
      <c r="O223" s="32">
        <v>226</v>
      </c>
      <c r="P223" s="30">
        <v>29</v>
      </c>
      <c r="Q223" s="30">
        <v>189</v>
      </c>
      <c r="R223" s="30">
        <v>10</v>
      </c>
      <c r="S223" s="30">
        <v>2</v>
      </c>
      <c r="T223" s="30">
        <v>1</v>
      </c>
      <c r="U223" s="30">
        <v>2</v>
      </c>
      <c r="V223" s="30">
        <v>5</v>
      </c>
      <c r="W223" s="32">
        <v>1</v>
      </c>
      <c r="X223" s="30">
        <v>0</v>
      </c>
      <c r="Y223" s="30">
        <v>1</v>
      </c>
      <c r="Z223" s="30">
        <v>7</v>
      </c>
      <c r="AA223" s="30">
        <v>7</v>
      </c>
      <c r="AB223" s="30">
        <v>8</v>
      </c>
      <c r="AC223" s="30">
        <v>4</v>
      </c>
      <c r="AD223" s="30">
        <v>12</v>
      </c>
      <c r="AE223" s="32">
        <v>14</v>
      </c>
      <c r="AF223" s="30">
        <v>4</v>
      </c>
      <c r="AG223" s="30">
        <v>6</v>
      </c>
      <c r="AH223" s="30">
        <v>0</v>
      </c>
      <c r="AI223" s="30">
        <v>528</v>
      </c>
      <c r="AJ223" s="30">
        <v>0</v>
      </c>
      <c r="AK223" s="30">
        <v>1</v>
      </c>
      <c r="AL223" s="30">
        <v>529</v>
      </c>
      <c r="AM223" s="30">
        <v>0</v>
      </c>
    </row>
    <row r="224" spans="1:39" ht="15" x14ac:dyDescent="0.3">
      <c r="A224" s="34">
        <v>207</v>
      </c>
      <c r="B224" s="31" t="s">
        <v>267</v>
      </c>
      <c r="C224" s="31" t="str">
        <f>VLOOKUP(B224,[3]Sheet1!$B$2:$D$274,3,0)</f>
        <v>PIPARA</v>
      </c>
      <c r="D224" s="31" t="str">
        <f>VLOOKUP(C224,[4]all_localities_matched!$B$13:$J$191,9,0)</f>
        <v>PIPARA</v>
      </c>
      <c r="E224" s="55">
        <v>0.28735632183908044</v>
      </c>
      <c r="F224" s="55">
        <v>0.29374201787994891</v>
      </c>
      <c r="G224" s="55">
        <v>0.2388250319284802</v>
      </c>
      <c r="H224" s="55">
        <v>0.17113665389527458</v>
      </c>
      <c r="I224" s="56" t="str">
        <f t="shared" si="23"/>
        <v>BSP</v>
      </c>
      <c r="J224" s="56">
        <f t="shared" si="18"/>
        <v>0.29374201787994891</v>
      </c>
      <c r="K224" s="57">
        <f t="shared" si="19"/>
        <v>0.28735632183908044</v>
      </c>
      <c r="L224" s="56" t="str">
        <f t="shared" si="20"/>
        <v>INC</v>
      </c>
      <c r="M224" s="58">
        <f t="shared" si="21"/>
        <v>6.3856960408684715E-3</v>
      </c>
      <c r="N224" s="49" t="str">
        <f t="shared" si="22"/>
        <v>Swing BSP</v>
      </c>
      <c r="O224" s="32">
        <v>225</v>
      </c>
      <c r="P224" s="30">
        <v>230</v>
      </c>
      <c r="Q224" s="30">
        <v>187</v>
      </c>
      <c r="R224" s="30">
        <v>18</v>
      </c>
      <c r="S224" s="30">
        <v>1</v>
      </c>
      <c r="T224" s="30">
        <v>2</v>
      </c>
      <c r="U224" s="30">
        <v>1</v>
      </c>
      <c r="V224" s="30">
        <v>1</v>
      </c>
      <c r="W224" s="32">
        <v>2</v>
      </c>
      <c r="X224" s="30">
        <v>2</v>
      </c>
      <c r="Y224" s="30">
        <v>6</v>
      </c>
      <c r="Z224" s="30">
        <v>45</v>
      </c>
      <c r="AA224" s="30">
        <v>1</v>
      </c>
      <c r="AB224" s="30">
        <v>6</v>
      </c>
      <c r="AC224" s="30">
        <v>4</v>
      </c>
      <c r="AD224" s="30">
        <v>10</v>
      </c>
      <c r="AE224" s="32">
        <v>14</v>
      </c>
      <c r="AF224" s="30">
        <v>11</v>
      </c>
      <c r="AG224" s="30">
        <v>8</v>
      </c>
      <c r="AH224" s="30">
        <v>2</v>
      </c>
      <c r="AI224" s="30">
        <v>776</v>
      </c>
      <c r="AJ224" s="30">
        <v>0</v>
      </c>
      <c r="AK224" s="30">
        <v>7</v>
      </c>
      <c r="AL224" s="30">
        <v>783</v>
      </c>
      <c r="AM224" s="30">
        <v>0</v>
      </c>
    </row>
    <row r="225" spans="1:39" ht="15" x14ac:dyDescent="0.3">
      <c r="A225" s="34">
        <v>208</v>
      </c>
      <c r="B225" s="31" t="s">
        <v>268</v>
      </c>
      <c r="C225" s="31" t="str">
        <f>VLOOKUP(B225,[3]Sheet1!$B$2:$D$274,3,0)</f>
        <v>DHANARI</v>
      </c>
      <c r="D225" s="31" t="str">
        <f>VLOOKUP(C225,[4]all_localities_matched!$B$13:$J$191,9,0)</f>
        <v>DHANADI</v>
      </c>
      <c r="E225" s="55">
        <v>0.29683698296836986</v>
      </c>
      <c r="F225" s="55">
        <v>1.4598540145985401E-2</v>
      </c>
      <c r="G225" s="55">
        <v>0.48175182481751827</v>
      </c>
      <c r="H225" s="55">
        <v>0.18978102189781021</v>
      </c>
      <c r="I225" s="56" t="str">
        <f t="shared" si="23"/>
        <v>BJP</v>
      </c>
      <c r="J225" s="56">
        <f t="shared" si="18"/>
        <v>0.48175182481751827</v>
      </c>
      <c r="K225" s="57">
        <f t="shared" si="19"/>
        <v>0.29683698296836986</v>
      </c>
      <c r="L225" s="56" t="str">
        <f t="shared" si="20"/>
        <v>INC</v>
      </c>
      <c r="M225" s="58">
        <f t="shared" si="21"/>
        <v>0.18491484184914841</v>
      </c>
      <c r="N225" s="49" t="str">
        <f t="shared" si="22"/>
        <v>Strong BJP</v>
      </c>
      <c r="O225" s="32">
        <v>122</v>
      </c>
      <c r="P225" s="30">
        <v>6</v>
      </c>
      <c r="Q225" s="30">
        <v>198</v>
      </c>
      <c r="R225" s="30">
        <v>7</v>
      </c>
      <c r="S225" s="30">
        <v>3</v>
      </c>
      <c r="T225" s="30">
        <v>1</v>
      </c>
      <c r="U225" s="30">
        <v>2</v>
      </c>
      <c r="V225" s="30">
        <v>11</v>
      </c>
      <c r="W225" s="32">
        <v>1</v>
      </c>
      <c r="X225" s="30">
        <v>1</v>
      </c>
      <c r="Y225" s="30">
        <v>0</v>
      </c>
      <c r="Z225" s="30">
        <v>14</v>
      </c>
      <c r="AA225" s="30">
        <v>3</v>
      </c>
      <c r="AB225" s="30">
        <v>5</v>
      </c>
      <c r="AC225" s="30">
        <v>1</v>
      </c>
      <c r="AD225" s="30">
        <v>8</v>
      </c>
      <c r="AE225" s="32">
        <v>9</v>
      </c>
      <c r="AF225" s="30">
        <v>3</v>
      </c>
      <c r="AG225" s="30">
        <v>6</v>
      </c>
      <c r="AH225" s="30">
        <v>3</v>
      </c>
      <c r="AI225" s="30">
        <v>404</v>
      </c>
      <c r="AJ225" s="30">
        <v>0</v>
      </c>
      <c r="AK225" s="30">
        <v>7</v>
      </c>
      <c r="AL225" s="30">
        <v>411</v>
      </c>
      <c r="AM225" s="30">
        <v>0</v>
      </c>
    </row>
    <row r="226" spans="1:39" ht="15" x14ac:dyDescent="0.3">
      <c r="A226" s="34">
        <v>209</v>
      </c>
      <c r="B226" s="31" t="s">
        <v>269</v>
      </c>
      <c r="C226" s="31" t="str">
        <f>VLOOKUP(B226,[3]Sheet1!$B$2:$D$274,3,0)</f>
        <v>PANDEY</v>
      </c>
      <c r="D226" s="31" t="str">
        <f>VLOOKUP(C226,[4]all_localities_matched!$B$13:$J$191,9,0)</f>
        <v>PANDEY</v>
      </c>
      <c r="E226" s="55">
        <v>0.5971428571428572</v>
      </c>
      <c r="F226" s="55">
        <v>0.11285714285714285</v>
      </c>
      <c r="G226" s="55">
        <v>0.17</v>
      </c>
      <c r="H226" s="55">
        <v>0.11571428571428571</v>
      </c>
      <c r="I226" s="56" t="str">
        <f t="shared" si="23"/>
        <v>INC</v>
      </c>
      <c r="J226" s="56">
        <f t="shared" si="18"/>
        <v>0.5971428571428572</v>
      </c>
      <c r="K226" s="57">
        <f t="shared" si="19"/>
        <v>0.17</v>
      </c>
      <c r="L226" s="56" t="str">
        <f t="shared" si="20"/>
        <v>BJP</v>
      </c>
      <c r="M226" s="58">
        <f t="shared" si="21"/>
        <v>0.42714285714285716</v>
      </c>
      <c r="N226" s="49" t="str">
        <f t="shared" si="22"/>
        <v>Strong INC</v>
      </c>
      <c r="O226" s="32">
        <v>418</v>
      </c>
      <c r="P226" s="30">
        <v>79</v>
      </c>
      <c r="Q226" s="30">
        <v>119</v>
      </c>
      <c r="R226" s="30">
        <v>17</v>
      </c>
      <c r="S226" s="30">
        <v>1</v>
      </c>
      <c r="T226" s="30">
        <v>2</v>
      </c>
      <c r="U226" s="30">
        <v>3</v>
      </c>
      <c r="V226" s="30">
        <v>0</v>
      </c>
      <c r="W226" s="32">
        <v>13</v>
      </c>
      <c r="X226" s="30">
        <v>0</v>
      </c>
      <c r="Y226" s="30">
        <v>1</v>
      </c>
      <c r="Z226" s="30">
        <v>6</v>
      </c>
      <c r="AA226" s="30">
        <v>0</v>
      </c>
      <c r="AB226" s="30">
        <v>3</v>
      </c>
      <c r="AC226" s="30">
        <v>7</v>
      </c>
      <c r="AD226" s="30">
        <v>16</v>
      </c>
      <c r="AE226" s="32">
        <v>9</v>
      </c>
      <c r="AF226" s="30">
        <v>0</v>
      </c>
      <c r="AG226" s="30">
        <v>3</v>
      </c>
      <c r="AH226" s="30">
        <v>0</v>
      </c>
      <c r="AI226" s="30">
        <v>697</v>
      </c>
      <c r="AJ226" s="30">
        <v>0</v>
      </c>
      <c r="AK226" s="30">
        <v>3</v>
      </c>
      <c r="AL226" s="30">
        <v>700</v>
      </c>
      <c r="AM226" s="30">
        <v>0</v>
      </c>
    </row>
    <row r="227" spans="1:39" ht="15" x14ac:dyDescent="0.3">
      <c r="A227" s="34">
        <v>210</v>
      </c>
      <c r="B227" s="31" t="s">
        <v>270</v>
      </c>
      <c r="C227" s="31" t="str">
        <f>VLOOKUP(B227,[3]Sheet1!$B$2:$D$274,3,0)</f>
        <v>HASAULI</v>
      </c>
      <c r="D227" s="31" t="str">
        <f>VLOOKUP(C227,[4]all_localities_matched!$B$13:$J$191,9,0)</f>
        <v>HASAULI</v>
      </c>
      <c r="E227" s="55">
        <v>0.19875776397515527</v>
      </c>
      <c r="F227" s="55">
        <v>4.3478260869565216E-2</v>
      </c>
      <c r="G227" s="55">
        <v>0.56107660455486541</v>
      </c>
      <c r="H227" s="55">
        <v>0.19254658385093168</v>
      </c>
      <c r="I227" s="56" t="str">
        <f t="shared" si="23"/>
        <v>BJP</v>
      </c>
      <c r="J227" s="56">
        <f t="shared" si="18"/>
        <v>0.56107660455486541</v>
      </c>
      <c r="K227" s="57">
        <f t="shared" si="19"/>
        <v>0.19875776397515527</v>
      </c>
      <c r="L227" s="56" t="str">
        <f t="shared" si="20"/>
        <v>INC</v>
      </c>
      <c r="M227" s="58">
        <f t="shared" si="21"/>
        <v>0.36231884057971014</v>
      </c>
      <c r="N227" s="49" t="str">
        <f t="shared" si="22"/>
        <v>Strong BJP</v>
      </c>
      <c r="O227" s="32">
        <v>96</v>
      </c>
      <c r="P227" s="30">
        <v>21</v>
      </c>
      <c r="Q227" s="30">
        <v>271</v>
      </c>
      <c r="R227" s="30">
        <v>14</v>
      </c>
      <c r="S227" s="30">
        <v>6</v>
      </c>
      <c r="T227" s="30">
        <v>5</v>
      </c>
      <c r="U227" s="30">
        <v>4</v>
      </c>
      <c r="V227" s="30">
        <v>0</v>
      </c>
      <c r="W227" s="32">
        <v>0</v>
      </c>
      <c r="X227" s="30">
        <v>3</v>
      </c>
      <c r="Y227" s="30">
        <v>4</v>
      </c>
      <c r="Z227" s="30">
        <v>10</v>
      </c>
      <c r="AA227" s="30">
        <v>2</v>
      </c>
      <c r="AB227" s="30">
        <v>8</v>
      </c>
      <c r="AC227" s="30">
        <v>2</v>
      </c>
      <c r="AD227" s="30">
        <v>12</v>
      </c>
      <c r="AE227" s="32">
        <v>9</v>
      </c>
      <c r="AF227" s="30">
        <v>2</v>
      </c>
      <c r="AG227" s="30">
        <v>7</v>
      </c>
      <c r="AH227" s="30">
        <v>5</v>
      </c>
      <c r="AI227" s="30">
        <v>481</v>
      </c>
      <c r="AJ227" s="30">
        <v>0</v>
      </c>
      <c r="AK227" s="30">
        <v>2</v>
      </c>
      <c r="AL227" s="30">
        <v>483</v>
      </c>
      <c r="AM227" s="30">
        <v>0</v>
      </c>
    </row>
    <row r="228" spans="1:39" ht="15" x14ac:dyDescent="0.3">
      <c r="A228" s="34">
        <v>211</v>
      </c>
      <c r="B228" s="31" t="s">
        <v>271</v>
      </c>
      <c r="C228" s="31" t="str">
        <f>VLOOKUP(B228,[3]Sheet1!$B$2:$D$274,3,0)</f>
        <v>RAVAL</v>
      </c>
      <c r="D228" s="31" t="str">
        <f>VLOOKUP(C228,[4]all_localities_matched!$B$13:$J$191,9,0)</f>
        <v>RAWAL</v>
      </c>
      <c r="E228" s="55">
        <v>0.39922978177150192</v>
      </c>
      <c r="F228" s="55">
        <v>6.1617458279845959E-2</v>
      </c>
      <c r="G228" s="55">
        <v>0.43132220795892168</v>
      </c>
      <c r="H228" s="55">
        <v>0.10397946084724005</v>
      </c>
      <c r="I228" s="56" t="str">
        <f t="shared" si="23"/>
        <v>BJP</v>
      </c>
      <c r="J228" s="56">
        <f t="shared" si="18"/>
        <v>0.43132220795892168</v>
      </c>
      <c r="K228" s="57">
        <f t="shared" si="19"/>
        <v>0.39922978177150192</v>
      </c>
      <c r="L228" s="56" t="str">
        <f t="shared" si="20"/>
        <v>INC</v>
      </c>
      <c r="M228" s="58">
        <f t="shared" si="21"/>
        <v>3.2092426187419754E-2</v>
      </c>
      <c r="N228" s="49" t="str">
        <f t="shared" si="22"/>
        <v>Swing BJP</v>
      </c>
      <c r="O228" s="32">
        <v>311</v>
      </c>
      <c r="P228" s="30">
        <v>48</v>
      </c>
      <c r="Q228" s="30">
        <v>336</v>
      </c>
      <c r="R228" s="30">
        <v>10</v>
      </c>
      <c r="S228" s="30">
        <v>12</v>
      </c>
      <c r="T228" s="30">
        <v>4</v>
      </c>
      <c r="U228" s="30">
        <v>1</v>
      </c>
      <c r="V228" s="30">
        <v>0</v>
      </c>
      <c r="W228" s="32">
        <v>6</v>
      </c>
      <c r="X228" s="30">
        <v>2</v>
      </c>
      <c r="Y228" s="30">
        <v>1</v>
      </c>
      <c r="Z228" s="30">
        <v>10</v>
      </c>
      <c r="AA228" s="30">
        <v>2</v>
      </c>
      <c r="AB228" s="30">
        <v>5</v>
      </c>
      <c r="AC228" s="30">
        <v>4</v>
      </c>
      <c r="AD228" s="30">
        <v>15</v>
      </c>
      <c r="AE228" s="32">
        <v>2</v>
      </c>
      <c r="AF228" s="30">
        <v>1</v>
      </c>
      <c r="AG228" s="30">
        <v>5</v>
      </c>
      <c r="AH228" s="30">
        <v>1</v>
      </c>
      <c r="AI228" s="30">
        <v>776</v>
      </c>
      <c r="AJ228" s="30">
        <v>0</v>
      </c>
      <c r="AK228" s="30">
        <v>3</v>
      </c>
      <c r="AL228" s="30">
        <v>779</v>
      </c>
      <c r="AM228" s="30">
        <v>0</v>
      </c>
    </row>
    <row r="229" spans="1:39" ht="15" x14ac:dyDescent="0.3">
      <c r="A229" s="34">
        <v>212</v>
      </c>
      <c r="B229" s="31" t="s">
        <v>272</v>
      </c>
      <c r="C229" s="31" t="str">
        <f>VLOOKUP(B229,[3]Sheet1!$B$2:$D$274,3,0)</f>
        <v>KUNDA</v>
      </c>
      <c r="D229" s="31" t="str">
        <f>VLOOKUP(C229,[4]all_localities_matched!$B$13:$J$191,9,0)</f>
        <v>KUNDA</v>
      </c>
      <c r="E229" s="55">
        <v>3.3775633293124246E-2</v>
      </c>
      <c r="F229" s="55">
        <v>0.79252110977080825</v>
      </c>
      <c r="G229" s="55">
        <v>8.9264173703256941E-2</v>
      </c>
      <c r="H229" s="55">
        <v>8.4439083232810616E-2</v>
      </c>
      <c r="I229" s="56" t="str">
        <f t="shared" si="23"/>
        <v>BSP</v>
      </c>
      <c r="J229" s="56">
        <f t="shared" si="18"/>
        <v>0.79252110977080825</v>
      </c>
      <c r="K229" s="57">
        <f t="shared" si="19"/>
        <v>8.9264173703256941E-2</v>
      </c>
      <c r="L229" s="56" t="str">
        <f t="shared" si="20"/>
        <v>BJP</v>
      </c>
      <c r="M229" s="58">
        <f t="shared" si="21"/>
        <v>0.70325693606755135</v>
      </c>
      <c r="N229" s="49" t="str">
        <f t="shared" si="22"/>
        <v>Strong BSP</v>
      </c>
      <c r="O229" s="32">
        <v>28</v>
      </c>
      <c r="P229" s="30">
        <v>657</v>
      </c>
      <c r="Q229" s="30">
        <v>74</v>
      </c>
      <c r="R229" s="30">
        <v>3</v>
      </c>
      <c r="S229" s="30">
        <v>3</v>
      </c>
      <c r="T229" s="30">
        <v>2</v>
      </c>
      <c r="U229" s="30">
        <v>1</v>
      </c>
      <c r="V229" s="30">
        <v>0</v>
      </c>
      <c r="W229" s="32">
        <v>4</v>
      </c>
      <c r="X229" s="30">
        <v>2</v>
      </c>
      <c r="Y229" s="30">
        <v>3</v>
      </c>
      <c r="Z229" s="30">
        <v>4</v>
      </c>
      <c r="AA229" s="30">
        <v>3</v>
      </c>
      <c r="AB229" s="30">
        <v>2</v>
      </c>
      <c r="AC229" s="30">
        <v>18</v>
      </c>
      <c r="AD229" s="30">
        <v>5</v>
      </c>
      <c r="AE229" s="32">
        <v>4</v>
      </c>
      <c r="AF229" s="30">
        <v>14</v>
      </c>
      <c r="AG229" s="30">
        <v>0</v>
      </c>
      <c r="AH229" s="30">
        <v>2</v>
      </c>
      <c r="AI229" s="30">
        <v>829</v>
      </c>
      <c r="AJ229" s="30">
        <v>0</v>
      </c>
      <c r="AK229" s="30">
        <v>0</v>
      </c>
      <c r="AL229" s="30">
        <v>829</v>
      </c>
      <c r="AM229" s="30">
        <v>0</v>
      </c>
    </row>
    <row r="230" spans="1:39" ht="15" x14ac:dyDescent="0.3">
      <c r="A230" s="34">
        <v>213</v>
      </c>
      <c r="B230" s="31" t="s">
        <v>273</v>
      </c>
      <c r="C230" s="31" t="str">
        <f>VLOOKUP(B230,[3]Sheet1!$B$2:$D$274,3,0)</f>
        <v>HARIHAR</v>
      </c>
      <c r="D230" s="31" t="str">
        <f>VLOOKUP(C230,[4]all_localities_matched!$B$13:$J$191,9,0)</f>
        <v>HARIHAR</v>
      </c>
      <c r="E230" s="55">
        <v>0.54681647940074907</v>
      </c>
      <c r="F230" s="55">
        <v>0.19288389513108614</v>
      </c>
      <c r="G230" s="55">
        <v>4.1198501872659173E-2</v>
      </c>
      <c r="H230" s="55">
        <v>0.21161048689138576</v>
      </c>
      <c r="I230" s="56" t="str">
        <f t="shared" si="23"/>
        <v>INC</v>
      </c>
      <c r="J230" s="56">
        <f t="shared" si="18"/>
        <v>0.54681647940074907</v>
      </c>
      <c r="K230" s="57">
        <f t="shared" si="19"/>
        <v>0.21161048689138576</v>
      </c>
      <c r="L230" s="56" t="str">
        <f t="shared" si="20"/>
        <v>Others</v>
      </c>
      <c r="M230" s="58">
        <f t="shared" si="21"/>
        <v>0.33520599250936334</v>
      </c>
      <c r="N230" s="49" t="str">
        <f t="shared" si="22"/>
        <v>Strong INC</v>
      </c>
      <c r="O230" s="32">
        <v>292</v>
      </c>
      <c r="P230" s="30">
        <v>103</v>
      </c>
      <c r="Q230" s="30">
        <v>22</v>
      </c>
      <c r="R230" s="30">
        <v>14</v>
      </c>
      <c r="S230" s="30">
        <v>3</v>
      </c>
      <c r="T230" s="30">
        <v>3</v>
      </c>
      <c r="U230" s="30">
        <v>1</v>
      </c>
      <c r="V230" s="30">
        <v>1</v>
      </c>
      <c r="W230" s="32">
        <v>3</v>
      </c>
      <c r="X230" s="30">
        <v>5</v>
      </c>
      <c r="Y230" s="30">
        <v>5</v>
      </c>
      <c r="Z230" s="30">
        <v>8</v>
      </c>
      <c r="AA230" s="30">
        <v>5</v>
      </c>
      <c r="AB230" s="30">
        <v>4</v>
      </c>
      <c r="AC230" s="30">
        <v>11</v>
      </c>
      <c r="AD230" s="30">
        <v>33</v>
      </c>
      <c r="AE230" s="32">
        <v>11</v>
      </c>
      <c r="AF230" s="30">
        <v>4</v>
      </c>
      <c r="AG230" s="30">
        <v>1</v>
      </c>
      <c r="AH230" s="30">
        <v>1</v>
      </c>
      <c r="AI230" s="30">
        <v>530</v>
      </c>
      <c r="AJ230" s="30">
        <v>0</v>
      </c>
      <c r="AK230" s="30">
        <v>4</v>
      </c>
      <c r="AL230" s="30">
        <v>534</v>
      </c>
      <c r="AM230" s="30">
        <v>0</v>
      </c>
    </row>
    <row r="231" spans="1:39" ht="15" x14ac:dyDescent="0.3">
      <c r="A231" s="34">
        <v>214</v>
      </c>
      <c r="B231" s="31" t="s">
        <v>274</v>
      </c>
      <c r="C231" s="31" t="str">
        <f>VLOOKUP(B231,[3]Sheet1!$B$2:$D$274,3,0)</f>
        <v>KHAKHADA</v>
      </c>
      <c r="D231" s="31" t="str">
        <f>VLOOKUP(C231,[4]all_localities_matched!$B$13:$J$191,9,0)</f>
        <v>KHAKHADA</v>
      </c>
      <c r="E231" s="55">
        <v>0.38527397260273971</v>
      </c>
      <c r="F231" s="55">
        <v>0.1523972602739726</v>
      </c>
      <c r="G231" s="55">
        <v>0.31164383561643838</v>
      </c>
      <c r="H231" s="55">
        <v>0.14726027397260275</v>
      </c>
      <c r="I231" s="56" t="str">
        <f t="shared" si="23"/>
        <v>INC</v>
      </c>
      <c r="J231" s="56">
        <f t="shared" si="18"/>
        <v>0.38527397260273971</v>
      </c>
      <c r="K231" s="57">
        <f t="shared" si="19"/>
        <v>0.31164383561643838</v>
      </c>
      <c r="L231" s="56" t="str">
        <f t="shared" si="20"/>
        <v>BJP</v>
      </c>
      <c r="M231" s="58">
        <f t="shared" si="21"/>
        <v>7.3630136986301331E-2</v>
      </c>
      <c r="N231" s="49" t="str">
        <f t="shared" si="22"/>
        <v>Swing INC</v>
      </c>
      <c r="O231" s="32">
        <v>225</v>
      </c>
      <c r="P231" s="30">
        <v>89</v>
      </c>
      <c r="Q231" s="30">
        <v>182</v>
      </c>
      <c r="R231" s="30">
        <v>20</v>
      </c>
      <c r="S231" s="30">
        <v>4</v>
      </c>
      <c r="T231" s="30">
        <v>0</v>
      </c>
      <c r="U231" s="30">
        <v>1</v>
      </c>
      <c r="V231" s="30">
        <v>8</v>
      </c>
      <c r="W231" s="32">
        <v>1</v>
      </c>
      <c r="X231" s="30">
        <v>1</v>
      </c>
      <c r="Y231" s="30">
        <v>1</v>
      </c>
      <c r="Z231" s="30">
        <v>24</v>
      </c>
      <c r="AA231" s="30">
        <v>1</v>
      </c>
      <c r="AB231" s="30">
        <v>2</v>
      </c>
      <c r="AC231" s="30">
        <v>1</v>
      </c>
      <c r="AD231" s="30">
        <v>4</v>
      </c>
      <c r="AE231" s="32">
        <v>5</v>
      </c>
      <c r="AF231" s="30">
        <v>3</v>
      </c>
      <c r="AG231" s="30">
        <v>10</v>
      </c>
      <c r="AH231" s="30">
        <v>0</v>
      </c>
      <c r="AI231" s="30">
        <v>582</v>
      </c>
      <c r="AJ231" s="30">
        <v>0</v>
      </c>
      <c r="AK231" s="30">
        <v>2</v>
      </c>
      <c r="AL231" s="30">
        <v>584</v>
      </c>
      <c r="AM231" s="30">
        <v>0</v>
      </c>
    </row>
    <row r="232" spans="1:39" ht="15" x14ac:dyDescent="0.3">
      <c r="A232" s="34">
        <v>215</v>
      </c>
      <c r="B232" s="31" t="s">
        <v>275</v>
      </c>
      <c r="C232" s="31" t="str">
        <f>VLOOKUP(B232,[3]Sheet1!$B$2:$D$274,3,0)</f>
        <v>NEPAVA</v>
      </c>
      <c r="D232" s="31" t="str">
        <f>VLOOKUP(C232,[4]all_localities_matched!$B$13:$J$191,9,0)</f>
        <v>NEPAVA</v>
      </c>
      <c r="E232" s="55">
        <v>0.68152031454783746</v>
      </c>
      <c r="F232" s="55">
        <v>0.14809960681520315</v>
      </c>
      <c r="G232" s="55">
        <v>7.6015727391874177E-2</v>
      </c>
      <c r="H232" s="55">
        <v>8.7811271297509833E-2</v>
      </c>
      <c r="I232" s="56" t="str">
        <f t="shared" si="23"/>
        <v>INC</v>
      </c>
      <c r="J232" s="56">
        <f t="shared" si="18"/>
        <v>0.68152031454783746</v>
      </c>
      <c r="K232" s="57">
        <f t="shared" si="19"/>
        <v>0.14809960681520315</v>
      </c>
      <c r="L232" s="56" t="str">
        <f t="shared" si="20"/>
        <v>BSP</v>
      </c>
      <c r="M232" s="58">
        <f t="shared" si="21"/>
        <v>0.53342070773263428</v>
      </c>
      <c r="N232" s="49" t="str">
        <f t="shared" si="22"/>
        <v>Strong INC</v>
      </c>
      <c r="O232" s="32">
        <v>520</v>
      </c>
      <c r="P232" s="30">
        <v>113</v>
      </c>
      <c r="Q232" s="30">
        <v>58</v>
      </c>
      <c r="R232" s="30">
        <v>10</v>
      </c>
      <c r="S232" s="30">
        <v>2</v>
      </c>
      <c r="T232" s="30">
        <v>3</v>
      </c>
      <c r="U232" s="30">
        <v>3</v>
      </c>
      <c r="V232" s="30">
        <v>0</v>
      </c>
      <c r="W232" s="32">
        <v>3</v>
      </c>
      <c r="X232" s="30">
        <v>6</v>
      </c>
      <c r="Y232" s="30">
        <v>2</v>
      </c>
      <c r="Z232" s="30">
        <v>1</v>
      </c>
      <c r="AA232" s="30">
        <v>3</v>
      </c>
      <c r="AB232" s="30">
        <v>4</v>
      </c>
      <c r="AC232" s="30">
        <v>1</v>
      </c>
      <c r="AD232" s="30">
        <v>7</v>
      </c>
      <c r="AE232" s="32">
        <v>14</v>
      </c>
      <c r="AF232" s="30">
        <v>4</v>
      </c>
      <c r="AG232" s="30">
        <v>3</v>
      </c>
      <c r="AH232" s="30">
        <v>1</v>
      </c>
      <c r="AI232" s="30">
        <v>758</v>
      </c>
      <c r="AJ232" s="30">
        <v>0</v>
      </c>
      <c r="AK232" s="30">
        <v>5</v>
      </c>
      <c r="AL232" s="30">
        <v>763</v>
      </c>
      <c r="AM232" s="30">
        <v>0</v>
      </c>
    </row>
    <row r="233" spans="1:39" ht="15" x14ac:dyDescent="0.3">
      <c r="A233" s="34">
        <v>216</v>
      </c>
      <c r="B233" s="31" t="s">
        <v>276</v>
      </c>
      <c r="C233" s="31" t="str">
        <f>VLOOKUP(B233,[3]Sheet1!$B$2:$D$274,3,0)</f>
        <v>KARMA</v>
      </c>
      <c r="D233" s="31" t="str">
        <f>VLOOKUP(C233,[4]all_localities_matched!$B$13:$J$191,9,0)</f>
        <v>KARAMA</v>
      </c>
      <c r="E233" s="55">
        <v>0.65609756097560978</v>
      </c>
      <c r="F233" s="55">
        <v>6.3414634146341464E-2</v>
      </c>
      <c r="G233" s="55">
        <v>0.18292682926829268</v>
      </c>
      <c r="H233" s="55">
        <v>9.7560975609756101E-2</v>
      </c>
      <c r="I233" s="56" t="str">
        <f t="shared" si="23"/>
        <v>INC</v>
      </c>
      <c r="J233" s="56">
        <f t="shared" si="18"/>
        <v>0.65609756097560978</v>
      </c>
      <c r="K233" s="57">
        <f t="shared" si="19"/>
        <v>0.18292682926829268</v>
      </c>
      <c r="L233" s="56" t="str">
        <f t="shared" si="20"/>
        <v>BJP</v>
      </c>
      <c r="M233" s="58">
        <f t="shared" si="21"/>
        <v>0.4731707317073171</v>
      </c>
      <c r="N233" s="49" t="str">
        <f t="shared" si="22"/>
        <v>Strong INC</v>
      </c>
      <c r="O233" s="32">
        <v>269</v>
      </c>
      <c r="P233" s="30">
        <v>26</v>
      </c>
      <c r="Q233" s="30">
        <v>75</v>
      </c>
      <c r="R233" s="30">
        <v>13</v>
      </c>
      <c r="S233" s="30">
        <v>2</v>
      </c>
      <c r="T233" s="30">
        <v>0</v>
      </c>
      <c r="U233" s="30">
        <v>0</v>
      </c>
      <c r="V233" s="30">
        <v>1</v>
      </c>
      <c r="W233" s="32">
        <v>4</v>
      </c>
      <c r="X233" s="30">
        <v>0</v>
      </c>
      <c r="Y233" s="30">
        <v>0</v>
      </c>
      <c r="Z233" s="30">
        <v>0</v>
      </c>
      <c r="AA233" s="30">
        <v>0</v>
      </c>
      <c r="AB233" s="30">
        <v>1</v>
      </c>
      <c r="AC233" s="30">
        <v>1</v>
      </c>
      <c r="AD233" s="30">
        <v>5</v>
      </c>
      <c r="AE233" s="32">
        <v>7</v>
      </c>
      <c r="AF233" s="30">
        <v>2</v>
      </c>
      <c r="AG233" s="30">
        <v>3</v>
      </c>
      <c r="AH233" s="30">
        <v>1</v>
      </c>
      <c r="AI233" s="30">
        <v>410</v>
      </c>
      <c r="AJ233" s="30">
        <v>0</v>
      </c>
      <c r="AK233" s="30">
        <v>0</v>
      </c>
      <c r="AL233" s="30">
        <v>410</v>
      </c>
      <c r="AM233" s="30">
        <v>0</v>
      </c>
    </row>
    <row r="234" spans="1:39" ht="15" x14ac:dyDescent="0.3">
      <c r="A234" s="34">
        <v>217</v>
      </c>
      <c r="B234" s="31" t="s">
        <v>277</v>
      </c>
      <c r="C234" s="31" t="str">
        <f>VLOOKUP(B234,[3]Sheet1!$B$2:$D$274,3,0)</f>
        <v>BASADIHA</v>
      </c>
      <c r="D234" s="31" t="str">
        <f>VLOOKUP(C234,[4]all_localities_matched!$B$13:$J$191,9,0)</f>
        <v>BASADIHA</v>
      </c>
      <c r="E234" s="55">
        <v>0.37239583333333331</v>
      </c>
      <c r="F234" s="55">
        <v>5.2083333333333336E-2</v>
      </c>
      <c r="G234" s="55">
        <v>0.45052083333333331</v>
      </c>
      <c r="H234" s="55">
        <v>0.125</v>
      </c>
      <c r="I234" s="56" t="str">
        <f t="shared" si="23"/>
        <v>BJP</v>
      </c>
      <c r="J234" s="56">
        <f t="shared" si="18"/>
        <v>0.45052083333333331</v>
      </c>
      <c r="K234" s="57">
        <f t="shared" si="19"/>
        <v>0.37239583333333331</v>
      </c>
      <c r="L234" s="56" t="str">
        <f t="shared" si="20"/>
        <v>INC</v>
      </c>
      <c r="M234" s="58">
        <f t="shared" si="21"/>
        <v>7.8125E-2</v>
      </c>
      <c r="N234" s="49" t="str">
        <f t="shared" si="22"/>
        <v>Swing BJP</v>
      </c>
      <c r="O234" s="32">
        <v>143</v>
      </c>
      <c r="P234" s="30">
        <v>20</v>
      </c>
      <c r="Q234" s="30">
        <v>173</v>
      </c>
      <c r="R234" s="30">
        <v>2</v>
      </c>
      <c r="S234" s="30">
        <v>0</v>
      </c>
      <c r="T234" s="30">
        <v>0</v>
      </c>
      <c r="U234" s="30">
        <v>0</v>
      </c>
      <c r="V234" s="30">
        <v>0</v>
      </c>
      <c r="W234" s="32">
        <v>1</v>
      </c>
      <c r="X234" s="30">
        <v>0</v>
      </c>
      <c r="Y234" s="30">
        <v>1</v>
      </c>
      <c r="Z234" s="30">
        <v>29</v>
      </c>
      <c r="AA234" s="30">
        <v>1</v>
      </c>
      <c r="AB234" s="30">
        <v>2</v>
      </c>
      <c r="AC234" s="30">
        <v>0</v>
      </c>
      <c r="AD234" s="30">
        <v>1</v>
      </c>
      <c r="AE234" s="32">
        <v>4</v>
      </c>
      <c r="AF234" s="30">
        <v>0</v>
      </c>
      <c r="AG234" s="30">
        <v>7</v>
      </c>
      <c r="AH234" s="30">
        <v>0</v>
      </c>
      <c r="AI234" s="30">
        <v>384</v>
      </c>
      <c r="AJ234" s="30">
        <v>0</v>
      </c>
      <c r="AK234" s="30">
        <v>0</v>
      </c>
      <c r="AL234" s="30">
        <v>384</v>
      </c>
      <c r="AM234" s="30">
        <v>0</v>
      </c>
    </row>
    <row r="235" spans="1:39" ht="15" x14ac:dyDescent="0.3">
      <c r="A235" s="34">
        <v>218</v>
      </c>
      <c r="B235" s="31" t="s">
        <v>278</v>
      </c>
      <c r="C235" s="31" t="str">
        <f>VLOOKUP(B235,[3]Sheet1!$B$2:$D$274,3,0)</f>
        <v>DADHAPA</v>
      </c>
      <c r="D235" s="31" t="str">
        <f>VLOOKUP(C235,[4]all_localities_matched!$B$13:$J$191,9,0)</f>
        <v>DADHAPA</v>
      </c>
      <c r="E235" s="55">
        <v>0.19598765432098766</v>
      </c>
      <c r="F235" s="55">
        <v>0.1388888888888889</v>
      </c>
      <c r="G235" s="55">
        <v>0.43981481481481483</v>
      </c>
      <c r="H235" s="55">
        <v>0.22376543209876543</v>
      </c>
      <c r="I235" s="56" t="str">
        <f t="shared" si="23"/>
        <v>BJP</v>
      </c>
      <c r="J235" s="56">
        <f t="shared" si="18"/>
        <v>0.43981481481481483</v>
      </c>
      <c r="K235" s="57">
        <f t="shared" si="19"/>
        <v>0.22376543209876543</v>
      </c>
      <c r="L235" s="56" t="str">
        <f t="shared" si="20"/>
        <v>Others</v>
      </c>
      <c r="M235" s="58">
        <f t="shared" si="21"/>
        <v>0.2160493827160494</v>
      </c>
      <c r="N235" s="49" t="str">
        <f t="shared" si="22"/>
        <v>Strong BJP</v>
      </c>
      <c r="O235" s="32">
        <v>127</v>
      </c>
      <c r="P235" s="30">
        <v>90</v>
      </c>
      <c r="Q235" s="30">
        <v>285</v>
      </c>
      <c r="R235" s="30">
        <v>33</v>
      </c>
      <c r="S235" s="30">
        <v>6</v>
      </c>
      <c r="T235" s="30">
        <v>3</v>
      </c>
      <c r="U235" s="30">
        <v>2</v>
      </c>
      <c r="V235" s="30">
        <v>5</v>
      </c>
      <c r="W235" s="32">
        <v>3</v>
      </c>
      <c r="X235" s="30">
        <v>3</v>
      </c>
      <c r="Y235" s="30">
        <v>6</v>
      </c>
      <c r="Z235" s="30">
        <v>8</v>
      </c>
      <c r="AA235" s="30">
        <v>7</v>
      </c>
      <c r="AB235" s="30">
        <v>9</v>
      </c>
      <c r="AC235" s="30">
        <v>6</v>
      </c>
      <c r="AD235" s="30">
        <v>6</v>
      </c>
      <c r="AE235" s="32">
        <v>2</v>
      </c>
      <c r="AF235" s="30">
        <v>2</v>
      </c>
      <c r="AG235" s="30">
        <v>5</v>
      </c>
      <c r="AH235" s="30">
        <v>39</v>
      </c>
      <c r="AI235" s="30">
        <v>647</v>
      </c>
      <c r="AJ235" s="30">
        <v>0</v>
      </c>
      <c r="AK235" s="30">
        <v>1</v>
      </c>
      <c r="AL235" s="30">
        <v>648</v>
      </c>
      <c r="AM235" s="30">
        <v>0</v>
      </c>
    </row>
    <row r="236" spans="1:39" ht="15" x14ac:dyDescent="0.3">
      <c r="A236" s="34">
        <v>219</v>
      </c>
      <c r="B236" s="31" t="s">
        <v>279</v>
      </c>
      <c r="C236" s="31" t="str">
        <f>VLOOKUP(B236,[3]Sheet1!$B$2:$D$274,3,0)</f>
        <v>PARASAN</v>
      </c>
      <c r="D236" s="31" t="str">
        <f>VLOOKUP(C236,[4]all_localities_matched!$B$13:$J$191,9,0)</f>
        <v>PADRAWAN</v>
      </c>
      <c r="E236" s="55">
        <v>0.85051546391752575</v>
      </c>
      <c r="F236" s="55">
        <v>5.1546391752577319E-3</v>
      </c>
      <c r="G236" s="55">
        <v>7.2164948453608241E-2</v>
      </c>
      <c r="H236" s="55">
        <v>7.2164948453608241E-2</v>
      </c>
      <c r="I236" s="56" t="str">
        <f t="shared" si="23"/>
        <v>INC</v>
      </c>
      <c r="J236" s="56">
        <f t="shared" si="18"/>
        <v>0.85051546391752575</v>
      </c>
      <c r="K236" s="57">
        <f t="shared" si="19"/>
        <v>7.2164948453608241E-2</v>
      </c>
      <c r="L236" s="56" t="str">
        <f t="shared" si="20"/>
        <v>BJP</v>
      </c>
      <c r="M236" s="58">
        <f t="shared" si="21"/>
        <v>0.77835051546391754</v>
      </c>
      <c r="N236" s="49" t="str">
        <f t="shared" si="22"/>
        <v>Strong INC</v>
      </c>
      <c r="O236" s="32">
        <v>165</v>
      </c>
      <c r="P236" s="30">
        <v>1</v>
      </c>
      <c r="Q236" s="30">
        <v>14</v>
      </c>
      <c r="R236" s="30">
        <v>4</v>
      </c>
      <c r="S236" s="30">
        <v>1</v>
      </c>
      <c r="T236" s="30">
        <v>0</v>
      </c>
      <c r="U236" s="30">
        <v>0</v>
      </c>
      <c r="V236" s="30">
        <v>1</v>
      </c>
      <c r="W236" s="32">
        <v>0</v>
      </c>
      <c r="X236" s="30">
        <v>0</v>
      </c>
      <c r="Y236" s="30">
        <v>0</v>
      </c>
      <c r="Z236" s="30">
        <v>1</v>
      </c>
      <c r="AA236" s="30">
        <v>0</v>
      </c>
      <c r="AB236" s="30">
        <v>1</v>
      </c>
      <c r="AC236" s="30">
        <v>1</v>
      </c>
      <c r="AD236" s="30">
        <v>0</v>
      </c>
      <c r="AE236" s="32">
        <v>4</v>
      </c>
      <c r="AF236" s="30">
        <v>1</v>
      </c>
      <c r="AG236" s="30">
        <v>0</v>
      </c>
      <c r="AH236" s="30">
        <v>0</v>
      </c>
      <c r="AI236" s="30">
        <v>194</v>
      </c>
      <c r="AJ236" s="30">
        <v>0</v>
      </c>
      <c r="AK236" s="30">
        <v>0</v>
      </c>
      <c r="AL236" s="30">
        <v>194</v>
      </c>
      <c r="AM236" s="30">
        <v>0</v>
      </c>
    </row>
    <row r="237" spans="1:39" ht="15" x14ac:dyDescent="0.3">
      <c r="A237" s="34">
        <v>220</v>
      </c>
      <c r="B237" s="31" t="s">
        <v>280</v>
      </c>
      <c r="C237" s="31" t="str">
        <f>VLOOKUP(B237,[3]Sheet1!$B$2:$D$274,3,0)</f>
        <v>GURAGAIYA</v>
      </c>
      <c r="D237" s="31" t="str">
        <f>VLOOKUP(C237,[4]all_localities_matched!$B$13:$J$191,9,0)</f>
        <v>GURAGAIYA</v>
      </c>
      <c r="E237" s="55">
        <v>0.7106741573033708</v>
      </c>
      <c r="F237" s="55">
        <v>0.12078651685393259</v>
      </c>
      <c r="G237" s="55">
        <v>6.4606741573033713E-2</v>
      </c>
      <c r="H237" s="55">
        <v>0.10393258426966293</v>
      </c>
      <c r="I237" s="56" t="str">
        <f t="shared" si="23"/>
        <v>INC</v>
      </c>
      <c r="J237" s="56">
        <f t="shared" si="18"/>
        <v>0.7106741573033708</v>
      </c>
      <c r="K237" s="57">
        <f t="shared" si="19"/>
        <v>0.12078651685393259</v>
      </c>
      <c r="L237" s="56" t="str">
        <f t="shared" si="20"/>
        <v>BSP</v>
      </c>
      <c r="M237" s="58">
        <f t="shared" si="21"/>
        <v>0.5898876404494382</v>
      </c>
      <c r="N237" s="49" t="str">
        <f t="shared" si="22"/>
        <v>Strong INC</v>
      </c>
      <c r="O237" s="32">
        <v>253</v>
      </c>
      <c r="P237" s="30">
        <v>43</v>
      </c>
      <c r="Q237" s="30">
        <v>23</v>
      </c>
      <c r="R237" s="30">
        <v>5</v>
      </c>
      <c r="S237" s="30">
        <v>0</v>
      </c>
      <c r="T237" s="30">
        <v>0</v>
      </c>
      <c r="U237" s="30">
        <v>0</v>
      </c>
      <c r="V237" s="30">
        <v>0</v>
      </c>
      <c r="W237" s="32">
        <v>0</v>
      </c>
      <c r="X237" s="30">
        <v>2</v>
      </c>
      <c r="Y237" s="30">
        <v>0</v>
      </c>
      <c r="Z237" s="30">
        <v>4</v>
      </c>
      <c r="AA237" s="30">
        <v>0</v>
      </c>
      <c r="AB237" s="30">
        <v>1</v>
      </c>
      <c r="AC237" s="30">
        <v>1</v>
      </c>
      <c r="AD237" s="30">
        <v>4</v>
      </c>
      <c r="AE237" s="32">
        <v>16</v>
      </c>
      <c r="AF237" s="30">
        <v>1</v>
      </c>
      <c r="AG237" s="30">
        <v>3</v>
      </c>
      <c r="AH237" s="30">
        <v>0</v>
      </c>
      <c r="AI237" s="30">
        <v>356</v>
      </c>
      <c r="AJ237" s="30">
        <v>0</v>
      </c>
      <c r="AK237" s="30">
        <v>0</v>
      </c>
      <c r="AL237" s="30">
        <v>356</v>
      </c>
      <c r="AM237" s="30">
        <v>0</v>
      </c>
    </row>
    <row r="238" spans="1:39" ht="15" x14ac:dyDescent="0.3">
      <c r="A238" s="34">
        <v>221</v>
      </c>
      <c r="B238" s="31" t="s">
        <v>281</v>
      </c>
      <c r="C238" s="31" t="str">
        <f>VLOOKUP(B238,[3]Sheet1!$B$2:$D$274,3,0)</f>
        <v>KHARADIHA</v>
      </c>
      <c r="D238" s="31" t="str">
        <f>VLOOKUP(C238,[4]all_localities_matched!$B$13:$J$191,9,0)</f>
        <v>KHARDIHA</v>
      </c>
      <c r="E238" s="55">
        <v>0.45941807044410415</v>
      </c>
      <c r="F238" s="55">
        <v>0.26033690658499237</v>
      </c>
      <c r="G238" s="55">
        <v>0.17457886676875958</v>
      </c>
      <c r="H238" s="55">
        <v>9.9540581929555894E-2</v>
      </c>
      <c r="I238" s="56" t="str">
        <f t="shared" si="23"/>
        <v>INC</v>
      </c>
      <c r="J238" s="56">
        <f t="shared" si="18"/>
        <v>0.45941807044410415</v>
      </c>
      <c r="K238" s="57">
        <f t="shared" si="19"/>
        <v>0.26033690658499237</v>
      </c>
      <c r="L238" s="56" t="str">
        <f t="shared" si="20"/>
        <v>BSP</v>
      </c>
      <c r="M238" s="58">
        <f t="shared" si="21"/>
        <v>0.19908116385911179</v>
      </c>
      <c r="N238" s="49" t="str">
        <f t="shared" si="22"/>
        <v>Strong INC</v>
      </c>
      <c r="O238" s="32">
        <v>300</v>
      </c>
      <c r="P238" s="30">
        <v>170</v>
      </c>
      <c r="Q238" s="30">
        <v>114</v>
      </c>
      <c r="R238" s="30">
        <v>7</v>
      </c>
      <c r="S238" s="30">
        <v>2</v>
      </c>
      <c r="T238" s="30">
        <v>2</v>
      </c>
      <c r="U238" s="30">
        <v>1</v>
      </c>
      <c r="V238" s="30">
        <v>1</v>
      </c>
      <c r="W238" s="32">
        <v>0</v>
      </c>
      <c r="X238" s="30">
        <v>2</v>
      </c>
      <c r="Y238" s="30">
        <v>1</v>
      </c>
      <c r="Z238" s="30">
        <v>4</v>
      </c>
      <c r="AA238" s="30">
        <v>3</v>
      </c>
      <c r="AB238" s="30">
        <v>2</v>
      </c>
      <c r="AC238" s="30">
        <v>4</v>
      </c>
      <c r="AD238" s="30">
        <v>15</v>
      </c>
      <c r="AE238" s="32">
        <v>8</v>
      </c>
      <c r="AF238" s="30">
        <v>2</v>
      </c>
      <c r="AG238" s="30">
        <v>11</v>
      </c>
      <c r="AH238" s="30">
        <v>0</v>
      </c>
      <c r="AI238" s="30">
        <v>649</v>
      </c>
      <c r="AJ238" s="30">
        <v>0</v>
      </c>
      <c r="AK238" s="30">
        <v>4</v>
      </c>
      <c r="AL238" s="30">
        <v>653</v>
      </c>
      <c r="AM238" s="30">
        <v>0</v>
      </c>
    </row>
    <row r="239" spans="1:39" ht="15" x14ac:dyDescent="0.3">
      <c r="A239" s="34">
        <v>222</v>
      </c>
      <c r="B239" s="31" t="s">
        <v>173</v>
      </c>
      <c r="C239" s="31" t="str">
        <f>VLOOKUP(B239,[3]Sheet1!$B$2:$D$274,3,0)</f>
        <v>BAHUARA</v>
      </c>
      <c r="D239" s="31" t="str">
        <f>VLOOKUP(C239,[4]all_localities_matched!$B$13:$J$191,9,0)</f>
        <v>BAHUAARA</v>
      </c>
      <c r="E239" s="55">
        <v>0.21313672922252011</v>
      </c>
      <c r="F239" s="55">
        <v>0.12734584450402145</v>
      </c>
      <c r="G239" s="55">
        <v>0.48659517426273458</v>
      </c>
      <c r="H239" s="55">
        <v>0.17158176943699732</v>
      </c>
      <c r="I239" s="56" t="str">
        <f t="shared" si="23"/>
        <v>BJP</v>
      </c>
      <c r="J239" s="56">
        <f t="shared" si="18"/>
        <v>0.48659517426273458</v>
      </c>
      <c r="K239" s="57">
        <f t="shared" si="19"/>
        <v>0.21313672922252011</v>
      </c>
      <c r="L239" s="56" t="str">
        <f t="shared" si="20"/>
        <v>INC</v>
      </c>
      <c r="M239" s="58">
        <f t="shared" si="21"/>
        <v>0.27345844504021444</v>
      </c>
      <c r="N239" s="49" t="str">
        <f t="shared" si="22"/>
        <v>Strong BJP</v>
      </c>
      <c r="O239" s="32">
        <v>159</v>
      </c>
      <c r="P239" s="30">
        <v>95</v>
      </c>
      <c r="Q239" s="30">
        <v>363</v>
      </c>
      <c r="R239" s="30">
        <v>19</v>
      </c>
      <c r="S239" s="30">
        <v>3</v>
      </c>
      <c r="T239" s="30">
        <v>0</v>
      </c>
      <c r="U239" s="30">
        <v>4</v>
      </c>
      <c r="V239" s="30">
        <v>6</v>
      </c>
      <c r="W239" s="32">
        <v>4</v>
      </c>
      <c r="X239" s="30">
        <v>4</v>
      </c>
      <c r="Y239" s="30">
        <v>4</v>
      </c>
      <c r="Z239" s="30">
        <v>21</v>
      </c>
      <c r="AA239" s="30">
        <v>6</v>
      </c>
      <c r="AB239" s="30">
        <v>12</v>
      </c>
      <c r="AC239" s="30">
        <v>8</v>
      </c>
      <c r="AD239" s="30">
        <v>24</v>
      </c>
      <c r="AE239" s="32">
        <v>4</v>
      </c>
      <c r="AF239" s="30">
        <v>4</v>
      </c>
      <c r="AG239" s="30">
        <v>4</v>
      </c>
      <c r="AH239" s="30">
        <v>1</v>
      </c>
      <c r="AI239" s="30">
        <v>745</v>
      </c>
      <c r="AJ239" s="30">
        <v>0</v>
      </c>
      <c r="AK239" s="30">
        <v>1</v>
      </c>
      <c r="AL239" s="30">
        <v>746</v>
      </c>
      <c r="AM239" s="30">
        <v>0</v>
      </c>
    </row>
    <row r="240" spans="1:39" ht="15" x14ac:dyDescent="0.3">
      <c r="A240" s="34">
        <v>223</v>
      </c>
      <c r="B240" s="31" t="s">
        <v>282</v>
      </c>
      <c r="C240" s="31" t="str">
        <f>VLOOKUP(B240,[3]Sheet1!$B$2:$D$274,3,0)</f>
        <v>NARACHI</v>
      </c>
      <c r="D240" s="31" t="str">
        <f>VLOOKUP(C240,[4]all_localities_matched!$B$13:$J$191,9,0)</f>
        <v>NARACHI</v>
      </c>
      <c r="E240" s="55">
        <v>0.6508728179551122</v>
      </c>
      <c r="F240" s="55">
        <v>5.4862842892768077E-2</v>
      </c>
      <c r="G240" s="55">
        <v>0.12468827930174564</v>
      </c>
      <c r="H240" s="55">
        <v>0.16708229426433915</v>
      </c>
      <c r="I240" s="56" t="str">
        <f t="shared" si="23"/>
        <v>INC</v>
      </c>
      <c r="J240" s="56">
        <f t="shared" si="18"/>
        <v>0.6508728179551122</v>
      </c>
      <c r="K240" s="57">
        <f t="shared" si="19"/>
        <v>0.16708229426433915</v>
      </c>
      <c r="L240" s="56" t="str">
        <f t="shared" si="20"/>
        <v>Others</v>
      </c>
      <c r="M240" s="58">
        <f t="shared" si="21"/>
        <v>0.48379052369077302</v>
      </c>
      <c r="N240" s="49" t="str">
        <f t="shared" si="22"/>
        <v>Strong INC</v>
      </c>
      <c r="O240" s="32">
        <v>261</v>
      </c>
      <c r="P240" s="30">
        <v>22</v>
      </c>
      <c r="Q240" s="30">
        <v>50</v>
      </c>
      <c r="R240" s="30">
        <v>6</v>
      </c>
      <c r="S240" s="30">
        <v>3</v>
      </c>
      <c r="T240" s="30">
        <v>1</v>
      </c>
      <c r="U240" s="30">
        <v>1</v>
      </c>
      <c r="V240" s="30">
        <v>1</v>
      </c>
      <c r="W240" s="32">
        <v>2</v>
      </c>
      <c r="X240" s="30">
        <v>1</v>
      </c>
      <c r="Y240" s="30">
        <v>1</v>
      </c>
      <c r="Z240" s="30">
        <v>3</v>
      </c>
      <c r="AA240" s="30">
        <v>3</v>
      </c>
      <c r="AB240" s="30">
        <v>2</v>
      </c>
      <c r="AC240" s="30">
        <v>4</v>
      </c>
      <c r="AD240" s="30">
        <v>17</v>
      </c>
      <c r="AE240" s="32">
        <v>16</v>
      </c>
      <c r="AF240" s="30">
        <v>2</v>
      </c>
      <c r="AG240" s="30">
        <v>1</v>
      </c>
      <c r="AH240" s="30">
        <v>3</v>
      </c>
      <c r="AI240" s="30">
        <v>400</v>
      </c>
      <c r="AJ240" s="30">
        <v>0</v>
      </c>
      <c r="AK240" s="30">
        <v>1</v>
      </c>
      <c r="AL240" s="30">
        <v>401</v>
      </c>
      <c r="AM240" s="30">
        <v>0</v>
      </c>
    </row>
    <row r="241" spans="1:39" ht="15" x14ac:dyDescent="0.3">
      <c r="A241" s="34">
        <v>224</v>
      </c>
      <c r="B241" s="31" t="s">
        <v>283</v>
      </c>
      <c r="C241" s="31" t="str">
        <f>VLOOKUP(B241,[3]Sheet1!$B$2:$D$274,3,0)</f>
        <v>CHAINAPUR</v>
      </c>
      <c r="D241" s="31" t="str">
        <f>VLOOKUP(C241,[4]all_localities_matched!$B$13:$J$191,9,0)</f>
        <v>CHAINPUR</v>
      </c>
      <c r="E241" s="55">
        <v>0.38374291115311909</v>
      </c>
      <c r="F241" s="55">
        <v>0.16446124763705103</v>
      </c>
      <c r="G241" s="55">
        <v>0.36862003780718339</v>
      </c>
      <c r="H241" s="55">
        <v>8.3175803402646506E-2</v>
      </c>
      <c r="I241" s="56" t="str">
        <f t="shared" si="23"/>
        <v>INC</v>
      </c>
      <c r="J241" s="56">
        <f t="shared" si="18"/>
        <v>0.38374291115311909</v>
      </c>
      <c r="K241" s="57">
        <f t="shared" si="19"/>
        <v>0.36862003780718339</v>
      </c>
      <c r="L241" s="56" t="str">
        <f t="shared" si="20"/>
        <v>BJP</v>
      </c>
      <c r="M241" s="58">
        <f t="shared" si="21"/>
        <v>1.5122873345935706E-2</v>
      </c>
      <c r="N241" s="49" t="str">
        <f t="shared" si="22"/>
        <v>Swing INC</v>
      </c>
      <c r="O241" s="32">
        <v>203</v>
      </c>
      <c r="P241" s="30">
        <v>87</v>
      </c>
      <c r="Q241" s="30">
        <v>195</v>
      </c>
      <c r="R241" s="30">
        <v>11</v>
      </c>
      <c r="S241" s="30">
        <v>2</v>
      </c>
      <c r="T241" s="30">
        <v>2</v>
      </c>
      <c r="U241" s="30">
        <v>0</v>
      </c>
      <c r="V241" s="30">
        <v>3</v>
      </c>
      <c r="W241" s="32">
        <v>2</v>
      </c>
      <c r="X241" s="30">
        <v>1</v>
      </c>
      <c r="Y241" s="30">
        <v>2</v>
      </c>
      <c r="Z241" s="30">
        <v>1</v>
      </c>
      <c r="AA241" s="30">
        <v>0</v>
      </c>
      <c r="AB241" s="30">
        <v>1</v>
      </c>
      <c r="AC241" s="30">
        <v>1</v>
      </c>
      <c r="AD241" s="30">
        <v>11</v>
      </c>
      <c r="AE241" s="32">
        <v>3</v>
      </c>
      <c r="AF241" s="30">
        <v>2</v>
      </c>
      <c r="AG241" s="30">
        <v>2</v>
      </c>
      <c r="AH241" s="30">
        <v>0</v>
      </c>
      <c r="AI241" s="30">
        <v>529</v>
      </c>
      <c r="AJ241" s="30">
        <v>0</v>
      </c>
      <c r="AK241" s="30">
        <v>0</v>
      </c>
      <c r="AL241" s="30">
        <v>529</v>
      </c>
      <c r="AM241" s="30">
        <v>0</v>
      </c>
    </row>
    <row r="242" spans="1:39" ht="15" x14ac:dyDescent="0.3">
      <c r="A242" s="34">
        <v>225</v>
      </c>
      <c r="B242" s="31" t="s">
        <v>284</v>
      </c>
      <c r="C242" s="31" t="str">
        <f>VLOOKUP(B242,[3]Sheet1!$B$2:$D$274,3,0)</f>
        <v>DEVADHARI</v>
      </c>
      <c r="D242" s="31" t="str">
        <f>VLOOKUP(C242,[4]all_localities_matched!$B$13:$J$191,9,0)</f>
        <v>DEVADHARI</v>
      </c>
      <c r="E242" s="55">
        <v>0.67469879518072284</v>
      </c>
      <c r="F242" s="55">
        <v>6.3253012048192767E-2</v>
      </c>
      <c r="G242" s="55">
        <v>7.8313253012048195E-2</v>
      </c>
      <c r="H242" s="55">
        <v>0.18373493975903615</v>
      </c>
      <c r="I242" s="56" t="str">
        <f t="shared" si="23"/>
        <v>INC</v>
      </c>
      <c r="J242" s="56">
        <f t="shared" si="18"/>
        <v>0.67469879518072284</v>
      </c>
      <c r="K242" s="57">
        <f t="shared" si="19"/>
        <v>0.18373493975903615</v>
      </c>
      <c r="L242" s="56" t="str">
        <f t="shared" si="20"/>
        <v>Others</v>
      </c>
      <c r="M242" s="58">
        <f t="shared" si="21"/>
        <v>0.49096385542168669</v>
      </c>
      <c r="N242" s="49" t="str">
        <f t="shared" si="22"/>
        <v>Strong INC</v>
      </c>
      <c r="O242" s="32">
        <v>224</v>
      </c>
      <c r="P242" s="30">
        <v>21</v>
      </c>
      <c r="Q242" s="30">
        <v>26</v>
      </c>
      <c r="R242" s="30">
        <v>9</v>
      </c>
      <c r="S242" s="30">
        <v>2</v>
      </c>
      <c r="T242" s="30">
        <v>1</v>
      </c>
      <c r="U242" s="30">
        <v>0</v>
      </c>
      <c r="V242" s="30">
        <v>27</v>
      </c>
      <c r="W242" s="32">
        <v>1</v>
      </c>
      <c r="X242" s="30">
        <v>0</v>
      </c>
      <c r="Y242" s="30">
        <v>0</v>
      </c>
      <c r="Z242" s="30">
        <v>3</v>
      </c>
      <c r="AA242" s="30">
        <v>1</v>
      </c>
      <c r="AB242" s="30">
        <v>1</v>
      </c>
      <c r="AC242" s="30">
        <v>0</v>
      </c>
      <c r="AD242" s="30">
        <v>5</v>
      </c>
      <c r="AE242" s="32">
        <v>8</v>
      </c>
      <c r="AF242" s="30">
        <v>1</v>
      </c>
      <c r="AG242" s="30">
        <v>2</v>
      </c>
      <c r="AH242" s="30">
        <v>0</v>
      </c>
      <c r="AI242" s="30">
        <v>332</v>
      </c>
      <c r="AJ242" s="30">
        <v>0</v>
      </c>
      <c r="AK242" s="30">
        <v>0</v>
      </c>
      <c r="AL242" s="30">
        <v>332</v>
      </c>
      <c r="AM242" s="30">
        <v>0</v>
      </c>
    </row>
    <row r="243" spans="1:39" ht="15" x14ac:dyDescent="0.3">
      <c r="A243" s="34">
        <v>226</v>
      </c>
      <c r="B243" s="31" t="s">
        <v>285</v>
      </c>
      <c r="C243" s="31" t="str">
        <f>VLOOKUP(B243,[3]Sheet1!$B$2:$D$274,3,0)</f>
        <v>UPARADAHA</v>
      </c>
      <c r="D243" s="31" t="str">
        <f>VLOOKUP(C243,[4]all_localities_matched!$B$13:$J$191,9,0)</f>
        <v>UPARADAHA</v>
      </c>
      <c r="E243" s="55">
        <v>0.5536723163841808</v>
      </c>
      <c r="F243" s="55">
        <v>4.3314500941619587E-2</v>
      </c>
      <c r="G243" s="55">
        <v>0.2655367231638418</v>
      </c>
      <c r="H243" s="55">
        <v>0.13370998116760829</v>
      </c>
      <c r="I243" s="56" t="str">
        <f t="shared" si="23"/>
        <v>INC</v>
      </c>
      <c r="J243" s="56">
        <f t="shared" si="18"/>
        <v>0.5536723163841808</v>
      </c>
      <c r="K243" s="57">
        <f t="shared" si="19"/>
        <v>0.2655367231638418</v>
      </c>
      <c r="L243" s="56" t="str">
        <f t="shared" si="20"/>
        <v>BJP</v>
      </c>
      <c r="M243" s="58">
        <f t="shared" si="21"/>
        <v>0.28813559322033899</v>
      </c>
      <c r="N243" s="49" t="str">
        <f t="shared" si="22"/>
        <v>Strong INC</v>
      </c>
      <c r="O243" s="32">
        <v>294</v>
      </c>
      <c r="P243" s="30">
        <v>23</v>
      </c>
      <c r="Q243" s="30">
        <v>141</v>
      </c>
      <c r="R243" s="30">
        <v>8</v>
      </c>
      <c r="S243" s="30">
        <v>4</v>
      </c>
      <c r="T243" s="30">
        <v>2</v>
      </c>
      <c r="U243" s="30">
        <v>2</v>
      </c>
      <c r="V243" s="30">
        <v>2</v>
      </c>
      <c r="W243" s="32">
        <v>3</v>
      </c>
      <c r="X243" s="30">
        <v>1</v>
      </c>
      <c r="Y243" s="30">
        <v>1</v>
      </c>
      <c r="Z243" s="30">
        <v>24</v>
      </c>
      <c r="AA243" s="30">
        <v>1</v>
      </c>
      <c r="AB243" s="30">
        <v>3</v>
      </c>
      <c r="AC243" s="30">
        <v>1</v>
      </c>
      <c r="AD243" s="30">
        <v>12</v>
      </c>
      <c r="AE243" s="32">
        <v>4</v>
      </c>
      <c r="AF243" s="30">
        <v>0</v>
      </c>
      <c r="AG243" s="30">
        <v>2</v>
      </c>
      <c r="AH243" s="30">
        <v>1</v>
      </c>
      <c r="AI243" s="30">
        <v>529</v>
      </c>
      <c r="AJ243" s="30">
        <v>0</v>
      </c>
      <c r="AK243" s="30">
        <v>2</v>
      </c>
      <c r="AL243" s="30">
        <v>531</v>
      </c>
      <c r="AM243" s="30">
        <v>0</v>
      </c>
    </row>
    <row r="244" spans="1:39" ht="15" x14ac:dyDescent="0.3">
      <c r="A244" s="34">
        <v>227</v>
      </c>
      <c r="B244" s="31" t="s">
        <v>286</v>
      </c>
      <c r="C244" s="31" t="str">
        <f>VLOOKUP(B244,[3]Sheet1!$B$2:$D$274,3,0)</f>
        <v>BELASARA</v>
      </c>
      <c r="D244" s="31" t="str">
        <f>VLOOKUP(C244,[4]all_localities_matched!$B$13:$J$191,9,0)</f>
        <v>BELASARA</v>
      </c>
      <c r="E244" s="55">
        <v>0.23378839590443687</v>
      </c>
      <c r="F244" s="55">
        <v>4.2662116040955635E-2</v>
      </c>
      <c r="G244" s="55">
        <v>0.46587030716723549</v>
      </c>
      <c r="H244" s="55">
        <v>0.24232081911262798</v>
      </c>
      <c r="I244" s="56" t="str">
        <f t="shared" si="23"/>
        <v>BJP</v>
      </c>
      <c r="J244" s="56">
        <f t="shared" si="18"/>
        <v>0.46587030716723549</v>
      </c>
      <c r="K244" s="57">
        <f t="shared" si="19"/>
        <v>0.24232081911262798</v>
      </c>
      <c r="L244" s="56" t="str">
        <f t="shared" si="20"/>
        <v>Others</v>
      </c>
      <c r="M244" s="58">
        <f t="shared" si="21"/>
        <v>0.2235494880546075</v>
      </c>
      <c r="N244" s="49" t="str">
        <f t="shared" si="22"/>
        <v>Strong BJP</v>
      </c>
      <c r="O244" s="32">
        <v>137</v>
      </c>
      <c r="P244" s="30">
        <v>25</v>
      </c>
      <c r="Q244" s="30">
        <v>273</v>
      </c>
      <c r="R244" s="30">
        <v>13</v>
      </c>
      <c r="S244" s="30">
        <v>3</v>
      </c>
      <c r="T244" s="30">
        <v>4</v>
      </c>
      <c r="U244" s="30">
        <v>1</v>
      </c>
      <c r="V244" s="30">
        <v>6</v>
      </c>
      <c r="W244" s="32">
        <v>0</v>
      </c>
      <c r="X244" s="30">
        <v>1</v>
      </c>
      <c r="Y244" s="30">
        <v>2</v>
      </c>
      <c r="Z244" s="30">
        <v>57</v>
      </c>
      <c r="AA244" s="30">
        <v>3</v>
      </c>
      <c r="AB244" s="30">
        <v>4</v>
      </c>
      <c r="AC244" s="30">
        <v>3</v>
      </c>
      <c r="AD244" s="30">
        <v>13</v>
      </c>
      <c r="AE244" s="32">
        <v>6</v>
      </c>
      <c r="AF244" s="30">
        <v>2</v>
      </c>
      <c r="AG244" s="30">
        <v>20</v>
      </c>
      <c r="AH244" s="30">
        <v>4</v>
      </c>
      <c r="AI244" s="30">
        <v>577</v>
      </c>
      <c r="AJ244" s="30">
        <v>0</v>
      </c>
      <c r="AK244" s="30">
        <v>9</v>
      </c>
      <c r="AL244" s="30">
        <v>586</v>
      </c>
      <c r="AM244" s="30">
        <v>0</v>
      </c>
    </row>
    <row r="245" spans="1:39" ht="15" x14ac:dyDescent="0.3">
      <c r="A245" s="34">
        <v>228</v>
      </c>
      <c r="B245" s="31" t="s">
        <v>287</v>
      </c>
      <c r="C245" s="31" t="str">
        <f>VLOOKUP(B245,[3]Sheet1!$B$2:$D$274,3,0)</f>
        <v>BELASARA</v>
      </c>
      <c r="D245" s="31" t="str">
        <f>VLOOKUP(C245,[4]all_localities_matched!$B$13:$J$191,9,0)</f>
        <v>BELASARA</v>
      </c>
      <c r="E245" s="55">
        <v>0.51865671641791045</v>
      </c>
      <c r="F245" s="55">
        <v>0.10074626865671642</v>
      </c>
      <c r="G245" s="55">
        <v>0.18097014925373134</v>
      </c>
      <c r="H245" s="55">
        <v>0.19776119402985073</v>
      </c>
      <c r="I245" s="56" t="str">
        <f t="shared" si="23"/>
        <v>INC</v>
      </c>
      <c r="J245" s="56">
        <f t="shared" si="18"/>
        <v>0.51865671641791045</v>
      </c>
      <c r="K245" s="57">
        <f t="shared" si="19"/>
        <v>0.19776119402985073</v>
      </c>
      <c r="L245" s="56" t="str">
        <f t="shared" si="20"/>
        <v>Others</v>
      </c>
      <c r="M245" s="58">
        <f t="shared" si="21"/>
        <v>0.32089552238805974</v>
      </c>
      <c r="N245" s="49" t="str">
        <f t="shared" si="22"/>
        <v>Strong INC</v>
      </c>
      <c r="O245" s="32">
        <v>278</v>
      </c>
      <c r="P245" s="30">
        <v>54</v>
      </c>
      <c r="Q245" s="30">
        <v>97</v>
      </c>
      <c r="R245" s="30">
        <v>6</v>
      </c>
      <c r="S245" s="30">
        <v>5</v>
      </c>
      <c r="T245" s="30">
        <v>0</v>
      </c>
      <c r="U245" s="30">
        <v>0</v>
      </c>
      <c r="V245" s="30">
        <v>0</v>
      </c>
      <c r="W245" s="32">
        <v>3</v>
      </c>
      <c r="X245" s="30">
        <v>3</v>
      </c>
      <c r="Y245" s="30">
        <v>5</v>
      </c>
      <c r="Z245" s="30">
        <v>21</v>
      </c>
      <c r="AA245" s="30">
        <v>2</v>
      </c>
      <c r="AB245" s="30">
        <v>5</v>
      </c>
      <c r="AC245" s="30">
        <v>10</v>
      </c>
      <c r="AD245" s="30">
        <v>36</v>
      </c>
      <c r="AE245" s="32">
        <v>7</v>
      </c>
      <c r="AF245" s="30">
        <v>1</v>
      </c>
      <c r="AG245" s="30">
        <v>1</v>
      </c>
      <c r="AH245" s="30">
        <v>1</v>
      </c>
      <c r="AI245" s="30">
        <v>535</v>
      </c>
      <c r="AJ245" s="30">
        <v>0</v>
      </c>
      <c r="AK245" s="30">
        <v>1</v>
      </c>
      <c r="AL245" s="30">
        <v>536</v>
      </c>
      <c r="AM245" s="30">
        <v>0</v>
      </c>
    </row>
    <row r="246" spans="1:39" ht="15" x14ac:dyDescent="0.3">
      <c r="A246" s="34">
        <v>229</v>
      </c>
      <c r="B246" s="31" t="s">
        <v>288</v>
      </c>
      <c r="C246" s="31" t="str">
        <f>VLOOKUP(B246,[3]Sheet1!$B$2:$D$274,3,0)</f>
        <v>IPUR</v>
      </c>
      <c r="D246" s="31" t="str">
        <f>VLOOKUP(C246,[4]all_localities_matched!$B$13:$J$191,9,0)</f>
        <v>IPUR</v>
      </c>
      <c r="E246" s="55">
        <v>0.49598930481283421</v>
      </c>
      <c r="F246" s="55">
        <v>6.684491978609626E-2</v>
      </c>
      <c r="G246" s="55">
        <v>0.28877005347593582</v>
      </c>
      <c r="H246" s="55">
        <v>0.14171122994652408</v>
      </c>
      <c r="I246" s="56" t="str">
        <f t="shared" si="23"/>
        <v>INC</v>
      </c>
      <c r="J246" s="56">
        <f t="shared" si="18"/>
        <v>0.49598930481283421</v>
      </c>
      <c r="K246" s="57">
        <f t="shared" si="19"/>
        <v>0.28877005347593582</v>
      </c>
      <c r="L246" s="56" t="str">
        <f t="shared" si="20"/>
        <v>BJP</v>
      </c>
      <c r="M246" s="58">
        <f t="shared" si="21"/>
        <v>0.20721925133689839</v>
      </c>
      <c r="N246" s="49" t="str">
        <f t="shared" si="22"/>
        <v>Strong INC</v>
      </c>
      <c r="O246" s="32">
        <v>371</v>
      </c>
      <c r="P246" s="30">
        <v>50</v>
      </c>
      <c r="Q246" s="30">
        <v>216</v>
      </c>
      <c r="R246" s="30">
        <v>12</v>
      </c>
      <c r="S246" s="30">
        <v>7</v>
      </c>
      <c r="T246" s="30">
        <v>5</v>
      </c>
      <c r="U246" s="30">
        <v>2</v>
      </c>
      <c r="V246" s="30">
        <v>1</v>
      </c>
      <c r="W246" s="32">
        <v>11</v>
      </c>
      <c r="X246" s="30">
        <v>2</v>
      </c>
      <c r="Y246" s="30">
        <v>0</v>
      </c>
      <c r="Z246" s="30">
        <v>12</v>
      </c>
      <c r="AA246" s="30">
        <v>6</v>
      </c>
      <c r="AB246" s="30">
        <v>3</v>
      </c>
      <c r="AC246" s="30">
        <v>8</v>
      </c>
      <c r="AD246" s="30">
        <v>21</v>
      </c>
      <c r="AE246" s="32">
        <v>4</v>
      </c>
      <c r="AF246" s="30">
        <v>4</v>
      </c>
      <c r="AG246" s="30">
        <v>6</v>
      </c>
      <c r="AH246" s="30">
        <v>2</v>
      </c>
      <c r="AI246" s="30">
        <v>743</v>
      </c>
      <c r="AJ246" s="30">
        <v>0</v>
      </c>
      <c r="AK246" s="30">
        <v>5</v>
      </c>
      <c r="AL246" s="30">
        <v>748</v>
      </c>
      <c r="AM246" s="30">
        <v>0</v>
      </c>
    </row>
    <row r="247" spans="1:39" ht="15" x14ac:dyDescent="0.3">
      <c r="A247" s="34">
        <v>230</v>
      </c>
      <c r="B247" s="31" t="s">
        <v>289</v>
      </c>
      <c r="C247" s="31" t="str">
        <f>VLOOKUP(B247,[3]Sheet1!$B$2:$D$274,3,0)</f>
        <v>DHAMAUL</v>
      </c>
      <c r="D247" s="31" t="str">
        <f>VLOOKUP(C247,[4]all_localities_matched!$B$13:$J$191,9,0)</f>
        <v>DAMAUL</v>
      </c>
      <c r="E247" s="55">
        <v>0.6312292358803987</v>
      </c>
      <c r="F247" s="55">
        <v>3.4883720930232558E-2</v>
      </c>
      <c r="G247" s="55">
        <v>0.14784053156146179</v>
      </c>
      <c r="H247" s="55">
        <v>0.1744186046511628</v>
      </c>
      <c r="I247" s="56" t="str">
        <f t="shared" si="23"/>
        <v>INC</v>
      </c>
      <c r="J247" s="56">
        <f t="shared" si="18"/>
        <v>0.6312292358803987</v>
      </c>
      <c r="K247" s="57">
        <f t="shared" si="19"/>
        <v>0.1744186046511628</v>
      </c>
      <c r="L247" s="56" t="str">
        <f t="shared" si="20"/>
        <v>Others</v>
      </c>
      <c r="M247" s="58">
        <f t="shared" si="21"/>
        <v>0.45681063122923593</v>
      </c>
      <c r="N247" s="49" t="str">
        <f t="shared" si="22"/>
        <v>Strong INC</v>
      </c>
      <c r="O247" s="32">
        <v>380</v>
      </c>
      <c r="P247" s="30">
        <v>21</v>
      </c>
      <c r="Q247" s="30">
        <v>89</v>
      </c>
      <c r="R247" s="30">
        <v>13</v>
      </c>
      <c r="S247" s="30">
        <v>6</v>
      </c>
      <c r="T247" s="30">
        <v>3</v>
      </c>
      <c r="U247" s="30">
        <v>3</v>
      </c>
      <c r="V247" s="30">
        <v>3</v>
      </c>
      <c r="W247" s="32">
        <v>28</v>
      </c>
      <c r="X247" s="30">
        <v>3</v>
      </c>
      <c r="Y247" s="30">
        <v>2</v>
      </c>
      <c r="Z247" s="30">
        <v>1</v>
      </c>
      <c r="AA247" s="30">
        <v>3</v>
      </c>
      <c r="AB247" s="30">
        <v>3</v>
      </c>
      <c r="AC247" s="30">
        <v>3</v>
      </c>
      <c r="AD247" s="30">
        <v>10</v>
      </c>
      <c r="AE247" s="32">
        <v>15</v>
      </c>
      <c r="AF247" s="30">
        <v>6</v>
      </c>
      <c r="AG247" s="30">
        <v>2</v>
      </c>
      <c r="AH247" s="30">
        <v>1</v>
      </c>
      <c r="AI247" s="30">
        <v>595</v>
      </c>
      <c r="AJ247" s="30">
        <v>0</v>
      </c>
      <c r="AK247" s="30">
        <v>7</v>
      </c>
      <c r="AL247" s="30">
        <v>602</v>
      </c>
      <c r="AM247" s="30">
        <v>0</v>
      </c>
    </row>
    <row r="248" spans="1:39" ht="15" x14ac:dyDescent="0.3">
      <c r="A248" s="34">
        <v>231</v>
      </c>
      <c r="B248" s="31" t="s">
        <v>290</v>
      </c>
      <c r="C248" s="31" t="str">
        <f>VLOOKUP(B248,[3]Sheet1!$B$2:$D$274,3,0)</f>
        <v>BALAPOKHAR</v>
      </c>
      <c r="D248" s="31" t="str">
        <f>VLOOKUP(C248,[4]all_localities_matched!$B$13:$J$191,9,0)</f>
        <v>BALAPOKHAR</v>
      </c>
      <c r="E248" s="55">
        <v>0.53149606299212604</v>
      </c>
      <c r="F248" s="55">
        <v>8.9238845144356954E-2</v>
      </c>
      <c r="G248" s="55">
        <v>0.14960629921259844</v>
      </c>
      <c r="H248" s="55">
        <v>0.22965879265091863</v>
      </c>
      <c r="I248" s="56" t="str">
        <f t="shared" si="23"/>
        <v>INC</v>
      </c>
      <c r="J248" s="56">
        <f t="shared" si="18"/>
        <v>0.53149606299212604</v>
      </c>
      <c r="K248" s="57">
        <f t="shared" si="19"/>
        <v>0.22965879265091863</v>
      </c>
      <c r="L248" s="56" t="str">
        <f t="shared" si="20"/>
        <v>Others</v>
      </c>
      <c r="M248" s="58">
        <f t="shared" si="21"/>
        <v>0.30183727034120744</v>
      </c>
      <c r="N248" s="49" t="str">
        <f t="shared" si="22"/>
        <v>Strong INC</v>
      </c>
      <c r="O248" s="32">
        <v>405</v>
      </c>
      <c r="P248" s="30">
        <v>68</v>
      </c>
      <c r="Q248" s="30">
        <v>114</v>
      </c>
      <c r="R248" s="30">
        <v>19</v>
      </c>
      <c r="S248" s="30">
        <v>11</v>
      </c>
      <c r="T248" s="30">
        <v>5</v>
      </c>
      <c r="U248" s="30">
        <v>1</v>
      </c>
      <c r="V248" s="30">
        <v>10</v>
      </c>
      <c r="W248" s="32">
        <v>62</v>
      </c>
      <c r="X248" s="30">
        <v>2</v>
      </c>
      <c r="Y248" s="30">
        <v>3</v>
      </c>
      <c r="Z248" s="30">
        <v>10</v>
      </c>
      <c r="AA248" s="30">
        <v>8</v>
      </c>
      <c r="AB248" s="30">
        <v>7</v>
      </c>
      <c r="AC248" s="30">
        <v>9</v>
      </c>
      <c r="AD248" s="30">
        <v>25</v>
      </c>
      <c r="AE248" s="32">
        <v>2</v>
      </c>
      <c r="AF248" s="30">
        <v>1</v>
      </c>
      <c r="AG248" s="30">
        <v>0</v>
      </c>
      <c r="AH248" s="30">
        <v>0</v>
      </c>
      <c r="AI248" s="30">
        <v>762</v>
      </c>
      <c r="AJ248" s="30">
        <v>0</v>
      </c>
      <c r="AK248" s="30">
        <v>0</v>
      </c>
      <c r="AL248" s="30">
        <v>762</v>
      </c>
      <c r="AM248" s="30">
        <v>0</v>
      </c>
    </row>
    <row r="249" spans="1:39" ht="15" x14ac:dyDescent="0.3">
      <c r="A249" s="34">
        <v>232</v>
      </c>
      <c r="B249" s="31" t="s">
        <v>291</v>
      </c>
      <c r="C249" s="31" t="str">
        <f>VLOOKUP(B249,[3]Sheet1!$B$2:$D$274,3,0)</f>
        <v>BELA</v>
      </c>
      <c r="D249" s="31" t="str">
        <f>VLOOKUP(C249,[4]all_localities_matched!$B$13:$J$191,9,0)</f>
        <v>BELA</v>
      </c>
      <c r="E249" s="55">
        <v>0.13043478260869565</v>
      </c>
      <c r="F249" s="55">
        <v>0.2391304347826087</v>
      </c>
      <c r="G249" s="55">
        <v>0.27826086956521739</v>
      </c>
      <c r="H249" s="55">
        <v>0.35217391304347828</v>
      </c>
      <c r="I249" s="56" t="str">
        <f t="shared" si="23"/>
        <v>Others</v>
      </c>
      <c r="J249" s="56">
        <f t="shared" si="18"/>
        <v>0.35217391304347828</v>
      </c>
      <c r="K249" s="57">
        <f t="shared" si="19"/>
        <v>0.27826086956521739</v>
      </c>
      <c r="L249" s="56" t="str">
        <f t="shared" si="20"/>
        <v>BJP</v>
      </c>
      <c r="M249" s="58">
        <f t="shared" si="21"/>
        <v>7.3913043478260887E-2</v>
      </c>
      <c r="N249" s="49" t="str">
        <f t="shared" si="22"/>
        <v>Swing Others</v>
      </c>
      <c r="O249" s="32">
        <v>30</v>
      </c>
      <c r="P249" s="30">
        <v>55</v>
      </c>
      <c r="Q249" s="30">
        <v>64</v>
      </c>
      <c r="R249" s="30">
        <v>0</v>
      </c>
      <c r="S249" s="30">
        <v>1</v>
      </c>
      <c r="T249" s="30">
        <v>1</v>
      </c>
      <c r="U249" s="30">
        <v>1</v>
      </c>
      <c r="V249" s="30">
        <v>6</v>
      </c>
      <c r="W249" s="32">
        <v>46</v>
      </c>
      <c r="X249" s="30">
        <v>1</v>
      </c>
      <c r="Y249" s="30">
        <v>1</v>
      </c>
      <c r="Z249" s="30">
        <v>4</v>
      </c>
      <c r="AA249" s="30">
        <v>1</v>
      </c>
      <c r="AB249" s="30">
        <v>2</v>
      </c>
      <c r="AC249" s="30">
        <v>2</v>
      </c>
      <c r="AD249" s="30">
        <v>3</v>
      </c>
      <c r="AE249" s="32">
        <v>5</v>
      </c>
      <c r="AF249" s="30">
        <v>4</v>
      </c>
      <c r="AG249" s="30">
        <v>3</v>
      </c>
      <c r="AH249" s="30">
        <v>0</v>
      </c>
      <c r="AI249" s="30">
        <v>230</v>
      </c>
      <c r="AJ249" s="30">
        <v>0</v>
      </c>
      <c r="AK249" s="30">
        <v>0</v>
      </c>
      <c r="AL249" s="30">
        <v>230</v>
      </c>
      <c r="AM249" s="30">
        <v>0</v>
      </c>
    </row>
    <row r="250" spans="1:39" ht="15" x14ac:dyDescent="0.3">
      <c r="A250" s="34">
        <v>233</v>
      </c>
      <c r="B250" s="31" t="s">
        <v>292</v>
      </c>
      <c r="C250" s="31" t="str">
        <f>VLOOKUP(B250,[3]Sheet1!$B$2:$D$274,3,0)</f>
        <v>DEV</v>
      </c>
      <c r="D250" s="31" t="str">
        <f>VLOOKUP(C250,[4]all_localities_matched!$B$13:$J$191,9,0)</f>
        <v>DEV</v>
      </c>
      <c r="E250" s="55">
        <v>0.44986449864498645</v>
      </c>
      <c r="F250" s="55">
        <v>2.7100271002710029E-2</v>
      </c>
      <c r="G250" s="55">
        <v>0.33875338753387535</v>
      </c>
      <c r="H250" s="55">
        <v>0.17615176151761516</v>
      </c>
      <c r="I250" s="56" t="str">
        <f t="shared" si="23"/>
        <v>INC</v>
      </c>
      <c r="J250" s="56">
        <f t="shared" si="18"/>
        <v>0.44986449864498645</v>
      </c>
      <c r="K250" s="57">
        <f t="shared" si="19"/>
        <v>0.33875338753387535</v>
      </c>
      <c r="L250" s="56" t="str">
        <f t="shared" si="20"/>
        <v>BJP</v>
      </c>
      <c r="M250" s="58">
        <f t="shared" si="21"/>
        <v>0.1111111111111111</v>
      </c>
      <c r="N250" s="49" t="str">
        <f t="shared" si="22"/>
        <v>Swing INC</v>
      </c>
      <c r="O250" s="32">
        <v>166</v>
      </c>
      <c r="P250" s="30">
        <v>10</v>
      </c>
      <c r="Q250" s="30">
        <v>125</v>
      </c>
      <c r="R250" s="30">
        <v>10</v>
      </c>
      <c r="S250" s="30">
        <v>4</v>
      </c>
      <c r="T250" s="30">
        <v>1</v>
      </c>
      <c r="U250" s="30">
        <v>0</v>
      </c>
      <c r="V250" s="30">
        <v>5</v>
      </c>
      <c r="W250" s="32">
        <v>5</v>
      </c>
      <c r="X250" s="30">
        <v>3</v>
      </c>
      <c r="Y250" s="30">
        <v>2</v>
      </c>
      <c r="Z250" s="30">
        <v>13</v>
      </c>
      <c r="AA250" s="30">
        <v>2</v>
      </c>
      <c r="AB250" s="30">
        <v>6</v>
      </c>
      <c r="AC250" s="30">
        <v>2</v>
      </c>
      <c r="AD250" s="30">
        <v>5</v>
      </c>
      <c r="AE250" s="32">
        <v>3</v>
      </c>
      <c r="AF250" s="30">
        <v>2</v>
      </c>
      <c r="AG250" s="30">
        <v>1</v>
      </c>
      <c r="AH250" s="30">
        <v>1</v>
      </c>
      <c r="AI250" s="30">
        <v>366</v>
      </c>
      <c r="AJ250" s="30">
        <v>0</v>
      </c>
      <c r="AK250" s="30">
        <v>3</v>
      </c>
      <c r="AL250" s="30">
        <v>369</v>
      </c>
      <c r="AM250" s="30">
        <v>0</v>
      </c>
    </row>
    <row r="251" spans="1:39" ht="15" x14ac:dyDescent="0.3">
      <c r="A251" s="34">
        <v>234</v>
      </c>
      <c r="B251" s="31" t="s">
        <v>293</v>
      </c>
      <c r="C251" s="31" t="str">
        <f>VLOOKUP(B251,[3]Sheet1!$B$2:$D$274,3,0)</f>
        <v>DEV</v>
      </c>
      <c r="D251" s="31" t="str">
        <f>VLOOKUP(C251,[4]all_localities_matched!$B$13:$J$191,9,0)</f>
        <v>DEV</v>
      </c>
      <c r="E251" s="55">
        <v>0.30909090909090908</v>
      </c>
      <c r="F251" s="55">
        <v>5.9504132231404959E-2</v>
      </c>
      <c r="G251" s="55">
        <v>0.35867768595041322</v>
      </c>
      <c r="H251" s="55">
        <v>0.2628099173553719</v>
      </c>
      <c r="I251" s="56" t="str">
        <f t="shared" si="23"/>
        <v>BJP</v>
      </c>
      <c r="J251" s="56">
        <f t="shared" si="18"/>
        <v>0.35867768595041322</v>
      </c>
      <c r="K251" s="57">
        <f t="shared" si="19"/>
        <v>0.30909090909090908</v>
      </c>
      <c r="L251" s="56" t="str">
        <f t="shared" si="20"/>
        <v>INC</v>
      </c>
      <c r="M251" s="58">
        <f t="shared" si="21"/>
        <v>4.9586776859504134E-2</v>
      </c>
      <c r="N251" s="49" t="str">
        <f t="shared" si="22"/>
        <v>Swing BJP</v>
      </c>
      <c r="O251" s="32">
        <v>187</v>
      </c>
      <c r="P251" s="30">
        <v>36</v>
      </c>
      <c r="Q251" s="30">
        <v>217</v>
      </c>
      <c r="R251" s="30">
        <v>8</v>
      </c>
      <c r="S251" s="30">
        <v>4</v>
      </c>
      <c r="T251" s="30">
        <v>2</v>
      </c>
      <c r="U251" s="30">
        <v>1</v>
      </c>
      <c r="V251" s="30">
        <v>0</v>
      </c>
      <c r="W251" s="32">
        <v>11</v>
      </c>
      <c r="X251" s="30">
        <v>0</v>
      </c>
      <c r="Y251" s="30">
        <v>2</v>
      </c>
      <c r="Z251" s="30">
        <v>105</v>
      </c>
      <c r="AA251" s="30">
        <v>2</v>
      </c>
      <c r="AB251" s="30">
        <v>2</v>
      </c>
      <c r="AC251" s="30">
        <v>3</v>
      </c>
      <c r="AD251" s="30">
        <v>10</v>
      </c>
      <c r="AE251" s="32">
        <v>5</v>
      </c>
      <c r="AF251" s="30">
        <v>2</v>
      </c>
      <c r="AG251" s="30">
        <v>2</v>
      </c>
      <c r="AH251" s="30">
        <v>0</v>
      </c>
      <c r="AI251" s="30">
        <v>599</v>
      </c>
      <c r="AJ251" s="30">
        <v>0</v>
      </c>
      <c r="AK251" s="30">
        <v>6</v>
      </c>
      <c r="AL251" s="30">
        <v>605</v>
      </c>
      <c r="AM251" s="30">
        <v>0</v>
      </c>
    </row>
    <row r="252" spans="1:39" ht="15" x14ac:dyDescent="0.3">
      <c r="A252" s="34">
        <v>235</v>
      </c>
      <c r="B252" s="31" t="s">
        <v>294</v>
      </c>
      <c r="C252" s="31" t="str">
        <f>VLOOKUP(B252,[3]Sheet1!$B$2:$D$274,3,0)</f>
        <v>DEV</v>
      </c>
      <c r="D252" s="31" t="str">
        <f>VLOOKUP(C252,[4]all_localities_matched!$B$13:$J$191,9,0)</f>
        <v>DEV</v>
      </c>
      <c r="E252" s="55">
        <v>0.42145593869731801</v>
      </c>
      <c r="F252" s="55">
        <v>4.7254150702426563E-2</v>
      </c>
      <c r="G252" s="55">
        <v>0.31928480204342274</v>
      </c>
      <c r="H252" s="55">
        <v>0.21072796934865901</v>
      </c>
      <c r="I252" s="56" t="str">
        <f t="shared" si="23"/>
        <v>INC</v>
      </c>
      <c r="J252" s="56">
        <f t="shared" si="18"/>
        <v>0.42145593869731801</v>
      </c>
      <c r="K252" s="57">
        <f t="shared" si="19"/>
        <v>0.31928480204342274</v>
      </c>
      <c r="L252" s="56" t="str">
        <f t="shared" si="20"/>
        <v>BJP</v>
      </c>
      <c r="M252" s="58">
        <f t="shared" si="21"/>
        <v>0.10217113665389527</v>
      </c>
      <c r="N252" s="49" t="str">
        <f t="shared" si="22"/>
        <v>Swing INC</v>
      </c>
      <c r="O252" s="32">
        <v>330</v>
      </c>
      <c r="P252" s="30">
        <v>37</v>
      </c>
      <c r="Q252" s="30">
        <v>250</v>
      </c>
      <c r="R252" s="30">
        <v>10</v>
      </c>
      <c r="S252" s="30">
        <v>4</v>
      </c>
      <c r="T252" s="30">
        <v>2</v>
      </c>
      <c r="U252" s="30">
        <v>2</v>
      </c>
      <c r="V252" s="30">
        <v>9</v>
      </c>
      <c r="W252" s="32">
        <v>26</v>
      </c>
      <c r="X252" s="30">
        <v>2</v>
      </c>
      <c r="Y252" s="30">
        <v>2</v>
      </c>
      <c r="Z252" s="30">
        <v>71</v>
      </c>
      <c r="AA252" s="30">
        <v>4</v>
      </c>
      <c r="AB252" s="30">
        <v>1</v>
      </c>
      <c r="AC252" s="30">
        <v>1</v>
      </c>
      <c r="AD252" s="30">
        <v>14</v>
      </c>
      <c r="AE252" s="32">
        <v>4</v>
      </c>
      <c r="AF252" s="30">
        <v>1</v>
      </c>
      <c r="AG252" s="30">
        <v>9</v>
      </c>
      <c r="AH252" s="30">
        <v>3</v>
      </c>
      <c r="AI252" s="30">
        <v>782</v>
      </c>
      <c r="AJ252" s="30">
        <v>0</v>
      </c>
      <c r="AK252" s="30">
        <v>1</v>
      </c>
      <c r="AL252" s="30">
        <v>783</v>
      </c>
      <c r="AM252" s="30">
        <v>0</v>
      </c>
    </row>
    <row r="253" spans="1:39" ht="15" x14ac:dyDescent="0.3">
      <c r="A253" s="34">
        <v>236</v>
      </c>
      <c r="B253" s="31" t="s">
        <v>295</v>
      </c>
      <c r="C253" s="31" t="str">
        <f>VLOOKUP(B253,[3]Sheet1!$B$2:$D$274,3,0)</f>
        <v>DEV</v>
      </c>
      <c r="D253" s="31" t="str">
        <f>VLOOKUP(C253,[4]all_localities_matched!$B$13:$J$191,9,0)</f>
        <v>DEV</v>
      </c>
      <c r="E253" s="55">
        <v>0.29565217391304349</v>
      </c>
      <c r="F253" s="55">
        <v>4.7826086956521741E-2</v>
      </c>
      <c r="G253" s="55">
        <v>0.40217391304347827</v>
      </c>
      <c r="H253" s="55">
        <v>0.25</v>
      </c>
      <c r="I253" s="56" t="str">
        <f t="shared" si="23"/>
        <v>BJP</v>
      </c>
      <c r="J253" s="56">
        <f t="shared" si="18"/>
        <v>0.40217391304347827</v>
      </c>
      <c r="K253" s="57">
        <f t="shared" si="19"/>
        <v>0.29565217391304349</v>
      </c>
      <c r="L253" s="56" t="str">
        <f t="shared" si="20"/>
        <v>INC</v>
      </c>
      <c r="M253" s="58">
        <f t="shared" si="21"/>
        <v>0.10652173913043478</v>
      </c>
      <c r="N253" s="49" t="str">
        <f t="shared" si="22"/>
        <v>Swing BJP</v>
      </c>
      <c r="O253" s="32">
        <v>136</v>
      </c>
      <c r="P253" s="30">
        <v>22</v>
      </c>
      <c r="Q253" s="30">
        <v>185</v>
      </c>
      <c r="R253" s="30">
        <v>6</v>
      </c>
      <c r="S253" s="30">
        <v>4</v>
      </c>
      <c r="T253" s="30">
        <v>6</v>
      </c>
      <c r="U253" s="30">
        <v>1</v>
      </c>
      <c r="V253" s="30">
        <v>0</v>
      </c>
      <c r="W253" s="32">
        <v>7</v>
      </c>
      <c r="X253" s="30">
        <v>0</v>
      </c>
      <c r="Y253" s="30">
        <v>2</v>
      </c>
      <c r="Z253" s="30">
        <v>43</v>
      </c>
      <c r="AA253" s="30">
        <v>19</v>
      </c>
      <c r="AB253" s="30">
        <v>6</v>
      </c>
      <c r="AC253" s="30">
        <v>2</v>
      </c>
      <c r="AD253" s="30">
        <v>11</v>
      </c>
      <c r="AE253" s="32">
        <v>1</v>
      </c>
      <c r="AF253" s="30">
        <v>2</v>
      </c>
      <c r="AG253" s="30">
        <v>4</v>
      </c>
      <c r="AH253" s="30">
        <v>1</v>
      </c>
      <c r="AI253" s="30">
        <v>458</v>
      </c>
      <c r="AJ253" s="30">
        <v>0</v>
      </c>
      <c r="AK253" s="30">
        <v>2</v>
      </c>
      <c r="AL253" s="30">
        <v>460</v>
      </c>
      <c r="AM253" s="30">
        <v>0</v>
      </c>
    </row>
    <row r="254" spans="1:39" ht="15" x14ac:dyDescent="0.3">
      <c r="A254" s="26" t="s">
        <v>370</v>
      </c>
      <c r="B254" s="31" t="s">
        <v>295</v>
      </c>
      <c r="C254" s="31" t="str">
        <f>VLOOKUP(B254,[3]Sheet1!$B$2:$D$274,3,0)</f>
        <v>DEV</v>
      </c>
      <c r="D254" s="31" t="str">
        <f>VLOOKUP(C254,[4]all_localities_matched!$B$13:$J$191,9,0)</f>
        <v>DEV</v>
      </c>
      <c r="E254" s="55">
        <v>0.47291666666666665</v>
      </c>
      <c r="F254" s="55">
        <v>2.5000000000000001E-2</v>
      </c>
      <c r="G254" s="55">
        <v>0.31041666666666667</v>
      </c>
      <c r="H254" s="55">
        <v>0.18124999999999999</v>
      </c>
      <c r="I254" s="56" t="str">
        <f t="shared" si="23"/>
        <v>INC</v>
      </c>
      <c r="J254" s="56">
        <f t="shared" si="18"/>
        <v>0.47291666666666665</v>
      </c>
      <c r="K254" s="57">
        <f t="shared" si="19"/>
        <v>0.31041666666666667</v>
      </c>
      <c r="L254" s="56" t="str">
        <f t="shared" si="20"/>
        <v>BJP</v>
      </c>
      <c r="M254" s="58">
        <f t="shared" si="21"/>
        <v>0.16249999999999998</v>
      </c>
      <c r="N254" s="49" t="str">
        <f t="shared" si="22"/>
        <v>Strong INC</v>
      </c>
      <c r="O254" s="32">
        <v>227</v>
      </c>
      <c r="P254" s="30">
        <v>12</v>
      </c>
      <c r="Q254" s="30">
        <v>149</v>
      </c>
      <c r="R254" s="30">
        <v>6</v>
      </c>
      <c r="S254" s="30">
        <v>3</v>
      </c>
      <c r="T254" s="30">
        <v>0</v>
      </c>
      <c r="U254" s="30">
        <v>0</v>
      </c>
      <c r="V254" s="30">
        <v>1</v>
      </c>
      <c r="W254" s="32">
        <v>10</v>
      </c>
      <c r="X254" s="30">
        <v>3</v>
      </c>
      <c r="Y254" s="30">
        <v>3</v>
      </c>
      <c r="Z254" s="30">
        <v>24</v>
      </c>
      <c r="AA254" s="30">
        <v>7</v>
      </c>
      <c r="AB254" s="30">
        <v>7</v>
      </c>
      <c r="AC254" s="30">
        <v>5</v>
      </c>
      <c r="AD254" s="30">
        <v>10</v>
      </c>
      <c r="AE254" s="32">
        <v>4</v>
      </c>
      <c r="AF254" s="30">
        <v>0</v>
      </c>
      <c r="AG254" s="30">
        <v>0</v>
      </c>
      <c r="AH254" s="30">
        <v>4</v>
      </c>
      <c r="AI254" s="30">
        <v>475</v>
      </c>
      <c r="AJ254" s="30">
        <v>0</v>
      </c>
      <c r="AK254" s="30">
        <v>5</v>
      </c>
      <c r="AL254" s="30">
        <v>480</v>
      </c>
      <c r="AM254" s="30">
        <v>0</v>
      </c>
    </row>
    <row r="255" spans="1:39" ht="15" x14ac:dyDescent="0.3">
      <c r="A255" s="34">
        <v>237</v>
      </c>
      <c r="B255" s="31" t="s">
        <v>296</v>
      </c>
      <c r="C255" s="31" t="str">
        <f>VLOOKUP(B255,[3]Sheet1!$B$2:$D$274,3,0)</f>
        <v>DEV</v>
      </c>
      <c r="D255" s="31" t="str">
        <f>VLOOKUP(C255,[4]all_localities_matched!$B$13:$J$191,9,0)</f>
        <v>DEV</v>
      </c>
      <c r="E255" s="55">
        <v>0.47249999999999998</v>
      </c>
      <c r="F255" s="55">
        <v>7.4999999999999997E-2</v>
      </c>
      <c r="G255" s="55">
        <v>0.2525</v>
      </c>
      <c r="H255" s="55">
        <v>0.2</v>
      </c>
      <c r="I255" s="56" t="str">
        <f t="shared" si="23"/>
        <v>INC</v>
      </c>
      <c r="J255" s="56">
        <f t="shared" si="18"/>
        <v>0.47249999999999998</v>
      </c>
      <c r="K255" s="57">
        <f t="shared" si="19"/>
        <v>0.2525</v>
      </c>
      <c r="L255" s="56" t="str">
        <f t="shared" si="20"/>
        <v>BJP</v>
      </c>
      <c r="M255" s="58">
        <f t="shared" si="21"/>
        <v>0.21999999999999997</v>
      </c>
      <c r="N255" s="49" t="str">
        <f t="shared" si="22"/>
        <v>Strong INC</v>
      </c>
      <c r="O255" s="32">
        <v>189</v>
      </c>
      <c r="P255" s="30">
        <v>30</v>
      </c>
      <c r="Q255" s="30">
        <v>101</v>
      </c>
      <c r="R255" s="30">
        <v>12</v>
      </c>
      <c r="S255" s="30">
        <v>3</v>
      </c>
      <c r="T255" s="30">
        <v>0</v>
      </c>
      <c r="U255" s="30">
        <v>1</v>
      </c>
      <c r="V255" s="30">
        <v>2</v>
      </c>
      <c r="W255" s="32">
        <v>6</v>
      </c>
      <c r="X255" s="30">
        <v>3</v>
      </c>
      <c r="Y255" s="30">
        <v>1</v>
      </c>
      <c r="Z255" s="30">
        <v>21</v>
      </c>
      <c r="AA255" s="30">
        <v>3</v>
      </c>
      <c r="AB255" s="30">
        <v>2</v>
      </c>
      <c r="AC255" s="30">
        <v>7</v>
      </c>
      <c r="AD255" s="30">
        <v>9</v>
      </c>
      <c r="AE255" s="32">
        <v>6</v>
      </c>
      <c r="AF255" s="30">
        <v>0</v>
      </c>
      <c r="AG255" s="30">
        <v>2</v>
      </c>
      <c r="AH255" s="30">
        <v>2</v>
      </c>
      <c r="AI255" s="30">
        <v>400</v>
      </c>
      <c r="AJ255" s="30">
        <v>0</v>
      </c>
      <c r="AK255" s="30">
        <v>0</v>
      </c>
      <c r="AL255" s="30">
        <v>400</v>
      </c>
      <c r="AM255" s="30">
        <v>0</v>
      </c>
    </row>
    <row r="256" spans="1:39" ht="15" x14ac:dyDescent="0.3">
      <c r="A256" s="26" t="s">
        <v>371</v>
      </c>
      <c r="B256" s="31" t="s">
        <v>296</v>
      </c>
      <c r="C256" s="31" t="str">
        <f>VLOOKUP(B256,[3]Sheet1!$B$2:$D$274,3,0)</f>
        <v>DEV</v>
      </c>
      <c r="D256" s="31" t="str">
        <f>VLOOKUP(C256,[4]all_localities_matched!$B$13:$J$191,9,0)</f>
        <v>DEV</v>
      </c>
      <c r="E256" s="55">
        <v>0.66384778012684986</v>
      </c>
      <c r="F256" s="55">
        <v>2.748414376321353E-2</v>
      </c>
      <c r="G256" s="55">
        <v>8.8794926004228336E-2</v>
      </c>
      <c r="H256" s="55">
        <v>0.21141649048625794</v>
      </c>
      <c r="I256" s="56" t="str">
        <f t="shared" si="23"/>
        <v>INC</v>
      </c>
      <c r="J256" s="56">
        <f t="shared" si="18"/>
        <v>0.66384778012684986</v>
      </c>
      <c r="K256" s="57">
        <f t="shared" si="19"/>
        <v>0.21141649048625794</v>
      </c>
      <c r="L256" s="56" t="str">
        <f t="shared" si="20"/>
        <v>Others</v>
      </c>
      <c r="M256" s="58">
        <f t="shared" si="21"/>
        <v>0.45243128964059193</v>
      </c>
      <c r="N256" s="49" t="str">
        <f t="shared" si="22"/>
        <v>Strong INC</v>
      </c>
      <c r="O256" s="32">
        <v>314</v>
      </c>
      <c r="P256" s="30">
        <v>13</v>
      </c>
      <c r="Q256" s="30">
        <v>42</v>
      </c>
      <c r="R256" s="30">
        <v>8</v>
      </c>
      <c r="S256" s="30">
        <v>3</v>
      </c>
      <c r="T256" s="30">
        <v>1</v>
      </c>
      <c r="U256" s="30">
        <v>0</v>
      </c>
      <c r="V256" s="30">
        <v>2</v>
      </c>
      <c r="W256" s="32">
        <v>7</v>
      </c>
      <c r="X256" s="30">
        <v>2</v>
      </c>
      <c r="Y256" s="30">
        <v>0</v>
      </c>
      <c r="Z256" s="30">
        <v>12</v>
      </c>
      <c r="AA256" s="30">
        <v>2</v>
      </c>
      <c r="AB256" s="30">
        <v>1</v>
      </c>
      <c r="AC256" s="30">
        <v>4</v>
      </c>
      <c r="AD256" s="30">
        <v>20</v>
      </c>
      <c r="AE256" s="32">
        <v>26</v>
      </c>
      <c r="AF256" s="30">
        <v>6</v>
      </c>
      <c r="AG256" s="30">
        <v>4</v>
      </c>
      <c r="AH256" s="30">
        <v>2</v>
      </c>
      <c r="AI256" s="30">
        <v>469</v>
      </c>
      <c r="AJ256" s="30">
        <v>0</v>
      </c>
      <c r="AK256" s="30">
        <v>4</v>
      </c>
      <c r="AL256" s="30">
        <v>473</v>
      </c>
      <c r="AM256" s="30">
        <v>0</v>
      </c>
    </row>
    <row r="257" spans="1:39" ht="15" x14ac:dyDescent="0.3">
      <c r="A257" s="34">
        <v>238</v>
      </c>
      <c r="B257" s="31" t="s">
        <v>297</v>
      </c>
      <c r="C257" s="31" t="str">
        <f>VLOOKUP(B257,[3]Sheet1!$B$2:$D$274,3,0)</f>
        <v>DEV</v>
      </c>
      <c r="D257" s="31" t="str">
        <f>VLOOKUP(C257,[4]all_localities_matched!$B$13:$J$191,9,0)</f>
        <v>DEV</v>
      </c>
      <c r="E257" s="55">
        <v>0.33766233766233766</v>
      </c>
      <c r="F257" s="55">
        <v>1.5584415584415584E-2</v>
      </c>
      <c r="G257" s="55">
        <v>0.32727272727272727</v>
      </c>
      <c r="H257" s="55">
        <v>0.31428571428571428</v>
      </c>
      <c r="I257" s="56" t="str">
        <f t="shared" si="23"/>
        <v>INC</v>
      </c>
      <c r="J257" s="56">
        <f t="shared" si="18"/>
        <v>0.33766233766233766</v>
      </c>
      <c r="K257" s="57">
        <f t="shared" si="19"/>
        <v>0.32727272727272727</v>
      </c>
      <c r="L257" s="56" t="str">
        <f t="shared" si="20"/>
        <v>BJP</v>
      </c>
      <c r="M257" s="58">
        <f t="shared" si="21"/>
        <v>1.0389610389610393E-2</v>
      </c>
      <c r="N257" s="49" t="str">
        <f t="shared" si="22"/>
        <v>Swing INC</v>
      </c>
      <c r="O257" s="32">
        <v>130</v>
      </c>
      <c r="P257" s="30">
        <v>6</v>
      </c>
      <c r="Q257" s="30">
        <v>126</v>
      </c>
      <c r="R257" s="30">
        <v>3</v>
      </c>
      <c r="S257" s="30">
        <v>3</v>
      </c>
      <c r="T257" s="30">
        <v>1</v>
      </c>
      <c r="U257" s="30">
        <v>0</v>
      </c>
      <c r="V257" s="30">
        <v>1</v>
      </c>
      <c r="W257" s="32">
        <v>26</v>
      </c>
      <c r="X257" s="30">
        <v>0</v>
      </c>
      <c r="Y257" s="30">
        <v>2</v>
      </c>
      <c r="Z257" s="30">
        <v>57</v>
      </c>
      <c r="AA257" s="30">
        <v>2</v>
      </c>
      <c r="AB257" s="30">
        <v>4</v>
      </c>
      <c r="AC257" s="30">
        <v>0</v>
      </c>
      <c r="AD257" s="30">
        <v>4</v>
      </c>
      <c r="AE257" s="32">
        <v>6</v>
      </c>
      <c r="AF257" s="30">
        <v>3</v>
      </c>
      <c r="AG257" s="30">
        <v>7</v>
      </c>
      <c r="AH257" s="30">
        <v>2</v>
      </c>
      <c r="AI257" s="30">
        <v>383</v>
      </c>
      <c r="AJ257" s="30">
        <v>0</v>
      </c>
      <c r="AK257" s="30">
        <v>2</v>
      </c>
      <c r="AL257" s="30">
        <v>385</v>
      </c>
      <c r="AM257" s="30">
        <v>0</v>
      </c>
    </row>
    <row r="258" spans="1:39" ht="15" x14ac:dyDescent="0.3">
      <c r="A258" s="26" t="s">
        <v>372</v>
      </c>
      <c r="B258" s="31" t="s">
        <v>297</v>
      </c>
      <c r="C258" s="31" t="str">
        <f>VLOOKUP(B258,[3]Sheet1!$B$2:$D$274,3,0)</f>
        <v>DEV</v>
      </c>
      <c r="D258" s="31" t="str">
        <f>VLOOKUP(C258,[4]all_localities_matched!$B$13:$J$191,9,0)</f>
        <v>DEV</v>
      </c>
      <c r="E258" s="55">
        <v>0.31758530183727035</v>
      </c>
      <c r="F258" s="55">
        <v>1.5748031496062992E-2</v>
      </c>
      <c r="G258" s="55">
        <v>0.2283464566929134</v>
      </c>
      <c r="H258" s="55">
        <v>0.43307086614173229</v>
      </c>
      <c r="I258" s="56" t="str">
        <f t="shared" si="23"/>
        <v>Others</v>
      </c>
      <c r="J258" s="56">
        <f t="shared" si="18"/>
        <v>0.43307086614173229</v>
      </c>
      <c r="K258" s="57">
        <f t="shared" si="19"/>
        <v>0.31758530183727035</v>
      </c>
      <c r="L258" s="56" t="str">
        <f t="shared" si="20"/>
        <v>INC</v>
      </c>
      <c r="M258" s="58">
        <f t="shared" si="21"/>
        <v>0.11548556430446194</v>
      </c>
      <c r="N258" s="49" t="str">
        <f t="shared" si="22"/>
        <v>Swing Others</v>
      </c>
      <c r="O258" s="32">
        <v>121</v>
      </c>
      <c r="P258" s="30">
        <v>6</v>
      </c>
      <c r="Q258" s="30">
        <v>87</v>
      </c>
      <c r="R258" s="30">
        <v>4</v>
      </c>
      <c r="S258" s="30">
        <v>6</v>
      </c>
      <c r="T258" s="30">
        <v>1</v>
      </c>
      <c r="U258" s="30">
        <v>1</v>
      </c>
      <c r="V258" s="30">
        <v>4</v>
      </c>
      <c r="W258" s="32">
        <v>113</v>
      </c>
      <c r="X258" s="30">
        <v>5</v>
      </c>
      <c r="Y258" s="30">
        <v>1</v>
      </c>
      <c r="Z258" s="30">
        <v>19</v>
      </c>
      <c r="AA258" s="30">
        <v>4</v>
      </c>
      <c r="AB258" s="30">
        <v>1</v>
      </c>
      <c r="AC258" s="30">
        <v>0</v>
      </c>
      <c r="AD258" s="30">
        <v>0</v>
      </c>
      <c r="AE258" s="32">
        <v>6</v>
      </c>
      <c r="AF258" s="30">
        <v>0</v>
      </c>
      <c r="AG258" s="30">
        <v>0</v>
      </c>
      <c r="AH258" s="30">
        <v>0</v>
      </c>
      <c r="AI258" s="30">
        <v>379</v>
      </c>
      <c r="AJ258" s="30">
        <v>0</v>
      </c>
      <c r="AK258" s="30">
        <v>2</v>
      </c>
      <c r="AL258" s="30">
        <v>381</v>
      </c>
      <c r="AM258" s="30">
        <v>0</v>
      </c>
    </row>
    <row r="259" spans="1:39" ht="15" x14ac:dyDescent="0.3">
      <c r="A259" s="34">
        <v>239</v>
      </c>
      <c r="B259" s="31" t="s">
        <v>298</v>
      </c>
      <c r="C259" s="31" t="str">
        <f>VLOOKUP(B259,[3]Sheet1!$B$2:$D$274,3,0)</f>
        <v>KATAIYA</v>
      </c>
      <c r="D259" s="31" t="str">
        <f>VLOOKUP(C259,[4]all_localities_matched!$B$13:$J$191,9,0)</f>
        <v>BAGAIYA</v>
      </c>
      <c r="E259" s="55">
        <v>0.19568567026194145</v>
      </c>
      <c r="F259" s="55">
        <v>0.26348228043143296</v>
      </c>
      <c r="G259" s="55">
        <v>0.35285053929121724</v>
      </c>
      <c r="H259" s="55">
        <v>0.18489984591679506</v>
      </c>
      <c r="I259" s="56" t="str">
        <f t="shared" si="23"/>
        <v>BJP</v>
      </c>
      <c r="J259" s="56">
        <f t="shared" si="18"/>
        <v>0.35285053929121724</v>
      </c>
      <c r="K259" s="57">
        <f t="shared" si="19"/>
        <v>0.26348228043143296</v>
      </c>
      <c r="L259" s="56" t="str">
        <f t="shared" si="20"/>
        <v>BSP</v>
      </c>
      <c r="M259" s="58">
        <f t="shared" si="21"/>
        <v>8.9368258859784278E-2</v>
      </c>
      <c r="N259" s="49" t="str">
        <f t="shared" si="22"/>
        <v>Swing BJP</v>
      </c>
      <c r="O259" s="32">
        <v>127</v>
      </c>
      <c r="P259" s="30">
        <v>171</v>
      </c>
      <c r="Q259" s="30">
        <v>229</v>
      </c>
      <c r="R259" s="30">
        <v>22</v>
      </c>
      <c r="S259" s="30">
        <v>4</v>
      </c>
      <c r="T259" s="30">
        <v>2</v>
      </c>
      <c r="U259" s="30">
        <v>2</v>
      </c>
      <c r="V259" s="30">
        <v>1</v>
      </c>
      <c r="W259" s="32">
        <v>5</v>
      </c>
      <c r="X259" s="30">
        <v>1</v>
      </c>
      <c r="Y259" s="30">
        <v>5</v>
      </c>
      <c r="Z259" s="30">
        <v>52</v>
      </c>
      <c r="AA259" s="30">
        <v>0</v>
      </c>
      <c r="AB259" s="30">
        <v>3</v>
      </c>
      <c r="AC259" s="30">
        <v>4</v>
      </c>
      <c r="AD259" s="30">
        <v>8</v>
      </c>
      <c r="AE259" s="32">
        <v>8</v>
      </c>
      <c r="AF259" s="30">
        <v>0</v>
      </c>
      <c r="AG259" s="30">
        <v>2</v>
      </c>
      <c r="AH259" s="30">
        <v>1</v>
      </c>
      <c r="AI259" s="30">
        <v>647</v>
      </c>
      <c r="AJ259" s="30">
        <v>0</v>
      </c>
      <c r="AK259" s="30">
        <v>2</v>
      </c>
      <c r="AL259" s="30">
        <v>649</v>
      </c>
      <c r="AM259" s="30">
        <v>0</v>
      </c>
    </row>
    <row r="260" spans="1:39" ht="15" x14ac:dyDescent="0.3">
      <c r="A260" s="34">
        <v>240</v>
      </c>
      <c r="B260" s="31" t="s">
        <v>299</v>
      </c>
      <c r="C260" s="31" t="str">
        <f>VLOOKUP(B260,[3]Sheet1!$B$2:$D$274,3,0)</f>
        <v>KATAIYA</v>
      </c>
      <c r="D260" s="31" t="str">
        <f>VLOOKUP(C260,[4]all_localities_matched!$B$13:$J$191,9,0)</f>
        <v>BAGAIYA</v>
      </c>
      <c r="E260" s="55">
        <v>0.22832980972515857</v>
      </c>
      <c r="F260" s="55">
        <v>0.14799154334038056</v>
      </c>
      <c r="G260" s="55">
        <v>0.54122621564482032</v>
      </c>
      <c r="H260" s="55">
        <v>7.8224101479915431E-2</v>
      </c>
      <c r="I260" s="56" t="str">
        <f t="shared" si="23"/>
        <v>BJP</v>
      </c>
      <c r="J260" s="56">
        <f t="shared" si="18"/>
        <v>0.54122621564482032</v>
      </c>
      <c r="K260" s="57">
        <f t="shared" si="19"/>
        <v>0.22832980972515857</v>
      </c>
      <c r="L260" s="56" t="str">
        <f t="shared" si="20"/>
        <v>INC</v>
      </c>
      <c r="M260" s="58">
        <f t="shared" si="21"/>
        <v>0.31289640591966172</v>
      </c>
      <c r="N260" s="49" t="str">
        <f t="shared" si="22"/>
        <v>Strong BJP</v>
      </c>
      <c r="O260" s="32">
        <v>108</v>
      </c>
      <c r="P260" s="30">
        <v>70</v>
      </c>
      <c r="Q260" s="30">
        <v>256</v>
      </c>
      <c r="R260" s="30">
        <v>2</v>
      </c>
      <c r="S260" s="30">
        <v>4</v>
      </c>
      <c r="T260" s="30">
        <v>0</v>
      </c>
      <c r="U260" s="30">
        <v>1</v>
      </c>
      <c r="V260" s="30">
        <v>2</v>
      </c>
      <c r="W260" s="32">
        <v>0</v>
      </c>
      <c r="X260" s="30">
        <v>2</v>
      </c>
      <c r="Y260" s="30">
        <v>1</v>
      </c>
      <c r="Z260" s="30">
        <v>5</v>
      </c>
      <c r="AA260" s="30">
        <v>2</v>
      </c>
      <c r="AB260" s="30">
        <v>3</v>
      </c>
      <c r="AC260" s="30">
        <v>2</v>
      </c>
      <c r="AD260" s="30">
        <v>4</v>
      </c>
      <c r="AE260" s="32">
        <v>1</v>
      </c>
      <c r="AF260" s="30">
        <v>1</v>
      </c>
      <c r="AG260" s="30">
        <v>5</v>
      </c>
      <c r="AH260" s="30">
        <v>2</v>
      </c>
      <c r="AI260" s="30">
        <v>471</v>
      </c>
      <c r="AJ260" s="30">
        <v>0</v>
      </c>
      <c r="AK260" s="30">
        <v>2</v>
      </c>
      <c r="AL260" s="30">
        <v>473</v>
      </c>
      <c r="AM260" s="30">
        <v>0</v>
      </c>
    </row>
    <row r="261" spans="1:39" ht="15" x14ac:dyDescent="0.3">
      <c r="A261" s="34">
        <v>241</v>
      </c>
      <c r="B261" s="31" t="s">
        <v>300</v>
      </c>
      <c r="C261" s="31" t="str">
        <f>VLOOKUP(B261,[3]Sheet1!$B$2:$D$274,3,0)</f>
        <v>KOSIYARI</v>
      </c>
      <c r="D261" s="31" t="str">
        <f>VLOOKUP(C261,[4]all_localities_matched!$B$13:$J$191,9,0)</f>
        <v>KOSIYARI</v>
      </c>
      <c r="E261" s="55">
        <v>0.22706422018348624</v>
      </c>
      <c r="F261" s="55">
        <v>0.27981651376146788</v>
      </c>
      <c r="G261" s="55">
        <v>0.24082568807339449</v>
      </c>
      <c r="H261" s="55">
        <v>0.25229357798165136</v>
      </c>
      <c r="I261" s="56" t="str">
        <f t="shared" si="23"/>
        <v>BSP</v>
      </c>
      <c r="J261" s="56">
        <f t="shared" ref="J261:J299" si="24">INDEX(E261:H261,MATCH(I261,$E$3:$H$3,0))</f>
        <v>0.27981651376146788</v>
      </c>
      <c r="K261" s="57">
        <f t="shared" ref="K261:K299" si="25">LARGE(E261:H261,2)</f>
        <v>0.25229357798165136</v>
      </c>
      <c r="L261" s="56" t="str">
        <f t="shared" ref="L261:L299" si="26">INDEX($E$3:$H$3,MATCH(K261,E261:H261,0))</f>
        <v>Others</v>
      </c>
      <c r="M261" s="58">
        <f t="shared" ref="M261:M299" si="27">J261-K261</f>
        <v>2.7522935779816515E-2</v>
      </c>
      <c r="N261" s="49" t="str">
        <f t="shared" ref="N261:N299" si="28">IF(M261&gt;0.15,CONCATENATE("Strong ",I261),CONCATENATE("Swing ",I261))</f>
        <v>Swing BSP</v>
      </c>
      <c r="O261" s="32">
        <v>99</v>
      </c>
      <c r="P261" s="30">
        <v>122</v>
      </c>
      <c r="Q261" s="30">
        <v>105</v>
      </c>
      <c r="R261" s="30">
        <v>13</v>
      </c>
      <c r="S261" s="30">
        <v>5</v>
      </c>
      <c r="T261" s="30">
        <v>1</v>
      </c>
      <c r="U261" s="30">
        <v>0</v>
      </c>
      <c r="V261" s="30">
        <v>5</v>
      </c>
      <c r="W261" s="32">
        <v>4</v>
      </c>
      <c r="X261" s="30">
        <v>5</v>
      </c>
      <c r="Y261" s="30">
        <v>0</v>
      </c>
      <c r="Z261" s="30">
        <v>42</v>
      </c>
      <c r="AA261" s="30">
        <v>1</v>
      </c>
      <c r="AB261" s="30">
        <v>3</v>
      </c>
      <c r="AC261" s="30">
        <v>3</v>
      </c>
      <c r="AD261" s="30">
        <v>15</v>
      </c>
      <c r="AE261" s="32">
        <v>5</v>
      </c>
      <c r="AF261" s="30">
        <v>5</v>
      </c>
      <c r="AG261" s="30">
        <v>3</v>
      </c>
      <c r="AH261" s="30">
        <v>0</v>
      </c>
      <c r="AI261" s="30">
        <v>436</v>
      </c>
      <c r="AJ261" s="30">
        <v>0</v>
      </c>
      <c r="AK261" s="30">
        <v>0</v>
      </c>
      <c r="AL261" s="30">
        <v>436</v>
      </c>
      <c r="AM261" s="30">
        <v>0</v>
      </c>
    </row>
    <row r="262" spans="1:39" ht="15" x14ac:dyDescent="0.3">
      <c r="A262" s="26" t="s">
        <v>373</v>
      </c>
      <c r="B262" s="31" t="s">
        <v>300</v>
      </c>
      <c r="C262" s="31" t="str">
        <f>VLOOKUP(B262,[3]Sheet1!$B$2:$D$274,3,0)</f>
        <v>KOSIYARI</v>
      </c>
      <c r="D262" s="31" t="str">
        <f>VLOOKUP(C262,[4]all_localities_matched!$B$13:$J$191,9,0)</f>
        <v>KOSIYARI</v>
      </c>
      <c r="E262" s="55">
        <v>0.41555555555555557</v>
      </c>
      <c r="F262" s="55">
        <v>0.22</v>
      </c>
      <c r="G262" s="55">
        <v>0.17777777777777778</v>
      </c>
      <c r="H262" s="55">
        <v>0.18444444444444444</v>
      </c>
      <c r="I262" s="56" t="str">
        <f t="shared" si="23"/>
        <v>INC</v>
      </c>
      <c r="J262" s="56">
        <f t="shared" si="24"/>
        <v>0.41555555555555557</v>
      </c>
      <c r="K262" s="57">
        <f t="shared" si="25"/>
        <v>0.22</v>
      </c>
      <c r="L262" s="56" t="str">
        <f t="shared" si="26"/>
        <v>BSP</v>
      </c>
      <c r="M262" s="58">
        <f t="shared" si="27"/>
        <v>0.19555555555555557</v>
      </c>
      <c r="N262" s="49" t="str">
        <f t="shared" si="28"/>
        <v>Strong INC</v>
      </c>
      <c r="O262" s="32">
        <v>187</v>
      </c>
      <c r="P262" s="30">
        <v>99</v>
      </c>
      <c r="Q262" s="30">
        <v>80</v>
      </c>
      <c r="R262" s="30">
        <v>11</v>
      </c>
      <c r="S262" s="30">
        <v>3</v>
      </c>
      <c r="T262" s="30">
        <v>1</v>
      </c>
      <c r="U262" s="30">
        <v>5</v>
      </c>
      <c r="V262" s="30">
        <v>2</v>
      </c>
      <c r="W262" s="32">
        <v>3</v>
      </c>
      <c r="X262" s="30">
        <v>2</v>
      </c>
      <c r="Y262" s="30">
        <v>2</v>
      </c>
      <c r="Z262" s="30">
        <v>15</v>
      </c>
      <c r="AA262" s="30">
        <v>2</v>
      </c>
      <c r="AB262" s="30">
        <v>4</v>
      </c>
      <c r="AC262" s="30">
        <v>4</v>
      </c>
      <c r="AD262" s="30">
        <v>15</v>
      </c>
      <c r="AE262" s="32">
        <v>9</v>
      </c>
      <c r="AF262" s="30">
        <v>3</v>
      </c>
      <c r="AG262" s="30">
        <v>2</v>
      </c>
      <c r="AH262" s="30">
        <v>0</v>
      </c>
      <c r="AI262" s="30">
        <v>449</v>
      </c>
      <c r="AJ262" s="30">
        <v>0</v>
      </c>
      <c r="AK262" s="30">
        <v>1</v>
      </c>
      <c r="AL262" s="30">
        <v>450</v>
      </c>
      <c r="AM262" s="30">
        <v>0</v>
      </c>
    </row>
    <row r="263" spans="1:39" ht="15" x14ac:dyDescent="0.3">
      <c r="A263" s="34">
        <v>242</v>
      </c>
      <c r="B263" s="31" t="s">
        <v>301</v>
      </c>
      <c r="C263" s="31" t="str">
        <f>VLOOKUP(B263,[3]Sheet1!$B$2:$D$274,3,0)</f>
        <v>ISARAUR</v>
      </c>
      <c r="D263" s="31" t="str">
        <f>VLOOKUP(C263,[4]all_localities_matched!$B$13:$J$191,9,0)</f>
        <v>ISRAUR</v>
      </c>
      <c r="E263" s="55">
        <v>0.17751479289940827</v>
      </c>
      <c r="F263" s="55">
        <v>0.41617357001972388</v>
      </c>
      <c r="G263" s="55">
        <v>0.25246548323471402</v>
      </c>
      <c r="H263" s="55">
        <v>0.15187376725838264</v>
      </c>
      <c r="I263" s="56" t="str">
        <f t="shared" ref="I263:I299" si="29">INDEX($E$3:$H$3,MATCH(MAX(E263:H263),E263:H263,0))</f>
        <v>BSP</v>
      </c>
      <c r="J263" s="56">
        <f t="shared" si="24"/>
        <v>0.41617357001972388</v>
      </c>
      <c r="K263" s="57">
        <f t="shared" si="25"/>
        <v>0.25246548323471402</v>
      </c>
      <c r="L263" s="56" t="str">
        <f t="shared" si="26"/>
        <v>BJP</v>
      </c>
      <c r="M263" s="58">
        <f t="shared" si="27"/>
        <v>0.16370808678500987</v>
      </c>
      <c r="N263" s="49" t="str">
        <f t="shared" si="28"/>
        <v>Strong BSP</v>
      </c>
      <c r="O263" s="32">
        <v>90</v>
      </c>
      <c r="P263" s="30">
        <v>211</v>
      </c>
      <c r="Q263" s="30">
        <v>128</v>
      </c>
      <c r="R263" s="30">
        <v>12</v>
      </c>
      <c r="S263" s="30">
        <v>1</v>
      </c>
      <c r="T263" s="30">
        <v>1</v>
      </c>
      <c r="U263" s="30">
        <v>1</v>
      </c>
      <c r="V263" s="30">
        <v>3</v>
      </c>
      <c r="W263" s="32">
        <v>1</v>
      </c>
      <c r="X263" s="30">
        <v>1</v>
      </c>
      <c r="Y263" s="30">
        <v>3</v>
      </c>
      <c r="Z263" s="30">
        <v>10</v>
      </c>
      <c r="AA263" s="30">
        <v>6</v>
      </c>
      <c r="AB263" s="30">
        <v>2</v>
      </c>
      <c r="AC263" s="30">
        <v>11</v>
      </c>
      <c r="AD263" s="30">
        <v>10</v>
      </c>
      <c r="AE263" s="32">
        <v>4</v>
      </c>
      <c r="AF263" s="30">
        <v>7</v>
      </c>
      <c r="AG263" s="30">
        <v>2</v>
      </c>
      <c r="AH263" s="30">
        <v>2</v>
      </c>
      <c r="AI263" s="30">
        <v>506</v>
      </c>
      <c r="AJ263" s="30">
        <v>0</v>
      </c>
      <c r="AK263" s="30">
        <v>1</v>
      </c>
      <c r="AL263" s="30">
        <v>507</v>
      </c>
      <c r="AM263" s="30">
        <v>0</v>
      </c>
    </row>
    <row r="264" spans="1:39" ht="15" x14ac:dyDescent="0.3">
      <c r="A264" s="34">
        <v>243</v>
      </c>
      <c r="B264" s="31" t="s">
        <v>302</v>
      </c>
      <c r="C264" s="31" t="str">
        <f>VLOOKUP(B264,[3]Sheet1!$B$2:$D$274,3,0)</f>
        <v>BAJAR</v>
      </c>
      <c r="D264" s="31" t="str">
        <f>VLOOKUP(C264,[4]all_localities_matched!$B$13:$J$191,9,0)</f>
        <v>BAJAR</v>
      </c>
      <c r="E264" s="55">
        <v>0.30232558139534882</v>
      </c>
      <c r="F264" s="55">
        <v>3.8205980066445183E-2</v>
      </c>
      <c r="G264" s="55">
        <v>0.30730897009966779</v>
      </c>
      <c r="H264" s="55">
        <v>0.34717607973421927</v>
      </c>
      <c r="I264" s="56" t="str">
        <f t="shared" si="29"/>
        <v>Others</v>
      </c>
      <c r="J264" s="56">
        <f t="shared" si="24"/>
        <v>0.34717607973421927</v>
      </c>
      <c r="K264" s="57">
        <f t="shared" si="25"/>
        <v>0.30730897009966779</v>
      </c>
      <c r="L264" s="56" t="str">
        <f t="shared" si="26"/>
        <v>BJP</v>
      </c>
      <c r="M264" s="58">
        <f t="shared" si="27"/>
        <v>3.9867109634551479E-2</v>
      </c>
      <c r="N264" s="49" t="str">
        <f t="shared" si="28"/>
        <v>Swing Others</v>
      </c>
      <c r="O264" s="32">
        <v>182</v>
      </c>
      <c r="P264" s="30">
        <v>23</v>
      </c>
      <c r="Q264" s="30">
        <v>185</v>
      </c>
      <c r="R264" s="30">
        <v>14</v>
      </c>
      <c r="S264" s="30">
        <v>7</v>
      </c>
      <c r="T264" s="30">
        <v>2</v>
      </c>
      <c r="U264" s="30">
        <v>0</v>
      </c>
      <c r="V264" s="30">
        <v>3</v>
      </c>
      <c r="W264" s="32">
        <v>24</v>
      </c>
      <c r="X264" s="30">
        <v>2</v>
      </c>
      <c r="Y264" s="30">
        <v>6</v>
      </c>
      <c r="Z264" s="30">
        <v>101</v>
      </c>
      <c r="AA264" s="30">
        <v>8</v>
      </c>
      <c r="AB264" s="30">
        <v>8</v>
      </c>
      <c r="AC264" s="30">
        <v>4</v>
      </c>
      <c r="AD264" s="30">
        <v>11</v>
      </c>
      <c r="AE264" s="32">
        <v>8</v>
      </c>
      <c r="AF264" s="30">
        <v>1</v>
      </c>
      <c r="AG264" s="30">
        <v>8</v>
      </c>
      <c r="AH264" s="30">
        <v>2</v>
      </c>
      <c r="AI264" s="30">
        <v>599</v>
      </c>
      <c r="AJ264" s="30">
        <v>0</v>
      </c>
      <c r="AK264" s="30">
        <v>3</v>
      </c>
      <c r="AL264" s="30">
        <v>602</v>
      </c>
      <c r="AM264" s="30">
        <v>0</v>
      </c>
    </row>
    <row r="265" spans="1:39" ht="15" x14ac:dyDescent="0.3">
      <c r="A265" s="34">
        <v>244</v>
      </c>
      <c r="B265" s="31" t="s">
        <v>303</v>
      </c>
      <c r="C265" s="31" t="str">
        <f>VLOOKUP(B265,[3]Sheet1!$B$2:$D$274,3,0)</f>
        <v>VISHUNAPUR</v>
      </c>
      <c r="D265" s="31" t="str">
        <f>VLOOKUP(C265,[4]all_localities_matched!$B$13:$J$191,9,0)</f>
        <v>VISHUNAPUR</v>
      </c>
      <c r="E265" s="55">
        <v>0.60833333333333328</v>
      </c>
      <c r="F265" s="55">
        <v>0.13500000000000001</v>
      </c>
      <c r="G265" s="55">
        <v>0.17166666666666666</v>
      </c>
      <c r="H265" s="55">
        <v>8.3333333333333329E-2</v>
      </c>
      <c r="I265" s="56" t="str">
        <f t="shared" si="29"/>
        <v>INC</v>
      </c>
      <c r="J265" s="56">
        <f t="shared" si="24"/>
        <v>0.60833333333333328</v>
      </c>
      <c r="K265" s="57">
        <f t="shared" si="25"/>
        <v>0.17166666666666666</v>
      </c>
      <c r="L265" s="56" t="str">
        <f t="shared" si="26"/>
        <v>BJP</v>
      </c>
      <c r="M265" s="58">
        <f t="shared" si="27"/>
        <v>0.43666666666666665</v>
      </c>
      <c r="N265" s="49" t="str">
        <f t="shared" si="28"/>
        <v>Strong INC</v>
      </c>
      <c r="O265" s="32">
        <v>365</v>
      </c>
      <c r="P265" s="30">
        <v>81</v>
      </c>
      <c r="Q265" s="30">
        <v>103</v>
      </c>
      <c r="R265" s="30">
        <v>4</v>
      </c>
      <c r="S265" s="30">
        <v>4</v>
      </c>
      <c r="T265" s="30">
        <v>0</v>
      </c>
      <c r="U265" s="30">
        <v>1</v>
      </c>
      <c r="V265" s="30">
        <v>1</v>
      </c>
      <c r="W265" s="32">
        <v>1</v>
      </c>
      <c r="X265" s="30">
        <v>1</v>
      </c>
      <c r="Y265" s="30">
        <v>2</v>
      </c>
      <c r="Z265" s="30">
        <v>19</v>
      </c>
      <c r="AA265" s="30">
        <v>0</v>
      </c>
      <c r="AB265" s="30">
        <v>1</v>
      </c>
      <c r="AC265" s="30">
        <v>1</v>
      </c>
      <c r="AD265" s="30">
        <v>8</v>
      </c>
      <c r="AE265" s="32">
        <v>4</v>
      </c>
      <c r="AF265" s="30">
        <v>2</v>
      </c>
      <c r="AG265" s="30">
        <v>1</v>
      </c>
      <c r="AH265" s="30">
        <v>0</v>
      </c>
      <c r="AI265" s="30">
        <v>599</v>
      </c>
      <c r="AJ265" s="30">
        <v>0</v>
      </c>
      <c r="AK265" s="30">
        <v>1</v>
      </c>
      <c r="AL265" s="30">
        <v>600</v>
      </c>
      <c r="AM265" s="30">
        <v>0</v>
      </c>
    </row>
    <row r="266" spans="1:39" ht="15" x14ac:dyDescent="0.3">
      <c r="A266" s="34">
        <v>245</v>
      </c>
      <c r="B266" s="31" t="s">
        <v>304</v>
      </c>
      <c r="C266" s="31" t="str">
        <f>VLOOKUP(B266,[3]Sheet1!$B$2:$D$274,3,0)</f>
        <v>VISHUNAPUR</v>
      </c>
      <c r="D266" s="31" t="str">
        <f>VLOOKUP(C266,[4]all_localities_matched!$B$13:$J$191,9,0)</f>
        <v>VISHUNAPUR</v>
      </c>
      <c r="E266" s="55">
        <v>0.42413162705667273</v>
      </c>
      <c r="F266" s="55">
        <v>8.957952468007313E-2</v>
      </c>
      <c r="G266" s="55">
        <v>0.30712979890310788</v>
      </c>
      <c r="H266" s="55">
        <v>0.17001828153564899</v>
      </c>
      <c r="I266" s="56" t="str">
        <f t="shared" si="29"/>
        <v>INC</v>
      </c>
      <c r="J266" s="56">
        <f t="shared" si="24"/>
        <v>0.42413162705667273</v>
      </c>
      <c r="K266" s="57">
        <f t="shared" si="25"/>
        <v>0.30712979890310788</v>
      </c>
      <c r="L266" s="56" t="str">
        <f t="shared" si="26"/>
        <v>BJP</v>
      </c>
      <c r="M266" s="58">
        <f t="shared" si="27"/>
        <v>0.11700182815356486</v>
      </c>
      <c r="N266" s="49" t="str">
        <f t="shared" si="28"/>
        <v>Swing INC</v>
      </c>
      <c r="O266" s="32">
        <v>232</v>
      </c>
      <c r="P266" s="30">
        <v>49</v>
      </c>
      <c r="Q266" s="30">
        <v>168</v>
      </c>
      <c r="R266" s="30">
        <v>10</v>
      </c>
      <c r="S266" s="30">
        <v>2</v>
      </c>
      <c r="T266" s="30">
        <v>0</v>
      </c>
      <c r="U266" s="30">
        <v>1</v>
      </c>
      <c r="V266" s="30">
        <v>0</v>
      </c>
      <c r="W266" s="32">
        <v>8</v>
      </c>
      <c r="X266" s="30">
        <v>2</v>
      </c>
      <c r="Y266" s="30">
        <v>2</v>
      </c>
      <c r="Z266" s="30">
        <v>12</v>
      </c>
      <c r="AA266" s="30">
        <v>5</v>
      </c>
      <c r="AB266" s="30">
        <v>6</v>
      </c>
      <c r="AC266" s="30">
        <v>1</v>
      </c>
      <c r="AD266" s="30">
        <v>15</v>
      </c>
      <c r="AE266" s="32">
        <v>15</v>
      </c>
      <c r="AF266" s="30">
        <v>3</v>
      </c>
      <c r="AG266" s="30">
        <v>10</v>
      </c>
      <c r="AH266" s="30">
        <v>1</v>
      </c>
      <c r="AI266" s="30">
        <v>542</v>
      </c>
      <c r="AJ266" s="30">
        <v>0</v>
      </c>
      <c r="AK266" s="30">
        <v>5</v>
      </c>
      <c r="AL266" s="30">
        <v>547</v>
      </c>
      <c r="AM266" s="30">
        <v>0</v>
      </c>
    </row>
    <row r="267" spans="1:39" ht="15" x14ac:dyDescent="0.3">
      <c r="A267" s="34">
        <v>246</v>
      </c>
      <c r="B267" s="31" t="s">
        <v>305</v>
      </c>
      <c r="C267" s="31" t="str">
        <f>VLOOKUP(B267,[3]Sheet1!$B$2:$D$274,3,0)</f>
        <v>KESHAUR</v>
      </c>
      <c r="D267" s="31" t="str">
        <f>VLOOKUP(C267,[4]all_localities_matched!$B$13:$J$191,9,0)</f>
        <v>KESAUR</v>
      </c>
      <c r="E267" s="55">
        <v>0.37873754152823919</v>
      </c>
      <c r="F267" s="55">
        <v>0.10132890365448505</v>
      </c>
      <c r="G267" s="55">
        <v>0.32890365448504982</v>
      </c>
      <c r="H267" s="55">
        <v>0.18438538205980065</v>
      </c>
      <c r="I267" s="56" t="str">
        <f t="shared" si="29"/>
        <v>INC</v>
      </c>
      <c r="J267" s="56">
        <f t="shared" si="24"/>
        <v>0.37873754152823919</v>
      </c>
      <c r="K267" s="57">
        <f t="shared" si="25"/>
        <v>0.32890365448504982</v>
      </c>
      <c r="L267" s="56" t="str">
        <f t="shared" si="26"/>
        <v>BJP</v>
      </c>
      <c r="M267" s="58">
        <f t="shared" si="27"/>
        <v>4.9833887043189362E-2</v>
      </c>
      <c r="N267" s="49" t="str">
        <f t="shared" si="28"/>
        <v>Swing INC</v>
      </c>
      <c r="O267" s="32">
        <v>228</v>
      </c>
      <c r="P267" s="30">
        <v>61</v>
      </c>
      <c r="Q267" s="30">
        <v>198</v>
      </c>
      <c r="R267" s="30">
        <v>19</v>
      </c>
      <c r="S267" s="30">
        <v>4</v>
      </c>
      <c r="T267" s="30">
        <v>2</v>
      </c>
      <c r="U267" s="30">
        <v>3</v>
      </c>
      <c r="V267" s="30">
        <v>1</v>
      </c>
      <c r="W267" s="32">
        <v>3</v>
      </c>
      <c r="X267" s="30">
        <v>3</v>
      </c>
      <c r="Y267" s="30">
        <v>2</v>
      </c>
      <c r="Z267" s="30">
        <v>6</v>
      </c>
      <c r="AA267" s="30">
        <v>2</v>
      </c>
      <c r="AB267" s="30">
        <v>3</v>
      </c>
      <c r="AC267" s="30">
        <v>6</v>
      </c>
      <c r="AD267" s="30">
        <v>15</v>
      </c>
      <c r="AE267" s="32">
        <v>33</v>
      </c>
      <c r="AF267" s="30">
        <v>3</v>
      </c>
      <c r="AG267" s="30">
        <v>4</v>
      </c>
      <c r="AH267" s="30">
        <v>2</v>
      </c>
      <c r="AI267" s="30">
        <v>598</v>
      </c>
      <c r="AJ267" s="30">
        <v>0</v>
      </c>
      <c r="AK267" s="30">
        <v>4</v>
      </c>
      <c r="AL267" s="30">
        <v>602</v>
      </c>
      <c r="AM267" s="30">
        <v>0</v>
      </c>
    </row>
    <row r="268" spans="1:39" ht="15" x14ac:dyDescent="0.3">
      <c r="A268" s="34">
        <v>247</v>
      </c>
      <c r="B268" s="31" t="s">
        <v>306</v>
      </c>
      <c r="C268" s="31" t="str">
        <f>VLOOKUP(B268,[3]Sheet1!$B$2:$D$274,3,0)</f>
        <v>SUHI</v>
      </c>
      <c r="D268" s="31" t="str">
        <f>VLOOKUP(C268,[4]all_localities_matched!$B$13:$J$191,9,0)</f>
        <v>SUHI</v>
      </c>
      <c r="E268" s="55">
        <v>0.16918844566712518</v>
      </c>
      <c r="F268" s="55">
        <v>0.3218707015130674</v>
      </c>
      <c r="G268" s="55">
        <v>0.38239339752407153</v>
      </c>
      <c r="H268" s="55">
        <v>0.12517193947730398</v>
      </c>
      <c r="I268" s="56" t="str">
        <f t="shared" si="29"/>
        <v>BJP</v>
      </c>
      <c r="J268" s="56">
        <f t="shared" si="24"/>
        <v>0.38239339752407153</v>
      </c>
      <c r="K268" s="57">
        <f t="shared" si="25"/>
        <v>0.3218707015130674</v>
      </c>
      <c r="L268" s="56" t="str">
        <f t="shared" si="26"/>
        <v>BSP</v>
      </c>
      <c r="M268" s="58">
        <f t="shared" si="27"/>
        <v>6.0522696011004129E-2</v>
      </c>
      <c r="N268" s="49" t="str">
        <f t="shared" si="28"/>
        <v>Swing BJP</v>
      </c>
      <c r="O268" s="32">
        <v>123</v>
      </c>
      <c r="P268" s="30">
        <v>234</v>
      </c>
      <c r="Q268" s="30">
        <v>278</v>
      </c>
      <c r="R268" s="30">
        <v>11</v>
      </c>
      <c r="S268" s="30">
        <v>5</v>
      </c>
      <c r="T268" s="30">
        <v>1</v>
      </c>
      <c r="U268" s="30">
        <v>1</v>
      </c>
      <c r="V268" s="30">
        <v>27</v>
      </c>
      <c r="W268" s="32">
        <v>5</v>
      </c>
      <c r="X268" s="30">
        <v>4</v>
      </c>
      <c r="Y268" s="30">
        <v>0</v>
      </c>
      <c r="Z268" s="30">
        <v>13</v>
      </c>
      <c r="AA268" s="30">
        <v>0</v>
      </c>
      <c r="AB268" s="30">
        <v>4</v>
      </c>
      <c r="AC268" s="30">
        <v>3</v>
      </c>
      <c r="AD268" s="30">
        <v>6</v>
      </c>
      <c r="AE268" s="32">
        <v>6</v>
      </c>
      <c r="AF268" s="30">
        <v>2</v>
      </c>
      <c r="AG268" s="30">
        <v>2</v>
      </c>
      <c r="AH268" s="30">
        <v>1</v>
      </c>
      <c r="AI268" s="30">
        <v>726</v>
      </c>
      <c r="AJ268" s="30">
        <v>0</v>
      </c>
      <c r="AK268" s="30">
        <v>1</v>
      </c>
      <c r="AL268" s="30">
        <v>727</v>
      </c>
      <c r="AM268" s="30">
        <v>0</v>
      </c>
    </row>
    <row r="269" spans="1:39" ht="15" x14ac:dyDescent="0.3">
      <c r="A269" s="34">
        <v>248</v>
      </c>
      <c r="B269" s="31" t="s">
        <v>307</v>
      </c>
      <c r="C269" s="31" t="str">
        <f>VLOOKUP(B269,[3]Sheet1!$B$2:$D$274,3,0)</f>
        <v>SARAGANVA</v>
      </c>
      <c r="D269" s="31" t="str">
        <f>VLOOKUP(C269,[4]all_localities_matched!$B$13:$J$191,9,0)</f>
        <v>SARGAWAN</v>
      </c>
      <c r="E269" s="55">
        <v>0.48674698795180721</v>
      </c>
      <c r="F269" s="55">
        <v>0.13253012048192772</v>
      </c>
      <c r="G269" s="55">
        <v>0.14939759036144579</v>
      </c>
      <c r="H269" s="55">
        <v>0.21445783132530122</v>
      </c>
      <c r="I269" s="56" t="str">
        <f t="shared" si="29"/>
        <v>INC</v>
      </c>
      <c r="J269" s="56">
        <f t="shared" si="24"/>
        <v>0.48674698795180721</v>
      </c>
      <c r="K269" s="57">
        <f t="shared" si="25"/>
        <v>0.21445783132530122</v>
      </c>
      <c r="L269" s="56" t="str">
        <f t="shared" si="26"/>
        <v>Others</v>
      </c>
      <c r="M269" s="58">
        <f t="shared" si="27"/>
        <v>0.27228915662650599</v>
      </c>
      <c r="N269" s="49" t="str">
        <f t="shared" si="28"/>
        <v>Strong INC</v>
      </c>
      <c r="O269" s="32">
        <v>202</v>
      </c>
      <c r="P269" s="30">
        <v>55</v>
      </c>
      <c r="Q269" s="30">
        <v>62</v>
      </c>
      <c r="R269" s="30">
        <v>9</v>
      </c>
      <c r="S269" s="30">
        <v>4</v>
      </c>
      <c r="T269" s="30">
        <v>1</v>
      </c>
      <c r="U269" s="30">
        <v>0</v>
      </c>
      <c r="V269" s="30">
        <v>4</v>
      </c>
      <c r="W269" s="32">
        <v>3</v>
      </c>
      <c r="X269" s="30">
        <v>2</v>
      </c>
      <c r="Y269" s="30">
        <v>0</v>
      </c>
      <c r="Z269" s="30">
        <v>8</v>
      </c>
      <c r="AA269" s="30">
        <v>7</v>
      </c>
      <c r="AB269" s="30">
        <v>1</v>
      </c>
      <c r="AC269" s="30">
        <v>13</v>
      </c>
      <c r="AD269" s="30">
        <v>23</v>
      </c>
      <c r="AE269" s="32">
        <v>9</v>
      </c>
      <c r="AF269" s="30">
        <v>2</v>
      </c>
      <c r="AG269" s="30">
        <v>3</v>
      </c>
      <c r="AH269" s="30">
        <v>0</v>
      </c>
      <c r="AI269" s="30">
        <v>408</v>
      </c>
      <c r="AJ269" s="30">
        <v>0</v>
      </c>
      <c r="AK269" s="30">
        <v>7</v>
      </c>
      <c r="AL269" s="30">
        <v>415</v>
      </c>
      <c r="AM269" s="30">
        <v>0</v>
      </c>
    </row>
    <row r="270" spans="1:39" ht="15" x14ac:dyDescent="0.3">
      <c r="A270" s="34">
        <v>249</v>
      </c>
      <c r="B270" s="31" t="s">
        <v>308</v>
      </c>
      <c r="C270" s="31" t="str">
        <f>VLOOKUP(B270,[3]Sheet1!$B$2:$D$274,3,0)</f>
        <v>MALAHARA</v>
      </c>
      <c r="D270" s="31" t="str">
        <f>VLOOKUP(C270,[4]all_localities_matched!$B$13:$J$191,9,0)</f>
        <v>MALAHARA</v>
      </c>
      <c r="E270" s="55">
        <v>0.30639730639730639</v>
      </c>
      <c r="F270" s="55">
        <v>0.37373737373737376</v>
      </c>
      <c r="G270" s="55">
        <v>0.16498316498316498</v>
      </c>
      <c r="H270" s="55">
        <v>0.15151515151515152</v>
      </c>
      <c r="I270" s="56" t="str">
        <f t="shared" si="29"/>
        <v>BSP</v>
      </c>
      <c r="J270" s="56">
        <f t="shared" si="24"/>
        <v>0.37373737373737376</v>
      </c>
      <c r="K270" s="57">
        <f t="shared" si="25"/>
        <v>0.30639730639730639</v>
      </c>
      <c r="L270" s="56" t="str">
        <f t="shared" si="26"/>
        <v>INC</v>
      </c>
      <c r="M270" s="58">
        <f t="shared" si="27"/>
        <v>6.7340067340067367E-2</v>
      </c>
      <c r="N270" s="49" t="str">
        <f t="shared" si="28"/>
        <v>Swing BSP</v>
      </c>
      <c r="O270" s="32">
        <v>91</v>
      </c>
      <c r="P270" s="30">
        <v>111</v>
      </c>
      <c r="Q270" s="30">
        <v>49</v>
      </c>
      <c r="R270" s="30">
        <v>3</v>
      </c>
      <c r="S270" s="30">
        <v>3</v>
      </c>
      <c r="T270" s="30">
        <v>0</v>
      </c>
      <c r="U270" s="30">
        <v>0</v>
      </c>
      <c r="V270" s="30">
        <v>4</v>
      </c>
      <c r="W270" s="32">
        <v>1</v>
      </c>
      <c r="X270" s="30">
        <v>1</v>
      </c>
      <c r="Y270" s="30">
        <v>3</v>
      </c>
      <c r="Z270" s="30">
        <v>11</v>
      </c>
      <c r="AA270" s="30">
        <v>0</v>
      </c>
      <c r="AB270" s="30">
        <v>1</v>
      </c>
      <c r="AC270" s="30">
        <v>4</v>
      </c>
      <c r="AD270" s="30">
        <v>6</v>
      </c>
      <c r="AE270" s="32">
        <v>2</v>
      </c>
      <c r="AF270" s="30">
        <v>1</v>
      </c>
      <c r="AG270" s="30">
        <v>5</v>
      </c>
      <c r="AH270" s="30">
        <v>0</v>
      </c>
      <c r="AI270" s="30">
        <v>296</v>
      </c>
      <c r="AJ270" s="30">
        <v>0</v>
      </c>
      <c r="AK270" s="30">
        <v>1</v>
      </c>
      <c r="AL270" s="30">
        <v>297</v>
      </c>
      <c r="AM270" s="30">
        <v>0</v>
      </c>
    </row>
    <row r="271" spans="1:39" ht="15" x14ac:dyDescent="0.3">
      <c r="A271" s="34">
        <v>250</v>
      </c>
      <c r="B271" s="31" t="s">
        <v>309</v>
      </c>
      <c r="C271" s="31" t="str">
        <f>VLOOKUP(B271,[3]Sheet1!$B$2:$D$274,3,0)</f>
        <v>KANATARI</v>
      </c>
      <c r="D271" s="31" t="str">
        <f>VLOOKUP(C271,[4]all_localities_matched!$B$13:$J$191,9,0)</f>
        <v>KANATARI</v>
      </c>
      <c r="E271" s="55">
        <v>0.45146726862302483</v>
      </c>
      <c r="F271" s="55">
        <v>3.6117381489841983E-2</v>
      </c>
      <c r="G271" s="55">
        <v>0.27990970654627539</v>
      </c>
      <c r="H271" s="55">
        <v>0.2325056433408578</v>
      </c>
      <c r="I271" s="56" t="str">
        <f t="shared" si="29"/>
        <v>INC</v>
      </c>
      <c r="J271" s="56">
        <f t="shared" si="24"/>
        <v>0.45146726862302483</v>
      </c>
      <c r="K271" s="57">
        <f t="shared" si="25"/>
        <v>0.27990970654627539</v>
      </c>
      <c r="L271" s="56" t="str">
        <f t="shared" si="26"/>
        <v>BJP</v>
      </c>
      <c r="M271" s="58">
        <f t="shared" si="27"/>
        <v>0.17155756207674944</v>
      </c>
      <c r="N271" s="49" t="str">
        <f t="shared" si="28"/>
        <v>Strong INC</v>
      </c>
      <c r="O271" s="32">
        <v>200</v>
      </c>
      <c r="P271" s="30">
        <v>16</v>
      </c>
      <c r="Q271" s="30">
        <v>124</v>
      </c>
      <c r="R271" s="30">
        <v>9</v>
      </c>
      <c r="S271" s="30">
        <v>3</v>
      </c>
      <c r="T271" s="30">
        <v>0</v>
      </c>
      <c r="U271" s="30">
        <v>0</v>
      </c>
      <c r="V271" s="30">
        <v>22</v>
      </c>
      <c r="W271" s="32">
        <v>3</v>
      </c>
      <c r="X271" s="30">
        <v>1</v>
      </c>
      <c r="Y271" s="30">
        <v>2</v>
      </c>
      <c r="Z271" s="30">
        <v>17</v>
      </c>
      <c r="AA271" s="30">
        <v>7</v>
      </c>
      <c r="AB271" s="30">
        <v>5</v>
      </c>
      <c r="AC271" s="30">
        <v>2</v>
      </c>
      <c r="AD271" s="30">
        <v>13</v>
      </c>
      <c r="AE271" s="32">
        <v>9</v>
      </c>
      <c r="AF271" s="30">
        <v>1</v>
      </c>
      <c r="AG271" s="30">
        <v>6</v>
      </c>
      <c r="AH271" s="30">
        <v>3</v>
      </c>
      <c r="AI271" s="30">
        <v>443</v>
      </c>
      <c r="AJ271" s="30">
        <v>0</v>
      </c>
      <c r="AK271" s="30">
        <v>0</v>
      </c>
      <c r="AL271" s="30">
        <v>443</v>
      </c>
      <c r="AM271" s="30">
        <v>0</v>
      </c>
    </row>
    <row r="272" spans="1:39" ht="15" x14ac:dyDescent="0.3">
      <c r="A272" s="34">
        <v>251</v>
      </c>
      <c r="B272" s="31" t="s">
        <v>310</v>
      </c>
      <c r="C272" s="31" t="str">
        <f>VLOOKUP(B272,[3]Sheet1!$B$2:$D$274,3,0)</f>
        <v>DHANAV</v>
      </c>
      <c r="D272" s="31" t="str">
        <f>VLOOKUP(C272,[4]all_localities_matched!$B$13:$J$191,9,0)</f>
        <v>DHANANV</v>
      </c>
      <c r="E272" s="55">
        <v>6.6815144766147E-2</v>
      </c>
      <c r="F272" s="55">
        <v>0.25389755011135856</v>
      </c>
      <c r="G272" s="55">
        <v>0.50556792873051226</v>
      </c>
      <c r="H272" s="55">
        <v>0.16481069042316257</v>
      </c>
      <c r="I272" s="56" t="str">
        <f t="shared" si="29"/>
        <v>BJP</v>
      </c>
      <c r="J272" s="56">
        <f t="shared" si="24"/>
        <v>0.50556792873051226</v>
      </c>
      <c r="K272" s="57">
        <f t="shared" si="25"/>
        <v>0.25389755011135856</v>
      </c>
      <c r="L272" s="56" t="str">
        <f t="shared" si="26"/>
        <v>BSP</v>
      </c>
      <c r="M272" s="58">
        <f t="shared" si="27"/>
        <v>0.2516703786191537</v>
      </c>
      <c r="N272" s="49" t="str">
        <f t="shared" si="28"/>
        <v>Strong BJP</v>
      </c>
      <c r="O272" s="32">
        <v>30</v>
      </c>
      <c r="P272" s="30">
        <v>114</v>
      </c>
      <c r="Q272" s="30">
        <v>227</v>
      </c>
      <c r="R272" s="30">
        <v>3</v>
      </c>
      <c r="S272" s="30">
        <v>2</v>
      </c>
      <c r="T272" s="30">
        <v>3</v>
      </c>
      <c r="U272" s="30">
        <v>2</v>
      </c>
      <c r="V272" s="30">
        <v>4</v>
      </c>
      <c r="W272" s="32">
        <v>6</v>
      </c>
      <c r="X272" s="30">
        <v>1</v>
      </c>
      <c r="Y272" s="30">
        <v>0</v>
      </c>
      <c r="Z272" s="30">
        <v>29</v>
      </c>
      <c r="AA272" s="30">
        <v>0</v>
      </c>
      <c r="AB272" s="30">
        <v>1</v>
      </c>
      <c r="AC272" s="30">
        <v>5</v>
      </c>
      <c r="AD272" s="30">
        <v>1</v>
      </c>
      <c r="AE272" s="32">
        <v>3</v>
      </c>
      <c r="AF272" s="30">
        <v>7</v>
      </c>
      <c r="AG272" s="30">
        <v>3</v>
      </c>
      <c r="AH272" s="30">
        <v>4</v>
      </c>
      <c r="AI272" s="30">
        <v>445</v>
      </c>
      <c r="AJ272" s="30">
        <v>0</v>
      </c>
      <c r="AK272" s="30">
        <v>4</v>
      </c>
      <c r="AL272" s="30">
        <v>449</v>
      </c>
      <c r="AM272" s="30">
        <v>0</v>
      </c>
    </row>
    <row r="273" spans="1:39" ht="15" x14ac:dyDescent="0.3">
      <c r="A273" s="34">
        <v>252</v>
      </c>
      <c r="B273" s="31" t="s">
        <v>311</v>
      </c>
      <c r="C273" s="31" t="str">
        <f>VLOOKUP(B273,[3]Sheet1!$B$2:$D$274,3,0)</f>
        <v>CHANDAPUR</v>
      </c>
      <c r="D273" s="31" t="str">
        <f>VLOOKUP(C273,[4]all_localities_matched!$B$13:$J$191,9,0)</f>
        <v>CHANDPUR</v>
      </c>
      <c r="E273" s="55">
        <v>0.28271028037383178</v>
      </c>
      <c r="F273" s="55">
        <v>0.17640186915887851</v>
      </c>
      <c r="G273" s="55">
        <v>0.20327102803738317</v>
      </c>
      <c r="H273" s="55">
        <v>0.33060747663551404</v>
      </c>
      <c r="I273" s="56" t="str">
        <f t="shared" si="29"/>
        <v>Others</v>
      </c>
      <c r="J273" s="56">
        <f t="shared" si="24"/>
        <v>0.33060747663551404</v>
      </c>
      <c r="K273" s="57">
        <f t="shared" si="25"/>
        <v>0.28271028037383178</v>
      </c>
      <c r="L273" s="56" t="str">
        <f t="shared" si="26"/>
        <v>INC</v>
      </c>
      <c r="M273" s="58">
        <f t="shared" si="27"/>
        <v>4.7897196261682262E-2</v>
      </c>
      <c r="N273" s="49" t="str">
        <f t="shared" si="28"/>
        <v>Swing Others</v>
      </c>
      <c r="O273" s="32">
        <v>242</v>
      </c>
      <c r="P273" s="30">
        <v>151</v>
      </c>
      <c r="Q273" s="30">
        <v>174</v>
      </c>
      <c r="R273" s="30">
        <v>20</v>
      </c>
      <c r="S273" s="30">
        <v>6</v>
      </c>
      <c r="T273" s="30">
        <v>1</v>
      </c>
      <c r="U273" s="30">
        <v>5</v>
      </c>
      <c r="V273" s="30">
        <v>10</v>
      </c>
      <c r="W273" s="32">
        <v>98</v>
      </c>
      <c r="X273" s="30">
        <v>5</v>
      </c>
      <c r="Y273" s="30">
        <v>6</v>
      </c>
      <c r="Z273" s="30">
        <v>38</v>
      </c>
      <c r="AA273" s="30">
        <v>13</v>
      </c>
      <c r="AB273" s="30">
        <v>15</v>
      </c>
      <c r="AC273" s="30">
        <v>15</v>
      </c>
      <c r="AD273" s="30">
        <v>36</v>
      </c>
      <c r="AE273" s="32">
        <v>5</v>
      </c>
      <c r="AF273" s="30">
        <v>4</v>
      </c>
      <c r="AG273" s="30">
        <v>4</v>
      </c>
      <c r="AH273" s="30">
        <v>2</v>
      </c>
      <c r="AI273" s="30">
        <v>850</v>
      </c>
      <c r="AJ273" s="30">
        <v>0</v>
      </c>
      <c r="AK273" s="30">
        <v>6</v>
      </c>
      <c r="AL273" s="30">
        <v>856</v>
      </c>
      <c r="AM273" s="30">
        <v>0</v>
      </c>
    </row>
    <row r="274" spans="1:39" ht="15" x14ac:dyDescent="0.3">
      <c r="A274" s="34">
        <v>253</v>
      </c>
      <c r="B274" s="31" t="s">
        <v>312</v>
      </c>
      <c r="C274" s="31" t="str">
        <f>VLOOKUP(B274,[3]Sheet1!$B$2:$D$274,3,0)</f>
        <v>ERAKI</v>
      </c>
      <c r="D274" s="31" t="str">
        <f>VLOOKUP(C274,[4]all_localities_matched!$B$13:$J$191,9,0)</f>
        <v>ERAKI</v>
      </c>
      <c r="E274" s="55">
        <v>0.17777777777777778</v>
      </c>
      <c r="F274" s="55">
        <v>0.20416666666666666</v>
      </c>
      <c r="G274" s="55">
        <v>0.3263888888888889</v>
      </c>
      <c r="H274" s="55">
        <v>0.28333333333333333</v>
      </c>
      <c r="I274" s="56" t="str">
        <f t="shared" si="29"/>
        <v>BJP</v>
      </c>
      <c r="J274" s="56">
        <f t="shared" si="24"/>
        <v>0.3263888888888889</v>
      </c>
      <c r="K274" s="57">
        <f t="shared" si="25"/>
        <v>0.28333333333333333</v>
      </c>
      <c r="L274" s="56" t="str">
        <f t="shared" si="26"/>
        <v>Others</v>
      </c>
      <c r="M274" s="58">
        <f t="shared" si="27"/>
        <v>4.3055555555555569E-2</v>
      </c>
      <c r="N274" s="49" t="str">
        <f t="shared" si="28"/>
        <v>Swing BJP</v>
      </c>
      <c r="O274" s="32">
        <v>128</v>
      </c>
      <c r="P274" s="30">
        <v>147</v>
      </c>
      <c r="Q274" s="30">
        <v>235</v>
      </c>
      <c r="R274" s="30">
        <v>13</v>
      </c>
      <c r="S274" s="30">
        <v>4</v>
      </c>
      <c r="T274" s="30">
        <v>1</v>
      </c>
      <c r="U274" s="30">
        <v>2</v>
      </c>
      <c r="V274" s="30">
        <v>5</v>
      </c>
      <c r="W274" s="32">
        <v>120</v>
      </c>
      <c r="X274" s="30">
        <v>1</v>
      </c>
      <c r="Y274" s="30">
        <v>1</v>
      </c>
      <c r="Z274" s="30">
        <v>14</v>
      </c>
      <c r="AA274" s="30">
        <v>3</v>
      </c>
      <c r="AB274" s="30">
        <v>3</v>
      </c>
      <c r="AC274" s="30">
        <v>1</v>
      </c>
      <c r="AD274" s="30">
        <v>4</v>
      </c>
      <c r="AE274" s="32">
        <v>19</v>
      </c>
      <c r="AF274" s="30">
        <v>7</v>
      </c>
      <c r="AG274" s="30">
        <v>4</v>
      </c>
      <c r="AH274" s="30">
        <v>2</v>
      </c>
      <c r="AI274" s="30">
        <v>714</v>
      </c>
      <c r="AJ274" s="30">
        <v>0</v>
      </c>
      <c r="AK274" s="30">
        <v>6</v>
      </c>
      <c r="AL274" s="30">
        <v>720</v>
      </c>
      <c r="AM274" s="30">
        <v>0</v>
      </c>
    </row>
    <row r="275" spans="1:39" ht="15" x14ac:dyDescent="0.3">
      <c r="A275" s="34">
        <v>254</v>
      </c>
      <c r="B275" s="31" t="s">
        <v>313</v>
      </c>
      <c r="C275" s="31" t="str">
        <f>VLOOKUP(B275,[3]Sheet1!$B$2:$D$274,3,0)</f>
        <v>AJANIYA</v>
      </c>
      <c r="D275" s="31" t="str">
        <f>VLOOKUP(C275,[4]all_localities_matched!$B$13:$J$191,9,0)</f>
        <v>AJANIYA</v>
      </c>
      <c r="E275" s="55">
        <v>0.35423197492163011</v>
      </c>
      <c r="F275" s="55">
        <v>0.12852664576802508</v>
      </c>
      <c r="G275" s="55">
        <v>0.21943573667711599</v>
      </c>
      <c r="H275" s="55">
        <v>0.29467084639498431</v>
      </c>
      <c r="I275" s="56" t="str">
        <f t="shared" si="29"/>
        <v>INC</v>
      </c>
      <c r="J275" s="56">
        <f t="shared" si="24"/>
        <v>0.35423197492163011</v>
      </c>
      <c r="K275" s="57">
        <f t="shared" si="25"/>
        <v>0.29467084639498431</v>
      </c>
      <c r="L275" s="56" t="str">
        <f t="shared" si="26"/>
        <v>Others</v>
      </c>
      <c r="M275" s="58">
        <f t="shared" si="27"/>
        <v>5.9561128526645801E-2</v>
      </c>
      <c r="N275" s="49" t="str">
        <f t="shared" si="28"/>
        <v>Swing INC</v>
      </c>
      <c r="O275" s="32">
        <v>113</v>
      </c>
      <c r="P275" s="30">
        <v>41</v>
      </c>
      <c r="Q275" s="30">
        <v>70</v>
      </c>
      <c r="R275" s="30">
        <v>6</v>
      </c>
      <c r="S275" s="30">
        <v>0</v>
      </c>
      <c r="T275" s="30">
        <v>1</v>
      </c>
      <c r="U275" s="30">
        <v>5</v>
      </c>
      <c r="V275" s="30">
        <v>2</v>
      </c>
      <c r="W275" s="32">
        <v>67</v>
      </c>
      <c r="X275" s="30">
        <v>2</v>
      </c>
      <c r="Y275" s="30">
        <v>0</v>
      </c>
      <c r="Z275" s="30">
        <v>2</v>
      </c>
      <c r="AA275" s="30">
        <v>1</v>
      </c>
      <c r="AB275" s="30">
        <v>2</v>
      </c>
      <c r="AC275" s="30">
        <v>1</v>
      </c>
      <c r="AD275" s="30">
        <v>3</v>
      </c>
      <c r="AE275" s="32">
        <v>0</v>
      </c>
      <c r="AF275" s="30">
        <v>1</v>
      </c>
      <c r="AG275" s="30">
        <v>1</v>
      </c>
      <c r="AH275" s="30">
        <v>0</v>
      </c>
      <c r="AI275" s="30">
        <v>318</v>
      </c>
      <c r="AJ275" s="30">
        <v>0</v>
      </c>
      <c r="AK275" s="30">
        <v>1</v>
      </c>
      <c r="AL275" s="30">
        <v>319</v>
      </c>
      <c r="AM275" s="30">
        <v>0</v>
      </c>
    </row>
    <row r="276" spans="1:39" ht="15" x14ac:dyDescent="0.3">
      <c r="A276" s="34">
        <v>255</v>
      </c>
      <c r="B276" s="31" t="s">
        <v>314</v>
      </c>
      <c r="C276" s="31" t="str">
        <f>VLOOKUP(B276,[3]Sheet1!$B$2:$D$274,3,0)</f>
        <v>KHADIHA</v>
      </c>
      <c r="D276" s="31" t="str">
        <f>VLOOKUP(C276,[4]all_localities_matched!$B$13:$J$191,9,0)</f>
        <v>KHARDIHA</v>
      </c>
      <c r="E276" s="55">
        <v>0.10421836228287841</v>
      </c>
      <c r="F276" s="55">
        <v>0.42183622828784118</v>
      </c>
      <c r="G276" s="55">
        <v>0.13647642679900746</v>
      </c>
      <c r="H276" s="55">
        <v>0.33498759305210918</v>
      </c>
      <c r="I276" s="56" t="str">
        <f t="shared" si="29"/>
        <v>BSP</v>
      </c>
      <c r="J276" s="56">
        <f t="shared" si="24"/>
        <v>0.42183622828784118</v>
      </c>
      <c r="K276" s="57">
        <f t="shared" si="25"/>
        <v>0.33498759305210918</v>
      </c>
      <c r="L276" s="56" t="str">
        <f t="shared" si="26"/>
        <v>Others</v>
      </c>
      <c r="M276" s="58">
        <f t="shared" si="27"/>
        <v>8.6848635235731997E-2</v>
      </c>
      <c r="N276" s="49" t="str">
        <f t="shared" si="28"/>
        <v>Swing BSP</v>
      </c>
      <c r="O276" s="32">
        <v>42</v>
      </c>
      <c r="P276" s="30">
        <v>170</v>
      </c>
      <c r="Q276" s="30">
        <v>55</v>
      </c>
      <c r="R276" s="30">
        <v>3</v>
      </c>
      <c r="S276" s="30">
        <v>4</v>
      </c>
      <c r="T276" s="30">
        <v>3</v>
      </c>
      <c r="U276" s="30">
        <v>5</v>
      </c>
      <c r="V276" s="30">
        <v>3</v>
      </c>
      <c r="W276" s="32">
        <v>81</v>
      </c>
      <c r="X276" s="30">
        <v>2</v>
      </c>
      <c r="Y276" s="30">
        <v>3</v>
      </c>
      <c r="Z276" s="30">
        <v>1</v>
      </c>
      <c r="AA276" s="30">
        <v>8</v>
      </c>
      <c r="AB276" s="30">
        <v>5</v>
      </c>
      <c r="AC276" s="30">
        <v>8</v>
      </c>
      <c r="AD276" s="30">
        <v>4</v>
      </c>
      <c r="AE276" s="32">
        <v>3</v>
      </c>
      <c r="AF276" s="30">
        <v>1</v>
      </c>
      <c r="AG276" s="30">
        <v>1</v>
      </c>
      <c r="AH276" s="30">
        <v>0</v>
      </c>
      <c r="AI276" s="30">
        <v>402</v>
      </c>
      <c r="AJ276" s="30">
        <v>0</v>
      </c>
      <c r="AK276" s="30">
        <v>1</v>
      </c>
      <c r="AL276" s="30">
        <v>403</v>
      </c>
      <c r="AM276" s="30">
        <v>0</v>
      </c>
    </row>
    <row r="277" spans="1:39" ht="15" x14ac:dyDescent="0.3">
      <c r="A277" s="34">
        <v>256</v>
      </c>
      <c r="B277" s="31" t="s">
        <v>315</v>
      </c>
      <c r="C277" s="31" t="str">
        <f>VLOOKUP(B277,[3]Sheet1!$B$2:$D$274,3,0)</f>
        <v>BEDHANI</v>
      </c>
      <c r="D277" s="31" t="str">
        <f>VLOOKUP(C277,[4]all_localities_matched!$B$13:$J$191,9,0)</f>
        <v>BEDHANI</v>
      </c>
      <c r="E277" s="55">
        <v>0.13702623906705538</v>
      </c>
      <c r="F277" s="55">
        <v>0.2099125364431487</v>
      </c>
      <c r="G277" s="55">
        <v>0.25072886297376096</v>
      </c>
      <c r="H277" s="55">
        <v>0.37900874635568516</v>
      </c>
      <c r="I277" s="56" t="str">
        <f t="shared" si="29"/>
        <v>Others</v>
      </c>
      <c r="J277" s="56">
        <f t="shared" si="24"/>
        <v>0.37900874635568516</v>
      </c>
      <c r="K277" s="57">
        <f t="shared" si="25"/>
        <v>0.25072886297376096</v>
      </c>
      <c r="L277" s="56" t="str">
        <f t="shared" si="26"/>
        <v>BJP</v>
      </c>
      <c r="M277" s="58">
        <f t="shared" si="27"/>
        <v>0.1282798833819242</v>
      </c>
      <c r="N277" s="49" t="str">
        <f t="shared" si="28"/>
        <v>Swing Others</v>
      </c>
      <c r="O277" s="32">
        <v>47</v>
      </c>
      <c r="P277" s="30">
        <v>72</v>
      </c>
      <c r="Q277" s="30">
        <v>86</v>
      </c>
      <c r="R277" s="30">
        <v>6</v>
      </c>
      <c r="S277" s="30">
        <v>2</v>
      </c>
      <c r="T277" s="30">
        <v>1</v>
      </c>
      <c r="U277" s="30">
        <v>2</v>
      </c>
      <c r="V277" s="30">
        <v>6</v>
      </c>
      <c r="W277" s="32">
        <v>80</v>
      </c>
      <c r="X277" s="30">
        <v>2</v>
      </c>
      <c r="Y277" s="30">
        <v>1</v>
      </c>
      <c r="Z277" s="30">
        <v>3</v>
      </c>
      <c r="AA277" s="30">
        <v>3</v>
      </c>
      <c r="AB277" s="30">
        <v>3</v>
      </c>
      <c r="AC277" s="30">
        <v>3</v>
      </c>
      <c r="AD277" s="30">
        <v>6</v>
      </c>
      <c r="AE277" s="32">
        <v>5</v>
      </c>
      <c r="AF277" s="30">
        <v>4</v>
      </c>
      <c r="AG277" s="30">
        <v>0</v>
      </c>
      <c r="AH277" s="30">
        <v>3</v>
      </c>
      <c r="AI277" s="30">
        <v>335</v>
      </c>
      <c r="AJ277" s="30">
        <v>0</v>
      </c>
      <c r="AK277" s="30">
        <v>8</v>
      </c>
      <c r="AL277" s="30">
        <v>343</v>
      </c>
      <c r="AM277" s="30">
        <v>0</v>
      </c>
    </row>
    <row r="278" spans="1:39" ht="15" x14ac:dyDescent="0.3">
      <c r="A278" s="34">
        <v>257</v>
      </c>
      <c r="B278" s="31" t="s">
        <v>316</v>
      </c>
      <c r="C278" s="31" t="str">
        <f>VLOOKUP(B278,[3]Sheet1!$B$2:$D$274,3,0)</f>
        <v>BEDHANI</v>
      </c>
      <c r="D278" s="31" t="str">
        <f>VLOOKUP(C278,[4]all_localities_matched!$B$13:$J$191,9,0)</f>
        <v>BEDHANI</v>
      </c>
      <c r="E278" s="55">
        <v>0.43561208267090618</v>
      </c>
      <c r="F278" s="55">
        <v>0.16057233704292528</v>
      </c>
      <c r="G278" s="55">
        <v>0.2559618441971383</v>
      </c>
      <c r="H278" s="55">
        <v>0.14149443561208266</v>
      </c>
      <c r="I278" s="56" t="str">
        <f t="shared" si="29"/>
        <v>INC</v>
      </c>
      <c r="J278" s="56">
        <f t="shared" si="24"/>
        <v>0.43561208267090618</v>
      </c>
      <c r="K278" s="57">
        <f t="shared" si="25"/>
        <v>0.2559618441971383</v>
      </c>
      <c r="L278" s="56" t="str">
        <f t="shared" si="26"/>
        <v>BJP</v>
      </c>
      <c r="M278" s="58">
        <f t="shared" si="27"/>
        <v>0.17965023847376788</v>
      </c>
      <c r="N278" s="49" t="str">
        <f t="shared" si="28"/>
        <v>Strong INC</v>
      </c>
      <c r="O278" s="32">
        <v>274</v>
      </c>
      <c r="P278" s="30">
        <v>101</v>
      </c>
      <c r="Q278" s="30">
        <v>161</v>
      </c>
      <c r="R278" s="30">
        <v>9</v>
      </c>
      <c r="S278" s="30">
        <v>3</v>
      </c>
      <c r="T278" s="30">
        <v>2</v>
      </c>
      <c r="U278" s="30">
        <v>1</v>
      </c>
      <c r="V278" s="30">
        <v>2</v>
      </c>
      <c r="W278" s="32">
        <v>15</v>
      </c>
      <c r="X278" s="30">
        <v>0</v>
      </c>
      <c r="Y278" s="30">
        <v>3</v>
      </c>
      <c r="Z278" s="30">
        <v>11</v>
      </c>
      <c r="AA278" s="30">
        <v>2</v>
      </c>
      <c r="AB278" s="30">
        <v>3</v>
      </c>
      <c r="AC278" s="30">
        <v>5</v>
      </c>
      <c r="AD278" s="30">
        <v>16</v>
      </c>
      <c r="AE278" s="32">
        <v>4</v>
      </c>
      <c r="AF278" s="30">
        <v>6</v>
      </c>
      <c r="AG278" s="30">
        <v>6</v>
      </c>
      <c r="AH278" s="30">
        <v>1</v>
      </c>
      <c r="AI278" s="30">
        <v>625</v>
      </c>
      <c r="AJ278" s="30">
        <v>0</v>
      </c>
      <c r="AK278" s="30">
        <v>4</v>
      </c>
      <c r="AL278" s="30">
        <v>629</v>
      </c>
      <c r="AM278" s="30">
        <v>0</v>
      </c>
    </row>
    <row r="279" spans="1:39" ht="15" x14ac:dyDescent="0.3">
      <c r="A279" s="34">
        <v>258</v>
      </c>
      <c r="B279" s="31" t="s">
        <v>317</v>
      </c>
      <c r="C279" s="31" t="str">
        <f>VLOOKUP(B279,[3]Sheet1!$B$2:$D$274,3,0)</f>
        <v>YADUPUR</v>
      </c>
      <c r="D279" s="31" t="str">
        <f>VLOOKUP(C279,[4]all_localities_matched!$B$13:$J$191,9,0)</f>
        <v>YADUPUR</v>
      </c>
      <c r="E279" s="55">
        <v>0.23049645390070922</v>
      </c>
      <c r="F279" s="55">
        <v>0.28368794326241137</v>
      </c>
      <c r="G279" s="55">
        <v>0.26595744680851063</v>
      </c>
      <c r="H279" s="55">
        <v>0.21631205673758866</v>
      </c>
      <c r="I279" s="56" t="str">
        <f t="shared" si="29"/>
        <v>BSP</v>
      </c>
      <c r="J279" s="56">
        <f t="shared" si="24"/>
        <v>0.28368794326241137</v>
      </c>
      <c r="K279" s="57">
        <f t="shared" si="25"/>
        <v>0.26595744680851063</v>
      </c>
      <c r="L279" s="56" t="str">
        <f t="shared" si="26"/>
        <v>BJP</v>
      </c>
      <c r="M279" s="58">
        <f t="shared" si="27"/>
        <v>1.7730496453900735E-2</v>
      </c>
      <c r="N279" s="49" t="str">
        <f t="shared" si="28"/>
        <v>Swing BSP</v>
      </c>
      <c r="O279" s="32">
        <v>65</v>
      </c>
      <c r="P279" s="30">
        <v>80</v>
      </c>
      <c r="Q279" s="30">
        <v>75</v>
      </c>
      <c r="R279" s="30">
        <v>10</v>
      </c>
      <c r="S279" s="30">
        <v>4</v>
      </c>
      <c r="T279" s="30">
        <v>0</v>
      </c>
      <c r="U279" s="30">
        <v>0</v>
      </c>
      <c r="V279" s="30">
        <v>1</v>
      </c>
      <c r="W279" s="32">
        <v>10</v>
      </c>
      <c r="X279" s="30">
        <v>1</v>
      </c>
      <c r="Y279" s="30">
        <v>0</v>
      </c>
      <c r="Z279" s="30">
        <v>4</v>
      </c>
      <c r="AA279" s="30">
        <v>3</v>
      </c>
      <c r="AB279" s="30">
        <v>2</v>
      </c>
      <c r="AC279" s="30">
        <v>9</v>
      </c>
      <c r="AD279" s="30">
        <v>12</v>
      </c>
      <c r="AE279" s="32">
        <v>2</v>
      </c>
      <c r="AF279" s="30">
        <v>0</v>
      </c>
      <c r="AG279" s="30">
        <v>3</v>
      </c>
      <c r="AH279" s="30">
        <v>0</v>
      </c>
      <c r="AI279" s="30">
        <v>281</v>
      </c>
      <c r="AJ279" s="30">
        <v>0</v>
      </c>
      <c r="AK279" s="30">
        <v>1</v>
      </c>
      <c r="AL279" s="30">
        <v>282</v>
      </c>
      <c r="AM279" s="30">
        <v>0</v>
      </c>
    </row>
    <row r="280" spans="1:39" ht="15" x14ac:dyDescent="0.3">
      <c r="A280" s="34">
        <v>259</v>
      </c>
      <c r="B280" s="31" t="s">
        <v>318</v>
      </c>
      <c r="C280" s="31" t="str">
        <f>VLOOKUP(B280,[3]Sheet1!$B$2:$D$274,3,0)</f>
        <v>FULAVARIYA</v>
      </c>
      <c r="D280" s="31" t="str">
        <f>VLOOKUP(C280,[4]all_localities_matched!$B$13:$J$191,9,0)</f>
        <v>FULAVARIYA</v>
      </c>
      <c r="E280" s="55">
        <v>0.41527001862197394</v>
      </c>
      <c r="F280" s="55">
        <v>6.1452513966480445E-2</v>
      </c>
      <c r="G280" s="55">
        <v>0.3054003724394786</v>
      </c>
      <c r="H280" s="55">
        <v>0.21042830540037244</v>
      </c>
      <c r="I280" s="56" t="str">
        <f t="shared" si="29"/>
        <v>INC</v>
      </c>
      <c r="J280" s="56">
        <f t="shared" si="24"/>
        <v>0.41527001862197394</v>
      </c>
      <c r="K280" s="57">
        <f t="shared" si="25"/>
        <v>0.3054003724394786</v>
      </c>
      <c r="L280" s="56" t="str">
        <f t="shared" si="26"/>
        <v>BJP</v>
      </c>
      <c r="M280" s="58">
        <f t="shared" si="27"/>
        <v>0.10986964618249534</v>
      </c>
      <c r="N280" s="49" t="str">
        <f t="shared" si="28"/>
        <v>Swing INC</v>
      </c>
      <c r="O280" s="32">
        <v>223</v>
      </c>
      <c r="P280" s="30">
        <v>33</v>
      </c>
      <c r="Q280" s="30">
        <v>164</v>
      </c>
      <c r="R280" s="30">
        <v>12</v>
      </c>
      <c r="S280" s="30">
        <v>4</v>
      </c>
      <c r="T280" s="30">
        <v>2</v>
      </c>
      <c r="U280" s="30">
        <v>0</v>
      </c>
      <c r="V280" s="30">
        <v>2</v>
      </c>
      <c r="W280" s="32">
        <v>5</v>
      </c>
      <c r="X280" s="30">
        <v>3</v>
      </c>
      <c r="Y280" s="30">
        <v>3</v>
      </c>
      <c r="Z280" s="30">
        <v>0</v>
      </c>
      <c r="AA280" s="30">
        <v>4</v>
      </c>
      <c r="AB280" s="30">
        <v>15</v>
      </c>
      <c r="AC280" s="30">
        <v>5</v>
      </c>
      <c r="AD280" s="30">
        <v>29</v>
      </c>
      <c r="AE280" s="32">
        <v>17</v>
      </c>
      <c r="AF280" s="30">
        <v>4</v>
      </c>
      <c r="AG280" s="30">
        <v>3</v>
      </c>
      <c r="AH280" s="30">
        <v>5</v>
      </c>
      <c r="AI280" s="30">
        <v>533</v>
      </c>
      <c r="AJ280" s="30">
        <v>0</v>
      </c>
      <c r="AK280" s="30">
        <v>4</v>
      </c>
      <c r="AL280" s="30">
        <v>537</v>
      </c>
      <c r="AM280" s="30">
        <v>0</v>
      </c>
    </row>
    <row r="281" spans="1:39" ht="15" x14ac:dyDescent="0.3">
      <c r="A281" s="34">
        <v>260</v>
      </c>
      <c r="B281" s="31" t="s">
        <v>319</v>
      </c>
      <c r="C281" s="31" t="str">
        <f>VLOOKUP(B281,[3]Sheet1!$B$2:$D$274,3,0)</f>
        <v>KHEMACHAND</v>
      </c>
      <c r="D281" s="31" t="str">
        <f>VLOOKUP(C281,[4]all_localities_matched!$B$13:$J$191,9,0)</f>
        <v>KHEMCHAND</v>
      </c>
      <c r="E281" s="55">
        <v>0.19568567026194145</v>
      </c>
      <c r="F281" s="55">
        <v>5.3929121725731895E-2</v>
      </c>
      <c r="G281" s="55">
        <v>4.1602465331278891E-2</v>
      </c>
      <c r="H281" s="55">
        <v>0.70416024653312792</v>
      </c>
      <c r="I281" s="56" t="str">
        <f t="shared" si="29"/>
        <v>Others</v>
      </c>
      <c r="J281" s="56">
        <f t="shared" si="24"/>
        <v>0.70416024653312792</v>
      </c>
      <c r="K281" s="57">
        <f t="shared" si="25"/>
        <v>0.19568567026194145</v>
      </c>
      <c r="L281" s="56" t="str">
        <f t="shared" si="26"/>
        <v>INC</v>
      </c>
      <c r="M281" s="58">
        <f t="shared" si="27"/>
        <v>0.50847457627118642</v>
      </c>
      <c r="N281" s="49" t="str">
        <f t="shared" si="28"/>
        <v>Strong Others</v>
      </c>
      <c r="O281" s="32">
        <v>127</v>
      </c>
      <c r="P281" s="30">
        <v>35</v>
      </c>
      <c r="Q281" s="30">
        <v>27</v>
      </c>
      <c r="R281" s="30">
        <v>6</v>
      </c>
      <c r="S281" s="30">
        <v>1</v>
      </c>
      <c r="T281" s="30">
        <v>0</v>
      </c>
      <c r="U281" s="30">
        <v>7</v>
      </c>
      <c r="V281" s="30">
        <v>18</v>
      </c>
      <c r="W281" s="32">
        <v>378</v>
      </c>
      <c r="X281" s="30">
        <v>7</v>
      </c>
      <c r="Y281" s="30">
        <v>3</v>
      </c>
      <c r="Z281" s="30">
        <v>2</v>
      </c>
      <c r="AA281" s="30">
        <v>9</v>
      </c>
      <c r="AB281" s="30">
        <v>4</v>
      </c>
      <c r="AC281" s="30">
        <v>3</v>
      </c>
      <c r="AD281" s="30">
        <v>10</v>
      </c>
      <c r="AE281" s="32">
        <v>2</v>
      </c>
      <c r="AF281" s="30">
        <v>4</v>
      </c>
      <c r="AG281" s="30">
        <v>1</v>
      </c>
      <c r="AH281" s="30">
        <v>2</v>
      </c>
      <c r="AI281" s="30">
        <v>646</v>
      </c>
      <c r="AJ281" s="30">
        <v>0</v>
      </c>
      <c r="AK281" s="30">
        <v>3</v>
      </c>
      <c r="AL281" s="30">
        <v>649</v>
      </c>
      <c r="AM281" s="30">
        <v>0</v>
      </c>
    </row>
    <row r="282" spans="1:39" ht="15" x14ac:dyDescent="0.3">
      <c r="A282" s="34">
        <v>261</v>
      </c>
      <c r="B282" s="31" t="s">
        <v>320</v>
      </c>
      <c r="C282" s="31" t="str">
        <f>VLOOKUP(B282,[3]Sheet1!$B$2:$D$274,3,0)</f>
        <v>KHEMACHAND</v>
      </c>
      <c r="D282" s="31" t="str">
        <f>VLOOKUP(C282,[4]all_localities_matched!$B$13:$J$191,9,0)</f>
        <v>KHEMCHAND</v>
      </c>
      <c r="E282" s="55">
        <v>0.40857787810383744</v>
      </c>
      <c r="F282" s="55">
        <v>0.23927765237020315</v>
      </c>
      <c r="G282" s="55">
        <v>0.10383747178329571</v>
      </c>
      <c r="H282" s="55">
        <v>0.24379232505643342</v>
      </c>
      <c r="I282" s="56" t="str">
        <f t="shared" si="29"/>
        <v>INC</v>
      </c>
      <c r="J282" s="56">
        <f t="shared" si="24"/>
        <v>0.40857787810383744</v>
      </c>
      <c r="K282" s="57">
        <f t="shared" si="25"/>
        <v>0.24379232505643342</v>
      </c>
      <c r="L282" s="56" t="str">
        <f t="shared" si="26"/>
        <v>Others</v>
      </c>
      <c r="M282" s="58">
        <f t="shared" si="27"/>
        <v>0.16478555304740403</v>
      </c>
      <c r="N282" s="49" t="str">
        <f t="shared" si="28"/>
        <v>Strong INC</v>
      </c>
      <c r="O282" s="32">
        <v>181</v>
      </c>
      <c r="P282" s="30">
        <v>106</v>
      </c>
      <c r="Q282" s="30">
        <v>46</v>
      </c>
      <c r="R282" s="30">
        <v>7</v>
      </c>
      <c r="S282" s="30">
        <v>2</v>
      </c>
      <c r="T282" s="30">
        <v>1</v>
      </c>
      <c r="U282" s="30">
        <v>0</v>
      </c>
      <c r="V282" s="30">
        <v>1</v>
      </c>
      <c r="W282" s="32">
        <v>57</v>
      </c>
      <c r="X282" s="30">
        <v>2</v>
      </c>
      <c r="Y282" s="30">
        <v>1</v>
      </c>
      <c r="Z282" s="30">
        <v>10</v>
      </c>
      <c r="AA282" s="30">
        <v>1</v>
      </c>
      <c r="AB282" s="30">
        <v>4</v>
      </c>
      <c r="AC282" s="30">
        <v>2</v>
      </c>
      <c r="AD282" s="30">
        <v>11</v>
      </c>
      <c r="AE282" s="32">
        <v>5</v>
      </c>
      <c r="AF282" s="30">
        <v>2</v>
      </c>
      <c r="AG282" s="30">
        <v>0</v>
      </c>
      <c r="AH282" s="30">
        <v>2</v>
      </c>
      <c r="AI282" s="30">
        <v>441</v>
      </c>
      <c r="AJ282" s="30">
        <v>0</v>
      </c>
      <c r="AK282" s="30">
        <v>2</v>
      </c>
      <c r="AL282" s="30">
        <v>443</v>
      </c>
      <c r="AM282" s="30">
        <v>0</v>
      </c>
    </row>
    <row r="283" spans="1:39" ht="15" x14ac:dyDescent="0.3">
      <c r="A283" s="34">
        <v>262</v>
      </c>
      <c r="B283" s="31" t="s">
        <v>321</v>
      </c>
      <c r="C283" s="31" t="str">
        <f>VLOOKUP(B283,[3]Sheet1!$B$2:$D$274,3,0)</f>
        <v>KETAKI</v>
      </c>
      <c r="D283" s="31" t="str">
        <f>VLOOKUP(C283,[4]all_localities_matched!$B$13:$J$191,9,0)</f>
        <v>KETAKI</v>
      </c>
      <c r="E283" s="55">
        <v>0.37365010799136067</v>
      </c>
      <c r="F283" s="55">
        <v>1.511879049676026E-2</v>
      </c>
      <c r="G283" s="55">
        <v>0.367170626349892</v>
      </c>
      <c r="H283" s="55">
        <v>0.23758099352051837</v>
      </c>
      <c r="I283" s="56" t="str">
        <f t="shared" si="29"/>
        <v>INC</v>
      </c>
      <c r="J283" s="56">
        <f t="shared" si="24"/>
        <v>0.37365010799136067</v>
      </c>
      <c r="K283" s="57">
        <f t="shared" si="25"/>
        <v>0.367170626349892</v>
      </c>
      <c r="L283" s="56" t="str">
        <f t="shared" si="26"/>
        <v>BJP</v>
      </c>
      <c r="M283" s="58">
        <f t="shared" si="27"/>
        <v>6.4794816414686651E-3</v>
      </c>
      <c r="N283" s="49" t="str">
        <f t="shared" si="28"/>
        <v>Swing INC</v>
      </c>
      <c r="O283" s="32">
        <v>173</v>
      </c>
      <c r="P283" s="30">
        <v>7</v>
      </c>
      <c r="Q283" s="30">
        <v>170</v>
      </c>
      <c r="R283" s="30">
        <v>11</v>
      </c>
      <c r="S283" s="30">
        <v>4</v>
      </c>
      <c r="T283" s="30">
        <v>0</v>
      </c>
      <c r="U283" s="30">
        <v>1</v>
      </c>
      <c r="V283" s="30">
        <v>3</v>
      </c>
      <c r="W283" s="32">
        <v>11</v>
      </c>
      <c r="X283" s="30">
        <v>0</v>
      </c>
      <c r="Y283" s="30">
        <v>2</v>
      </c>
      <c r="Z283" s="30">
        <v>49</v>
      </c>
      <c r="AA283" s="30">
        <v>0</v>
      </c>
      <c r="AB283" s="30">
        <v>5</v>
      </c>
      <c r="AC283" s="30">
        <v>1</v>
      </c>
      <c r="AD283" s="30">
        <v>11</v>
      </c>
      <c r="AE283" s="32">
        <v>5</v>
      </c>
      <c r="AF283" s="30">
        <v>0</v>
      </c>
      <c r="AG283" s="30">
        <v>6</v>
      </c>
      <c r="AH283" s="30">
        <v>1</v>
      </c>
      <c r="AI283" s="30">
        <v>460</v>
      </c>
      <c r="AJ283" s="30">
        <v>0</v>
      </c>
      <c r="AK283" s="30">
        <v>3</v>
      </c>
      <c r="AL283" s="30">
        <v>463</v>
      </c>
      <c r="AM283" s="30">
        <v>0</v>
      </c>
    </row>
    <row r="284" spans="1:39" ht="15" x14ac:dyDescent="0.3">
      <c r="A284" s="26" t="s">
        <v>374</v>
      </c>
      <c r="B284" s="31" t="e">
        <v>#N/A</v>
      </c>
      <c r="C284" s="31" t="e">
        <f>VLOOKUP(B284,[3]Sheet1!$B$2:$D$274,3,0)</f>
        <v>#N/A</v>
      </c>
      <c r="D284" s="31" t="e">
        <f>VLOOKUP(C284,[4]all_localities_matched!$B$13:$J$191,9,0)</f>
        <v>#N/A</v>
      </c>
      <c r="E284" s="55">
        <v>0.27765237020316025</v>
      </c>
      <c r="F284" s="55">
        <v>0.18961625282167044</v>
      </c>
      <c r="G284" s="55">
        <v>0.1489841986455982</v>
      </c>
      <c r="H284" s="55">
        <v>0.37697516930022573</v>
      </c>
      <c r="I284" s="56" t="str">
        <f t="shared" si="29"/>
        <v>Others</v>
      </c>
      <c r="J284" s="56">
        <f t="shared" si="24"/>
        <v>0.37697516930022573</v>
      </c>
      <c r="K284" s="57">
        <f t="shared" si="25"/>
        <v>0.27765237020316025</v>
      </c>
      <c r="L284" s="56" t="str">
        <f t="shared" si="26"/>
        <v>INC</v>
      </c>
      <c r="M284" s="58">
        <f t="shared" si="27"/>
        <v>9.9322799097065484E-2</v>
      </c>
      <c r="N284" s="49" t="str">
        <f t="shared" si="28"/>
        <v>Swing Others</v>
      </c>
      <c r="O284" s="32">
        <v>123</v>
      </c>
      <c r="P284" s="30">
        <v>84</v>
      </c>
      <c r="Q284" s="30">
        <v>66</v>
      </c>
      <c r="R284" s="30">
        <v>5</v>
      </c>
      <c r="S284" s="30">
        <v>5</v>
      </c>
      <c r="T284" s="30">
        <v>0</v>
      </c>
      <c r="U284" s="30">
        <v>2</v>
      </c>
      <c r="V284" s="30">
        <v>3</v>
      </c>
      <c r="W284" s="32">
        <v>89</v>
      </c>
      <c r="X284" s="30">
        <v>3</v>
      </c>
      <c r="Y284" s="30">
        <v>2</v>
      </c>
      <c r="Z284" s="30">
        <v>14</v>
      </c>
      <c r="AA284" s="30">
        <v>12</v>
      </c>
      <c r="AB284" s="30">
        <v>6</v>
      </c>
      <c r="AC284" s="30">
        <v>6</v>
      </c>
      <c r="AD284" s="30">
        <v>11</v>
      </c>
      <c r="AE284" s="32">
        <v>4</v>
      </c>
      <c r="AF284" s="30">
        <v>0</v>
      </c>
      <c r="AG284" s="30">
        <v>3</v>
      </c>
      <c r="AH284" s="30">
        <v>2</v>
      </c>
      <c r="AI284" s="30">
        <v>440</v>
      </c>
      <c r="AJ284" s="30">
        <v>0</v>
      </c>
      <c r="AK284" s="30">
        <v>3</v>
      </c>
      <c r="AL284" s="30">
        <v>443</v>
      </c>
      <c r="AM284" s="30">
        <v>0</v>
      </c>
    </row>
    <row r="285" spans="1:39" ht="15" x14ac:dyDescent="0.3">
      <c r="A285" s="34">
        <v>263</v>
      </c>
      <c r="B285" s="31" t="s">
        <v>322</v>
      </c>
      <c r="C285" s="31" t="str">
        <f>VLOOKUP(B285,[3]Sheet1!$B$2:$D$274,3,0)</f>
        <v>KETAKI</v>
      </c>
      <c r="D285" s="31" t="str">
        <f>VLOOKUP(C285,[4]all_localities_matched!$B$13:$J$191,9,0)</f>
        <v>KETAKI</v>
      </c>
      <c r="E285" s="55">
        <v>0.46419437340153452</v>
      </c>
      <c r="F285" s="55">
        <v>1.278772378516624E-2</v>
      </c>
      <c r="G285" s="55">
        <v>0.35294117647058826</v>
      </c>
      <c r="H285" s="55">
        <v>0.16879795396419436</v>
      </c>
      <c r="I285" s="56" t="str">
        <f t="shared" si="29"/>
        <v>INC</v>
      </c>
      <c r="J285" s="56">
        <f t="shared" si="24"/>
        <v>0.46419437340153452</v>
      </c>
      <c r="K285" s="57">
        <f t="shared" si="25"/>
        <v>0.35294117647058826</v>
      </c>
      <c r="L285" s="56" t="str">
        <f t="shared" si="26"/>
        <v>BJP</v>
      </c>
      <c r="M285" s="58">
        <f t="shared" si="27"/>
        <v>0.11125319693094626</v>
      </c>
      <c r="N285" s="49" t="str">
        <f t="shared" si="28"/>
        <v>Swing INC</v>
      </c>
      <c r="O285" s="32">
        <v>363</v>
      </c>
      <c r="P285" s="30">
        <v>10</v>
      </c>
      <c r="Q285" s="30">
        <v>276</v>
      </c>
      <c r="R285" s="30">
        <v>11</v>
      </c>
      <c r="S285" s="30">
        <v>10</v>
      </c>
      <c r="T285" s="30">
        <v>4</v>
      </c>
      <c r="U285" s="30">
        <v>0</v>
      </c>
      <c r="V285" s="30">
        <v>0</v>
      </c>
      <c r="W285" s="32">
        <v>51</v>
      </c>
      <c r="X285" s="30">
        <v>2</v>
      </c>
      <c r="Y285" s="30">
        <v>4</v>
      </c>
      <c r="Z285" s="30">
        <v>12</v>
      </c>
      <c r="AA285" s="30">
        <v>4</v>
      </c>
      <c r="AB285" s="30">
        <v>5</v>
      </c>
      <c r="AC285" s="30">
        <v>5</v>
      </c>
      <c r="AD285" s="30">
        <v>10</v>
      </c>
      <c r="AE285" s="32">
        <v>10</v>
      </c>
      <c r="AF285" s="30">
        <v>3</v>
      </c>
      <c r="AG285" s="30">
        <v>1</v>
      </c>
      <c r="AH285" s="30">
        <v>0</v>
      </c>
      <c r="AI285" s="30">
        <v>781</v>
      </c>
      <c r="AJ285" s="30">
        <v>0</v>
      </c>
      <c r="AK285" s="30">
        <v>1</v>
      </c>
      <c r="AL285" s="30">
        <v>782</v>
      </c>
      <c r="AM285" s="30">
        <v>0</v>
      </c>
    </row>
    <row r="286" spans="1:39" ht="15" x14ac:dyDescent="0.3">
      <c r="A286" s="34">
        <v>264</v>
      </c>
      <c r="B286" s="31" t="s">
        <v>323</v>
      </c>
      <c r="C286" s="31" t="str">
        <f>VLOOKUP(B286,[3]Sheet1!$B$2:$D$274,3,0)</f>
        <v>ERAURA</v>
      </c>
      <c r="D286" s="31" t="str">
        <f>VLOOKUP(C286,[4]all_localities_matched!$B$13:$J$191,9,0)</f>
        <v>ERAURA</v>
      </c>
      <c r="E286" s="55">
        <v>0.1781045751633987</v>
      </c>
      <c r="F286" s="55">
        <v>0.17973856209150327</v>
      </c>
      <c r="G286" s="55">
        <v>0.37418300653594772</v>
      </c>
      <c r="H286" s="55">
        <v>0.26797385620915032</v>
      </c>
      <c r="I286" s="56" t="str">
        <f t="shared" si="29"/>
        <v>BJP</v>
      </c>
      <c r="J286" s="56">
        <f t="shared" si="24"/>
        <v>0.37418300653594772</v>
      </c>
      <c r="K286" s="57">
        <f t="shared" si="25"/>
        <v>0.26797385620915032</v>
      </c>
      <c r="L286" s="56" t="str">
        <f t="shared" si="26"/>
        <v>Others</v>
      </c>
      <c r="M286" s="58">
        <f t="shared" si="27"/>
        <v>0.1062091503267974</v>
      </c>
      <c r="N286" s="49" t="str">
        <f t="shared" si="28"/>
        <v>Swing BJP</v>
      </c>
      <c r="O286" s="32">
        <v>109</v>
      </c>
      <c r="P286" s="30">
        <v>110</v>
      </c>
      <c r="Q286" s="30">
        <v>229</v>
      </c>
      <c r="R286" s="30">
        <v>8</v>
      </c>
      <c r="S286" s="30">
        <v>7</v>
      </c>
      <c r="T286" s="30">
        <v>3</v>
      </c>
      <c r="U286" s="30">
        <v>0</v>
      </c>
      <c r="V286" s="30">
        <v>3</v>
      </c>
      <c r="W286" s="32">
        <v>86</v>
      </c>
      <c r="X286" s="30">
        <v>1</v>
      </c>
      <c r="Y286" s="30">
        <v>6</v>
      </c>
      <c r="Z286" s="30">
        <v>21</v>
      </c>
      <c r="AA286" s="30">
        <v>4</v>
      </c>
      <c r="AB286" s="30">
        <v>3</v>
      </c>
      <c r="AC286" s="30">
        <v>2</v>
      </c>
      <c r="AD286" s="30">
        <v>4</v>
      </c>
      <c r="AE286" s="32">
        <v>4</v>
      </c>
      <c r="AF286" s="30">
        <v>4</v>
      </c>
      <c r="AG286" s="30">
        <v>6</v>
      </c>
      <c r="AH286" s="30">
        <v>2</v>
      </c>
      <c r="AI286" s="30">
        <v>612</v>
      </c>
      <c r="AJ286" s="30">
        <v>0</v>
      </c>
      <c r="AK286" s="30">
        <v>0</v>
      </c>
      <c r="AL286" s="30">
        <v>612</v>
      </c>
      <c r="AM286" s="30">
        <v>0</v>
      </c>
    </row>
    <row r="287" spans="1:39" ht="15" x14ac:dyDescent="0.3">
      <c r="A287" s="34">
        <v>265</v>
      </c>
      <c r="B287" s="31" t="s">
        <v>324</v>
      </c>
      <c r="C287" s="31" t="str">
        <f>VLOOKUP(B287,[3]Sheet1!$B$2:$D$274,3,0)</f>
        <v>BARAI</v>
      </c>
      <c r="D287" s="31" t="str">
        <f>VLOOKUP(C287,[4]all_localities_matched!$B$13:$J$191,9,0)</f>
        <v>BARAI</v>
      </c>
      <c r="E287" s="55">
        <v>2.0156774916013438E-2</v>
      </c>
      <c r="F287" s="55">
        <v>5.5991041433370659E-3</v>
      </c>
      <c r="G287" s="55">
        <v>6.7189249720044789E-3</v>
      </c>
      <c r="H287" s="55">
        <v>0.96192609182530797</v>
      </c>
      <c r="I287" s="56" t="str">
        <f t="shared" si="29"/>
        <v>Others</v>
      </c>
      <c r="J287" s="56">
        <f t="shared" si="24"/>
        <v>0.96192609182530797</v>
      </c>
      <c r="K287" s="57">
        <f t="shared" si="25"/>
        <v>2.0156774916013438E-2</v>
      </c>
      <c r="L287" s="56" t="str">
        <f t="shared" si="26"/>
        <v>INC</v>
      </c>
      <c r="M287" s="58">
        <f t="shared" si="27"/>
        <v>0.94176931690929455</v>
      </c>
      <c r="N287" s="49" t="str">
        <f t="shared" si="28"/>
        <v>Strong Others</v>
      </c>
      <c r="O287" s="32">
        <v>18</v>
      </c>
      <c r="P287" s="30">
        <v>5</v>
      </c>
      <c r="Q287" s="30">
        <v>6</v>
      </c>
      <c r="R287" s="30">
        <v>1</v>
      </c>
      <c r="S287" s="30">
        <v>0</v>
      </c>
      <c r="T287" s="30">
        <v>2</v>
      </c>
      <c r="U287" s="30">
        <v>1</v>
      </c>
      <c r="V287" s="30">
        <v>16</v>
      </c>
      <c r="W287" s="32">
        <v>816</v>
      </c>
      <c r="X287" s="30">
        <v>7</v>
      </c>
      <c r="Y287" s="30">
        <v>2</v>
      </c>
      <c r="Z287" s="30">
        <v>1</v>
      </c>
      <c r="AA287" s="30">
        <v>2</v>
      </c>
      <c r="AB287" s="30">
        <v>0</v>
      </c>
      <c r="AC287" s="30">
        <v>1</v>
      </c>
      <c r="AD287" s="30">
        <v>7</v>
      </c>
      <c r="AE287" s="32">
        <v>1</v>
      </c>
      <c r="AF287" s="30">
        <v>1</v>
      </c>
      <c r="AG287" s="30">
        <v>0</v>
      </c>
      <c r="AH287" s="30">
        <v>1</v>
      </c>
      <c r="AI287" s="30">
        <v>888</v>
      </c>
      <c r="AJ287" s="30">
        <v>0</v>
      </c>
      <c r="AK287" s="30">
        <v>5</v>
      </c>
      <c r="AL287" s="30">
        <v>893</v>
      </c>
      <c r="AM287" s="30">
        <v>0</v>
      </c>
    </row>
    <row r="288" spans="1:39" ht="15" x14ac:dyDescent="0.3">
      <c r="A288" s="34">
        <v>266</v>
      </c>
      <c r="B288" s="31" t="s">
        <v>325</v>
      </c>
      <c r="C288" s="31" t="str">
        <f>VLOOKUP(B288,[3]Sheet1!$B$2:$D$274,3,0)</f>
        <v>KANCHANAPUR</v>
      </c>
      <c r="D288" s="31" t="str">
        <f>VLOOKUP(C288,[4]all_localities_matched!$B$13:$J$191,9,0)</f>
        <v>KANCHANPUR</v>
      </c>
      <c r="E288" s="55">
        <v>0.5295629820051414</v>
      </c>
      <c r="F288" s="55">
        <v>2.8277634961439587E-2</v>
      </c>
      <c r="G288" s="55">
        <v>0.20308483290488433</v>
      </c>
      <c r="H288" s="55">
        <v>0.2236503856041131</v>
      </c>
      <c r="I288" s="56" t="str">
        <f t="shared" si="29"/>
        <v>INC</v>
      </c>
      <c r="J288" s="56">
        <f t="shared" si="24"/>
        <v>0.5295629820051414</v>
      </c>
      <c r="K288" s="57">
        <f t="shared" si="25"/>
        <v>0.2236503856041131</v>
      </c>
      <c r="L288" s="56" t="str">
        <f t="shared" si="26"/>
        <v>Others</v>
      </c>
      <c r="M288" s="58">
        <f t="shared" si="27"/>
        <v>0.3059125964010283</v>
      </c>
      <c r="N288" s="49" t="str">
        <f t="shared" si="28"/>
        <v>Strong INC</v>
      </c>
      <c r="O288" s="32">
        <v>206</v>
      </c>
      <c r="P288" s="30">
        <v>11</v>
      </c>
      <c r="Q288" s="30">
        <v>79</v>
      </c>
      <c r="R288" s="30">
        <v>6</v>
      </c>
      <c r="S288" s="30">
        <v>1</v>
      </c>
      <c r="T288" s="30">
        <v>3</v>
      </c>
      <c r="U288" s="30">
        <v>1</v>
      </c>
      <c r="V288" s="30">
        <v>6</v>
      </c>
      <c r="W288" s="32">
        <v>13</v>
      </c>
      <c r="X288" s="30">
        <v>3</v>
      </c>
      <c r="Y288" s="30">
        <v>0</v>
      </c>
      <c r="Z288" s="30">
        <v>9</v>
      </c>
      <c r="AA288" s="30">
        <v>1</v>
      </c>
      <c r="AB288" s="30">
        <v>4</v>
      </c>
      <c r="AC288" s="30">
        <v>4</v>
      </c>
      <c r="AD288" s="30">
        <v>20</v>
      </c>
      <c r="AE288" s="32">
        <v>12</v>
      </c>
      <c r="AF288" s="30">
        <v>1</v>
      </c>
      <c r="AG288" s="30">
        <v>2</v>
      </c>
      <c r="AH288" s="30">
        <v>1</v>
      </c>
      <c r="AI288" s="30">
        <v>383</v>
      </c>
      <c r="AJ288" s="30">
        <v>0</v>
      </c>
      <c r="AK288" s="30">
        <v>6</v>
      </c>
      <c r="AL288" s="30">
        <v>389</v>
      </c>
      <c r="AM288" s="30">
        <v>0</v>
      </c>
    </row>
    <row r="289" spans="1:39" ht="15" x14ac:dyDescent="0.3">
      <c r="A289" s="26" t="s">
        <v>375</v>
      </c>
      <c r="B289" s="31" t="e">
        <v>#N/A</v>
      </c>
      <c r="C289" s="31" t="e">
        <f>VLOOKUP(B289,[3]Sheet1!$B$2:$D$274,3,0)</f>
        <v>#N/A</v>
      </c>
      <c r="D289" s="31" t="e">
        <f>VLOOKUP(C289,[4]all_localities_matched!$B$13:$J$191,9,0)</f>
        <v>#N/A</v>
      </c>
      <c r="E289" s="55">
        <v>0.38190954773869346</v>
      </c>
      <c r="F289" s="55">
        <v>3.015075376884422E-2</v>
      </c>
      <c r="G289" s="55">
        <v>0.30653266331658291</v>
      </c>
      <c r="H289" s="55">
        <v>0.26381909547738691</v>
      </c>
      <c r="I289" s="56" t="str">
        <f t="shared" si="29"/>
        <v>INC</v>
      </c>
      <c r="J289" s="56">
        <f t="shared" si="24"/>
        <v>0.38190954773869346</v>
      </c>
      <c r="K289" s="57">
        <f t="shared" si="25"/>
        <v>0.30653266331658291</v>
      </c>
      <c r="L289" s="56" t="str">
        <f t="shared" si="26"/>
        <v>BJP</v>
      </c>
      <c r="M289" s="58">
        <f t="shared" si="27"/>
        <v>7.5376884422110546E-2</v>
      </c>
      <c r="N289" s="49" t="str">
        <f t="shared" si="28"/>
        <v>Swing INC</v>
      </c>
      <c r="O289" s="32">
        <v>152</v>
      </c>
      <c r="P289" s="30">
        <v>12</v>
      </c>
      <c r="Q289" s="30">
        <v>122</v>
      </c>
      <c r="R289" s="30">
        <v>20</v>
      </c>
      <c r="S289" s="30">
        <v>3</v>
      </c>
      <c r="T289" s="30">
        <v>3</v>
      </c>
      <c r="U289" s="30">
        <v>2</v>
      </c>
      <c r="V289" s="30">
        <v>1</v>
      </c>
      <c r="W289" s="32">
        <v>24</v>
      </c>
      <c r="X289" s="30">
        <v>2</v>
      </c>
      <c r="Y289" s="30">
        <v>2</v>
      </c>
      <c r="Z289" s="30">
        <v>6</v>
      </c>
      <c r="AA289" s="30">
        <v>4</v>
      </c>
      <c r="AB289" s="30">
        <v>2</v>
      </c>
      <c r="AC289" s="30">
        <v>2</v>
      </c>
      <c r="AD289" s="30">
        <v>8</v>
      </c>
      <c r="AE289" s="32">
        <v>11</v>
      </c>
      <c r="AF289" s="30">
        <v>4</v>
      </c>
      <c r="AG289" s="30">
        <v>8</v>
      </c>
      <c r="AH289" s="30">
        <v>3</v>
      </c>
      <c r="AI289" s="30">
        <v>391</v>
      </c>
      <c r="AJ289" s="30">
        <v>0</v>
      </c>
      <c r="AK289" s="30">
        <v>7</v>
      </c>
      <c r="AL289" s="30">
        <v>398</v>
      </c>
      <c r="AM289" s="30">
        <v>0</v>
      </c>
    </row>
    <row r="290" spans="1:39" ht="15" x14ac:dyDescent="0.3">
      <c r="A290" s="34">
        <v>267</v>
      </c>
      <c r="B290" s="31" t="s">
        <v>326</v>
      </c>
      <c r="C290" s="31" t="str">
        <f>VLOOKUP(B290,[3]Sheet1!$B$2:$D$274,3,0)</f>
        <v>SATAVAT</v>
      </c>
      <c r="D290" s="31" t="str">
        <f>VLOOKUP(C290,[4]all_localities_matched!$B$13:$J$191,9,0)</f>
        <v>SATVAT</v>
      </c>
      <c r="E290" s="55">
        <v>0.50506756756756754</v>
      </c>
      <c r="F290" s="55">
        <v>4.5608108108108107E-2</v>
      </c>
      <c r="G290" s="55">
        <v>8.4459459459459457E-2</v>
      </c>
      <c r="H290" s="55">
        <v>0.36148648648648651</v>
      </c>
      <c r="I290" s="56" t="str">
        <f t="shared" si="29"/>
        <v>INC</v>
      </c>
      <c r="J290" s="56">
        <f t="shared" si="24"/>
        <v>0.50506756756756754</v>
      </c>
      <c r="K290" s="57">
        <f t="shared" si="25"/>
        <v>0.36148648648648651</v>
      </c>
      <c r="L290" s="56" t="str">
        <f t="shared" si="26"/>
        <v>Others</v>
      </c>
      <c r="M290" s="58">
        <f t="shared" si="27"/>
        <v>0.14358108108108103</v>
      </c>
      <c r="N290" s="49" t="str">
        <f t="shared" si="28"/>
        <v>Swing INC</v>
      </c>
      <c r="O290" s="32">
        <v>299</v>
      </c>
      <c r="P290" s="30">
        <v>27</v>
      </c>
      <c r="Q290" s="30">
        <v>50</v>
      </c>
      <c r="R290" s="30">
        <v>13</v>
      </c>
      <c r="S290" s="30">
        <v>10</v>
      </c>
      <c r="T290" s="30">
        <v>1</v>
      </c>
      <c r="U290" s="30">
        <v>2</v>
      </c>
      <c r="V290" s="30">
        <v>3</v>
      </c>
      <c r="W290" s="32">
        <v>119</v>
      </c>
      <c r="X290" s="30">
        <v>4</v>
      </c>
      <c r="Y290" s="30">
        <v>2</v>
      </c>
      <c r="Z290" s="30">
        <v>2</v>
      </c>
      <c r="AA290" s="30">
        <v>5</v>
      </c>
      <c r="AB290" s="30">
        <v>4</v>
      </c>
      <c r="AC290" s="30">
        <v>10</v>
      </c>
      <c r="AD290" s="30">
        <v>28</v>
      </c>
      <c r="AE290" s="32">
        <v>10</v>
      </c>
      <c r="AF290" s="30">
        <v>1</v>
      </c>
      <c r="AG290" s="30">
        <v>0</v>
      </c>
      <c r="AH290" s="30">
        <v>0</v>
      </c>
      <c r="AI290" s="30">
        <v>590</v>
      </c>
      <c r="AJ290" s="30">
        <v>0</v>
      </c>
      <c r="AK290" s="30">
        <v>2</v>
      </c>
      <c r="AL290" s="30">
        <v>592</v>
      </c>
      <c r="AM290" s="30">
        <v>0</v>
      </c>
    </row>
    <row r="291" spans="1:39" ht="15" x14ac:dyDescent="0.3">
      <c r="A291" s="34">
        <v>268</v>
      </c>
      <c r="B291" s="31" t="s">
        <v>327</v>
      </c>
      <c r="C291" s="31" t="str">
        <f>VLOOKUP(B291,[3]Sheet1!$B$2:$D$274,3,0)</f>
        <v>AJAB</v>
      </c>
      <c r="D291" s="31" t="str">
        <f>VLOOKUP(C291,[4]all_localities_matched!$B$13:$J$191,9,0)</f>
        <v>AJAB</v>
      </c>
      <c r="E291" s="55">
        <v>0.20136054421768707</v>
      </c>
      <c r="F291" s="55">
        <v>0.10748299319727891</v>
      </c>
      <c r="G291" s="55">
        <v>0.37823129251700682</v>
      </c>
      <c r="H291" s="55">
        <v>0.30068027210884352</v>
      </c>
      <c r="I291" s="56" t="str">
        <f t="shared" si="29"/>
        <v>BJP</v>
      </c>
      <c r="J291" s="56">
        <f t="shared" si="24"/>
        <v>0.37823129251700682</v>
      </c>
      <c r="K291" s="57">
        <f t="shared" si="25"/>
        <v>0.30068027210884352</v>
      </c>
      <c r="L291" s="56" t="str">
        <f t="shared" si="26"/>
        <v>Others</v>
      </c>
      <c r="M291" s="58">
        <f t="shared" si="27"/>
        <v>7.7551020408163307E-2</v>
      </c>
      <c r="N291" s="49" t="str">
        <f t="shared" si="28"/>
        <v>Swing BJP</v>
      </c>
      <c r="O291" s="32">
        <v>148</v>
      </c>
      <c r="P291" s="30">
        <v>79</v>
      </c>
      <c r="Q291" s="30">
        <v>278</v>
      </c>
      <c r="R291" s="30">
        <v>25</v>
      </c>
      <c r="S291" s="30">
        <v>7</v>
      </c>
      <c r="T291" s="30">
        <v>7</v>
      </c>
      <c r="U291" s="30">
        <v>6</v>
      </c>
      <c r="V291" s="30">
        <v>8</v>
      </c>
      <c r="W291" s="32">
        <v>43</v>
      </c>
      <c r="X291" s="30">
        <v>7</v>
      </c>
      <c r="Y291" s="30">
        <v>4</v>
      </c>
      <c r="Z291" s="30">
        <v>5</v>
      </c>
      <c r="AA291" s="30">
        <v>18</v>
      </c>
      <c r="AB291" s="30">
        <v>22</v>
      </c>
      <c r="AC291" s="30">
        <v>10</v>
      </c>
      <c r="AD291" s="30">
        <v>30</v>
      </c>
      <c r="AE291" s="32">
        <v>10</v>
      </c>
      <c r="AF291" s="30">
        <v>4</v>
      </c>
      <c r="AG291" s="30">
        <v>12</v>
      </c>
      <c r="AH291" s="30">
        <v>3</v>
      </c>
      <c r="AI291" s="30">
        <v>726</v>
      </c>
      <c r="AJ291" s="30">
        <v>0</v>
      </c>
      <c r="AK291" s="30">
        <v>9</v>
      </c>
      <c r="AL291" s="30">
        <v>735</v>
      </c>
      <c r="AM291" s="30">
        <v>0</v>
      </c>
    </row>
    <row r="292" spans="1:39" ht="15" x14ac:dyDescent="0.3">
      <c r="A292" s="34">
        <v>269</v>
      </c>
      <c r="B292" s="31" t="s">
        <v>328</v>
      </c>
      <c r="C292" s="31" t="str">
        <f>VLOOKUP(B292,[3]Sheet1!$B$2:$D$274,3,0)</f>
        <v>DUMARI</v>
      </c>
      <c r="D292" s="31" t="str">
        <f>VLOOKUP(C292,[4]all_localities_matched!$B$13:$J$191,9,0)</f>
        <v>DUMRI</v>
      </c>
      <c r="E292" s="55">
        <v>0.20689655172413793</v>
      </c>
      <c r="F292" s="55">
        <v>0.25718390804597702</v>
      </c>
      <c r="G292" s="55">
        <v>0.14080459770114942</v>
      </c>
      <c r="H292" s="55">
        <v>0.38793103448275862</v>
      </c>
      <c r="I292" s="56" t="str">
        <f t="shared" si="29"/>
        <v>Others</v>
      </c>
      <c r="J292" s="56">
        <f t="shared" si="24"/>
        <v>0.38793103448275862</v>
      </c>
      <c r="K292" s="57">
        <f t="shared" si="25"/>
        <v>0.25718390804597702</v>
      </c>
      <c r="L292" s="56" t="str">
        <f t="shared" si="26"/>
        <v>BSP</v>
      </c>
      <c r="M292" s="58">
        <f t="shared" si="27"/>
        <v>0.1307471264367816</v>
      </c>
      <c r="N292" s="49" t="str">
        <f t="shared" si="28"/>
        <v>Swing Others</v>
      </c>
      <c r="O292" s="32">
        <v>144</v>
      </c>
      <c r="P292" s="30">
        <v>179</v>
      </c>
      <c r="Q292" s="30">
        <v>98</v>
      </c>
      <c r="R292" s="30">
        <v>19</v>
      </c>
      <c r="S292" s="30">
        <v>8</v>
      </c>
      <c r="T292" s="30">
        <v>5</v>
      </c>
      <c r="U292" s="30">
        <v>5</v>
      </c>
      <c r="V292" s="30">
        <v>5</v>
      </c>
      <c r="W292" s="32">
        <v>142</v>
      </c>
      <c r="X292" s="30">
        <v>9</v>
      </c>
      <c r="Y292" s="30">
        <v>3</v>
      </c>
      <c r="Z292" s="30">
        <v>9</v>
      </c>
      <c r="AA292" s="30">
        <v>4</v>
      </c>
      <c r="AB292" s="30">
        <v>6</v>
      </c>
      <c r="AC292" s="30">
        <v>9</v>
      </c>
      <c r="AD292" s="30">
        <v>22</v>
      </c>
      <c r="AE292" s="32">
        <v>12</v>
      </c>
      <c r="AF292" s="30">
        <v>4</v>
      </c>
      <c r="AG292" s="30">
        <v>7</v>
      </c>
      <c r="AH292" s="30">
        <v>1</v>
      </c>
      <c r="AI292" s="30">
        <v>691</v>
      </c>
      <c r="AJ292" s="30">
        <v>0</v>
      </c>
      <c r="AK292" s="30">
        <v>5</v>
      </c>
      <c r="AL292" s="30">
        <v>696</v>
      </c>
      <c r="AM292" s="30">
        <v>0</v>
      </c>
    </row>
    <row r="293" spans="1:39" ht="15" x14ac:dyDescent="0.3">
      <c r="A293" s="34">
        <v>270</v>
      </c>
      <c r="B293" s="31" t="s">
        <v>329</v>
      </c>
      <c r="C293" s="31" t="str">
        <f>VLOOKUP(B293,[3]Sheet1!$B$2:$D$274,3,0)</f>
        <v>NARAYANAPUR</v>
      </c>
      <c r="D293" s="31" t="str">
        <f>VLOOKUP(C293,[4]all_localities_matched!$B$13:$J$191,9,0)</f>
        <v>NARAYANAPUR</v>
      </c>
      <c r="E293" s="55">
        <v>0.16353383458646617</v>
      </c>
      <c r="F293" s="55">
        <v>8.2706766917293228E-2</v>
      </c>
      <c r="G293" s="55">
        <v>0.59774436090225569</v>
      </c>
      <c r="H293" s="55">
        <v>0.14661654135338345</v>
      </c>
      <c r="I293" s="56" t="str">
        <f t="shared" si="29"/>
        <v>BJP</v>
      </c>
      <c r="J293" s="56">
        <f t="shared" si="24"/>
        <v>0.59774436090225569</v>
      </c>
      <c r="K293" s="57">
        <f t="shared" si="25"/>
        <v>0.16353383458646617</v>
      </c>
      <c r="L293" s="56" t="str">
        <f t="shared" si="26"/>
        <v>INC</v>
      </c>
      <c r="M293" s="58">
        <f t="shared" si="27"/>
        <v>0.43421052631578949</v>
      </c>
      <c r="N293" s="49" t="str">
        <f t="shared" si="28"/>
        <v>Strong BJP</v>
      </c>
      <c r="O293" s="32">
        <v>87</v>
      </c>
      <c r="P293" s="30">
        <v>44</v>
      </c>
      <c r="Q293" s="30">
        <v>318</v>
      </c>
      <c r="R293" s="30">
        <v>25</v>
      </c>
      <c r="S293" s="30">
        <v>3</v>
      </c>
      <c r="T293" s="30">
        <v>3</v>
      </c>
      <c r="U293" s="30">
        <v>2</v>
      </c>
      <c r="V293" s="30">
        <v>1</v>
      </c>
      <c r="W293" s="32">
        <v>2</v>
      </c>
      <c r="X293" s="30">
        <v>1</v>
      </c>
      <c r="Y293" s="30">
        <v>0</v>
      </c>
      <c r="Z293" s="30">
        <v>0</v>
      </c>
      <c r="AA293" s="30">
        <v>3</v>
      </c>
      <c r="AB293" s="30">
        <v>5</v>
      </c>
      <c r="AC293" s="30">
        <v>1</v>
      </c>
      <c r="AD293" s="30">
        <v>4</v>
      </c>
      <c r="AE293" s="32">
        <v>10</v>
      </c>
      <c r="AF293" s="30">
        <v>3</v>
      </c>
      <c r="AG293" s="30">
        <v>13</v>
      </c>
      <c r="AH293" s="30">
        <v>2</v>
      </c>
      <c r="AI293" s="30">
        <v>527</v>
      </c>
      <c r="AJ293" s="30">
        <v>0</v>
      </c>
      <c r="AK293" s="30">
        <v>5</v>
      </c>
      <c r="AL293" s="30">
        <v>532</v>
      </c>
      <c r="AM293" s="30">
        <v>0</v>
      </c>
    </row>
    <row r="294" spans="1:39" ht="15" x14ac:dyDescent="0.3">
      <c r="A294" s="34">
        <v>271</v>
      </c>
      <c r="B294" s="31" t="s">
        <v>330</v>
      </c>
      <c r="C294" s="31" t="str">
        <f>VLOOKUP(B294,[3]Sheet1!$B$2:$D$274,3,0)</f>
        <v>BHATAKUR</v>
      </c>
      <c r="D294" s="31" t="str">
        <f>VLOOKUP(C294,[4]all_localities_matched!$B$13:$J$191,9,0)</f>
        <v>BHARKUR</v>
      </c>
      <c r="E294" s="55">
        <v>0.47826086956521741</v>
      </c>
      <c r="F294" s="55">
        <v>7.0332480818414325E-2</v>
      </c>
      <c r="G294" s="55">
        <v>0.1918158567774936</v>
      </c>
      <c r="H294" s="55">
        <v>0.2289002557544757</v>
      </c>
      <c r="I294" s="56" t="str">
        <f t="shared" si="29"/>
        <v>INC</v>
      </c>
      <c r="J294" s="56">
        <f t="shared" si="24"/>
        <v>0.47826086956521741</v>
      </c>
      <c r="K294" s="57">
        <f t="shared" si="25"/>
        <v>0.2289002557544757</v>
      </c>
      <c r="L294" s="56" t="str">
        <f t="shared" si="26"/>
        <v>Others</v>
      </c>
      <c r="M294" s="58">
        <f t="shared" si="27"/>
        <v>0.2493606138107417</v>
      </c>
      <c r="N294" s="49" t="str">
        <f t="shared" si="28"/>
        <v>Strong INC</v>
      </c>
      <c r="O294" s="32">
        <v>374</v>
      </c>
      <c r="P294" s="30">
        <v>55</v>
      </c>
      <c r="Q294" s="30">
        <v>150</v>
      </c>
      <c r="R294" s="30">
        <v>18</v>
      </c>
      <c r="S294" s="30">
        <v>4</v>
      </c>
      <c r="T294" s="30">
        <v>2</v>
      </c>
      <c r="U294" s="30">
        <v>4</v>
      </c>
      <c r="V294" s="30">
        <v>2</v>
      </c>
      <c r="W294" s="32">
        <v>8</v>
      </c>
      <c r="X294" s="30">
        <v>3</v>
      </c>
      <c r="Y294" s="30">
        <v>2</v>
      </c>
      <c r="Z294" s="30">
        <v>8</v>
      </c>
      <c r="AA294" s="30">
        <v>10</v>
      </c>
      <c r="AB294" s="30">
        <v>37</v>
      </c>
      <c r="AC294" s="30">
        <v>7</v>
      </c>
      <c r="AD294" s="30">
        <v>17</v>
      </c>
      <c r="AE294" s="32">
        <v>27</v>
      </c>
      <c r="AF294" s="30">
        <v>9</v>
      </c>
      <c r="AG294" s="30">
        <v>15</v>
      </c>
      <c r="AH294" s="30">
        <v>6</v>
      </c>
      <c r="AI294" s="30">
        <v>758</v>
      </c>
      <c r="AJ294" s="30">
        <v>0</v>
      </c>
      <c r="AK294" s="30">
        <v>24</v>
      </c>
      <c r="AL294" s="30">
        <v>782</v>
      </c>
      <c r="AM294" s="30">
        <v>0</v>
      </c>
    </row>
    <row r="295" spans="1:39" ht="15" x14ac:dyDescent="0.3">
      <c r="A295" s="34">
        <v>272</v>
      </c>
      <c r="B295" s="31" t="s">
        <v>331</v>
      </c>
      <c r="C295" s="31" t="str">
        <f>VLOOKUP(B295,[3]Sheet1!$B$2:$D$274,3,0)</f>
        <v>PADARIYA</v>
      </c>
      <c r="D295" s="31" t="str">
        <f>VLOOKUP(C295,[4]all_localities_matched!$B$13:$J$191,9,0)</f>
        <v>PARARIYA</v>
      </c>
      <c r="E295" s="55">
        <v>0.13741721854304637</v>
      </c>
      <c r="F295" s="55">
        <v>7.1192052980132453E-2</v>
      </c>
      <c r="G295" s="55">
        <v>0.64900662251655628</v>
      </c>
      <c r="H295" s="55">
        <v>0.13245033112582782</v>
      </c>
      <c r="I295" s="56" t="str">
        <f t="shared" si="29"/>
        <v>BJP</v>
      </c>
      <c r="J295" s="56">
        <f t="shared" si="24"/>
        <v>0.64900662251655628</v>
      </c>
      <c r="K295" s="57">
        <f t="shared" si="25"/>
        <v>0.13741721854304637</v>
      </c>
      <c r="L295" s="56" t="str">
        <f t="shared" si="26"/>
        <v>INC</v>
      </c>
      <c r="M295" s="58">
        <f t="shared" si="27"/>
        <v>0.51158940397350994</v>
      </c>
      <c r="N295" s="49" t="str">
        <f t="shared" si="28"/>
        <v>Strong BJP</v>
      </c>
      <c r="O295" s="32">
        <v>83</v>
      </c>
      <c r="P295" s="30">
        <v>43</v>
      </c>
      <c r="Q295" s="30">
        <v>392</v>
      </c>
      <c r="R295" s="30">
        <v>7</v>
      </c>
      <c r="S295" s="30">
        <v>2</v>
      </c>
      <c r="T295" s="30">
        <v>0</v>
      </c>
      <c r="U295" s="30">
        <v>1</v>
      </c>
      <c r="V295" s="30">
        <v>5</v>
      </c>
      <c r="W295" s="32">
        <v>3</v>
      </c>
      <c r="X295" s="30">
        <v>1</v>
      </c>
      <c r="Y295" s="30">
        <v>4</v>
      </c>
      <c r="Z295" s="30">
        <v>3</v>
      </c>
      <c r="AA295" s="30">
        <v>2</v>
      </c>
      <c r="AB295" s="30">
        <v>10</v>
      </c>
      <c r="AC295" s="30">
        <v>2</v>
      </c>
      <c r="AD295" s="30">
        <v>5</v>
      </c>
      <c r="AE295" s="32">
        <v>3</v>
      </c>
      <c r="AF295" s="30">
        <v>1</v>
      </c>
      <c r="AG295" s="30">
        <v>25</v>
      </c>
      <c r="AH295" s="30">
        <v>6</v>
      </c>
      <c r="AI295" s="30">
        <v>598</v>
      </c>
      <c r="AJ295" s="30">
        <v>0</v>
      </c>
      <c r="AK295" s="30">
        <v>6</v>
      </c>
      <c r="AL295" s="30">
        <v>604</v>
      </c>
      <c r="AM295" s="30">
        <v>0</v>
      </c>
    </row>
    <row r="296" spans="1:39" ht="15" x14ac:dyDescent="0.3">
      <c r="A296" s="34">
        <v>273</v>
      </c>
      <c r="B296" s="31" t="s">
        <v>332</v>
      </c>
      <c r="C296" s="31" t="str">
        <f>VLOOKUP(B296,[3]Sheet1!$B$2:$D$274,3,0)</f>
        <v>DOSAMA</v>
      </c>
      <c r="D296" s="31" t="str">
        <f>VLOOKUP(C296,[4]all_localities_matched!$B$13:$J$191,9,0)</f>
        <v>DOSMHA</v>
      </c>
      <c r="E296" s="55">
        <v>0.36521739130434783</v>
      </c>
      <c r="F296" s="55">
        <v>1.7391304347826087E-2</v>
      </c>
      <c r="G296" s="55">
        <v>0.36086956521739133</v>
      </c>
      <c r="H296" s="55">
        <v>0.24565217391304348</v>
      </c>
      <c r="I296" s="56" t="str">
        <f t="shared" si="29"/>
        <v>INC</v>
      </c>
      <c r="J296" s="56">
        <f t="shared" si="24"/>
        <v>0.36521739130434783</v>
      </c>
      <c r="K296" s="57">
        <f t="shared" si="25"/>
        <v>0.36086956521739133</v>
      </c>
      <c r="L296" s="56" t="str">
        <f t="shared" si="26"/>
        <v>BJP</v>
      </c>
      <c r="M296" s="58">
        <f t="shared" si="27"/>
        <v>4.3478260869564966E-3</v>
      </c>
      <c r="N296" s="49" t="str">
        <f t="shared" si="28"/>
        <v>Swing INC</v>
      </c>
      <c r="O296" s="32">
        <v>168</v>
      </c>
      <c r="P296" s="30">
        <v>8</v>
      </c>
      <c r="Q296" s="30">
        <v>166</v>
      </c>
      <c r="R296" s="30">
        <v>8</v>
      </c>
      <c r="S296" s="30">
        <v>1</v>
      </c>
      <c r="T296" s="30">
        <v>0</v>
      </c>
      <c r="U296" s="30">
        <v>4</v>
      </c>
      <c r="V296" s="30">
        <v>1</v>
      </c>
      <c r="W296" s="32">
        <v>17</v>
      </c>
      <c r="X296" s="30">
        <v>1</v>
      </c>
      <c r="Y296" s="30">
        <v>4</v>
      </c>
      <c r="Z296" s="30">
        <v>33</v>
      </c>
      <c r="AA296" s="30">
        <v>5</v>
      </c>
      <c r="AB296" s="30">
        <v>6</v>
      </c>
      <c r="AC296" s="30">
        <v>3</v>
      </c>
      <c r="AD296" s="30">
        <v>14</v>
      </c>
      <c r="AE296" s="32">
        <v>5</v>
      </c>
      <c r="AF296" s="30">
        <v>1</v>
      </c>
      <c r="AG296" s="30">
        <v>5</v>
      </c>
      <c r="AH296" s="30">
        <v>5</v>
      </c>
      <c r="AI296" s="30">
        <v>455</v>
      </c>
      <c r="AJ296" s="30">
        <v>0</v>
      </c>
      <c r="AK296" s="30">
        <v>5</v>
      </c>
      <c r="AL296" s="30">
        <v>460</v>
      </c>
      <c r="AM296" s="30">
        <v>0</v>
      </c>
    </row>
    <row r="297" spans="1:39" ht="15" x14ac:dyDescent="0.3">
      <c r="A297" s="26" t="s">
        <v>376</v>
      </c>
      <c r="B297" s="31" t="s">
        <v>332</v>
      </c>
      <c r="C297" s="31" t="str">
        <f>VLOOKUP(B297,[3]Sheet1!$B$2:$D$274,3,0)</f>
        <v>DOSAMA</v>
      </c>
      <c r="D297" s="31" t="str">
        <f>VLOOKUP(C297,[4]all_localities_matched!$B$13:$J$191,9,0)</f>
        <v>DOSMHA</v>
      </c>
      <c r="E297" s="55">
        <v>0.34567901234567899</v>
      </c>
      <c r="F297" s="55">
        <v>2.0576131687242798E-2</v>
      </c>
      <c r="G297" s="55">
        <v>0.41152263374485598</v>
      </c>
      <c r="H297" s="55">
        <v>0.22016460905349794</v>
      </c>
      <c r="I297" s="56" t="str">
        <f t="shared" si="29"/>
        <v>BJP</v>
      </c>
      <c r="J297" s="56">
        <f t="shared" si="24"/>
        <v>0.41152263374485598</v>
      </c>
      <c r="K297" s="57">
        <f t="shared" si="25"/>
        <v>0.34567901234567899</v>
      </c>
      <c r="L297" s="56" t="str">
        <f t="shared" si="26"/>
        <v>INC</v>
      </c>
      <c r="M297" s="58">
        <f t="shared" si="27"/>
        <v>6.5843621399176988E-2</v>
      </c>
      <c r="N297" s="49" t="str">
        <f t="shared" si="28"/>
        <v>Swing BJP</v>
      </c>
      <c r="O297" s="32">
        <v>168</v>
      </c>
      <c r="P297" s="30">
        <v>10</v>
      </c>
      <c r="Q297" s="30">
        <v>200</v>
      </c>
      <c r="R297" s="30">
        <v>14</v>
      </c>
      <c r="S297" s="30">
        <v>6</v>
      </c>
      <c r="T297" s="30">
        <v>2</v>
      </c>
      <c r="U297" s="30">
        <v>2</v>
      </c>
      <c r="V297" s="30">
        <v>1</v>
      </c>
      <c r="W297" s="32">
        <v>6</v>
      </c>
      <c r="X297" s="30">
        <v>1</v>
      </c>
      <c r="Y297" s="30">
        <v>3</v>
      </c>
      <c r="Z297" s="30">
        <v>8</v>
      </c>
      <c r="AA297" s="30">
        <v>2</v>
      </c>
      <c r="AB297" s="30">
        <v>20</v>
      </c>
      <c r="AC297" s="30">
        <v>5</v>
      </c>
      <c r="AD297" s="30">
        <v>24</v>
      </c>
      <c r="AE297" s="32">
        <v>6</v>
      </c>
      <c r="AF297" s="30">
        <v>1</v>
      </c>
      <c r="AG297" s="30">
        <v>3</v>
      </c>
      <c r="AH297" s="30">
        <v>3</v>
      </c>
      <c r="AI297" s="30">
        <v>485</v>
      </c>
      <c r="AJ297" s="30">
        <v>0</v>
      </c>
      <c r="AK297" s="30">
        <v>1</v>
      </c>
      <c r="AL297" s="30">
        <v>486</v>
      </c>
      <c r="AM297" s="30">
        <v>0</v>
      </c>
    </row>
    <row r="298" spans="1:39" ht="15.6" x14ac:dyDescent="0.3">
      <c r="A298" s="27" t="s">
        <v>59</v>
      </c>
      <c r="B298" s="35"/>
      <c r="C298" s="35"/>
      <c r="D298" s="35"/>
      <c r="E298" s="55">
        <v>0.41599693585772868</v>
      </c>
      <c r="F298" s="55">
        <v>0.10044311195345673</v>
      </c>
      <c r="G298" s="55">
        <v>0.29616519953245413</v>
      </c>
      <c r="H298" s="55">
        <v>0.18142495823125029</v>
      </c>
      <c r="I298" s="56" t="str">
        <f t="shared" si="29"/>
        <v>INC</v>
      </c>
      <c r="J298" s="56">
        <f t="shared" si="24"/>
        <v>0.41599693585772868</v>
      </c>
      <c r="K298" s="57">
        <f t="shared" si="25"/>
        <v>0.29616519953245413</v>
      </c>
      <c r="L298" s="56" t="str">
        <f t="shared" si="26"/>
        <v>BJP</v>
      </c>
      <c r="M298" s="58">
        <f t="shared" si="27"/>
        <v>0.11983173632527455</v>
      </c>
      <c r="N298" s="49" t="str">
        <f t="shared" si="28"/>
        <v>Swing INC</v>
      </c>
      <c r="O298" s="36">
        <v>62994</v>
      </c>
      <c r="P298" s="37">
        <v>15210</v>
      </c>
      <c r="Q298" s="37">
        <v>44848</v>
      </c>
      <c r="R298" s="38">
        <v>2707</v>
      </c>
      <c r="S298" s="38">
        <v>1115</v>
      </c>
      <c r="T298" s="38">
        <v>998</v>
      </c>
      <c r="U298" s="38">
        <v>561</v>
      </c>
      <c r="V298" s="38">
        <v>796</v>
      </c>
      <c r="W298" s="39">
        <v>3613</v>
      </c>
      <c r="X298" s="38">
        <v>467</v>
      </c>
      <c r="Y298" s="38">
        <v>592</v>
      </c>
      <c r="Z298" s="38">
        <v>5943</v>
      </c>
      <c r="AA298" s="38">
        <v>838</v>
      </c>
      <c r="AB298" s="38">
        <v>1231</v>
      </c>
      <c r="AC298" s="38">
        <v>996</v>
      </c>
      <c r="AD298" s="38">
        <v>3013</v>
      </c>
      <c r="AE298" s="39">
        <v>1811</v>
      </c>
      <c r="AF298" s="38">
        <v>680</v>
      </c>
      <c r="AG298" s="38">
        <v>1697</v>
      </c>
      <c r="AH298" s="38">
        <v>415</v>
      </c>
      <c r="AI298" s="40">
        <v>150525</v>
      </c>
      <c r="AJ298" s="38">
        <v>0</v>
      </c>
      <c r="AK298" s="38">
        <v>904</v>
      </c>
      <c r="AL298" s="40">
        <v>151429</v>
      </c>
      <c r="AM298" s="38">
        <v>0</v>
      </c>
    </row>
    <row r="299" spans="1:39" ht="15" x14ac:dyDescent="0.3">
      <c r="A299" s="26" t="s">
        <v>377</v>
      </c>
      <c r="B299" s="41"/>
      <c r="C299" s="41"/>
      <c r="D299" s="41"/>
      <c r="E299" s="55">
        <v>0.4787788533134773</v>
      </c>
      <c r="F299" s="55">
        <v>3.7230081906180192E-2</v>
      </c>
      <c r="G299" s="55">
        <v>0.29113924050632911</v>
      </c>
      <c r="H299" s="55">
        <v>6.2546537602382726E-2</v>
      </c>
      <c r="I299" s="56" t="str">
        <f t="shared" si="29"/>
        <v>INC</v>
      </c>
      <c r="J299" s="56">
        <f t="shared" si="24"/>
        <v>0.4787788533134773</v>
      </c>
      <c r="K299" s="57">
        <f t="shared" si="25"/>
        <v>0.29113924050632911</v>
      </c>
      <c r="L299" s="56" t="str">
        <f t="shared" si="26"/>
        <v>BJP</v>
      </c>
      <c r="M299" s="58">
        <f t="shared" si="27"/>
        <v>0.18763961280714819</v>
      </c>
      <c r="N299" s="49" t="str">
        <f t="shared" si="28"/>
        <v>Strong INC</v>
      </c>
      <c r="O299" s="39">
        <v>643</v>
      </c>
      <c r="P299" s="38">
        <v>50</v>
      </c>
      <c r="Q299" s="38">
        <v>391</v>
      </c>
      <c r="R299" s="38">
        <v>7</v>
      </c>
      <c r="S299" s="38">
        <v>4</v>
      </c>
      <c r="T299" s="38">
        <v>9</v>
      </c>
      <c r="U299" s="38">
        <v>1</v>
      </c>
      <c r="V299" s="38">
        <v>1</v>
      </c>
      <c r="W299" s="39">
        <v>10</v>
      </c>
      <c r="X299" s="38">
        <v>0</v>
      </c>
      <c r="Y299" s="38">
        <v>6</v>
      </c>
      <c r="Z299" s="38">
        <v>35</v>
      </c>
      <c r="AA299" s="38">
        <v>1</v>
      </c>
      <c r="AB299" s="38">
        <v>0</v>
      </c>
      <c r="AC299" s="38">
        <v>0</v>
      </c>
      <c r="AD299" s="38">
        <v>0</v>
      </c>
      <c r="AE299" s="39">
        <v>0</v>
      </c>
      <c r="AF299" s="38">
        <v>4</v>
      </c>
      <c r="AG299" s="38">
        <v>5</v>
      </c>
      <c r="AH299" s="38">
        <v>1</v>
      </c>
      <c r="AI299" s="38">
        <v>1168</v>
      </c>
      <c r="AJ299" s="38">
        <v>169</v>
      </c>
      <c r="AK299" s="38">
        <v>6</v>
      </c>
      <c r="AL299" s="38">
        <v>1343</v>
      </c>
      <c r="AM299" s="25" t="s">
        <v>378</v>
      </c>
    </row>
    <row r="300" spans="1:39" ht="15.6" x14ac:dyDescent="0.3">
      <c r="A300" s="26" t="s">
        <v>379</v>
      </c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2">
        <v>63637</v>
      </c>
      <c r="P300" s="43">
        <v>15260</v>
      </c>
      <c r="Q300" s="43">
        <v>45239</v>
      </c>
      <c r="R300" s="30">
        <v>2714</v>
      </c>
      <c r="S300" s="30">
        <v>1119</v>
      </c>
      <c r="T300" s="30">
        <v>1007</v>
      </c>
      <c r="U300" s="30">
        <v>562</v>
      </c>
      <c r="V300" s="30">
        <v>797</v>
      </c>
      <c r="W300" s="32">
        <v>3623</v>
      </c>
      <c r="X300" s="30">
        <v>467</v>
      </c>
      <c r="Y300" s="30">
        <v>598</v>
      </c>
      <c r="Z300" s="30">
        <v>5978</v>
      </c>
      <c r="AA300" s="30">
        <v>839</v>
      </c>
      <c r="AB300" s="30">
        <v>1231</v>
      </c>
      <c r="AC300" s="30">
        <v>996</v>
      </c>
      <c r="AD300" s="30">
        <v>3013</v>
      </c>
      <c r="AE300" s="32">
        <v>1811</v>
      </c>
      <c r="AF300" s="30">
        <v>684</v>
      </c>
      <c r="AG300" s="30">
        <v>1702</v>
      </c>
      <c r="AH300" s="30">
        <v>416</v>
      </c>
      <c r="AI300" s="44">
        <v>151693</v>
      </c>
      <c r="AJ300" s="30">
        <v>169</v>
      </c>
      <c r="AK300" s="30">
        <v>910</v>
      </c>
      <c r="AL300" s="44">
        <v>152772</v>
      </c>
      <c r="AM300" s="30">
        <v>0</v>
      </c>
    </row>
    <row r="301" spans="1:39" ht="15.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>
        <f>O300/AL300</f>
        <v>0.41654884402901055</v>
      </c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</row>
    <row r="302" spans="1:39" ht="15.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>
        <f>O300/$AL$300</f>
        <v>0.41654884402901055</v>
      </c>
      <c r="P302" s="2">
        <f t="shared" ref="P302:AH302" si="30">P300/$AL$300</f>
        <v>9.9887413924017496E-2</v>
      </c>
      <c r="Q302" s="2">
        <f t="shared" si="30"/>
        <v>0.29612101694027704</v>
      </c>
      <c r="R302" s="2">
        <f t="shared" si="30"/>
        <v>1.7765035477705339E-2</v>
      </c>
      <c r="S302" s="2">
        <f t="shared" si="30"/>
        <v>7.3246406409551486E-3</v>
      </c>
      <c r="T302" s="2">
        <f t="shared" si="30"/>
        <v>6.5915220066504335E-3</v>
      </c>
      <c r="U302" s="2">
        <f t="shared" si="30"/>
        <v>3.6786845757075903E-3</v>
      </c>
      <c r="V302" s="2">
        <f t="shared" si="30"/>
        <v>5.2169245673290921E-3</v>
      </c>
      <c r="W302" s="2">
        <f t="shared" si="30"/>
        <v>2.3715078679339145E-2</v>
      </c>
      <c r="X302" s="2">
        <f t="shared" si="30"/>
        <v>3.0568428769669836E-3</v>
      </c>
      <c r="Y302" s="2">
        <f t="shared" si="30"/>
        <v>3.91432985101982E-3</v>
      </c>
      <c r="Z302" s="2">
        <f t="shared" si="30"/>
        <v>3.9130207106014191E-2</v>
      </c>
      <c r="AA302" s="2">
        <f t="shared" si="30"/>
        <v>5.4918440551933604E-3</v>
      </c>
      <c r="AB302" s="2">
        <f t="shared" si="30"/>
        <v>8.0577592752598647E-3</v>
      </c>
      <c r="AC302" s="2">
        <f t="shared" si="30"/>
        <v>6.5195192836383633E-3</v>
      </c>
      <c r="AD302" s="2">
        <f t="shared" si="30"/>
        <v>1.9722200403215248E-2</v>
      </c>
      <c r="AE302" s="2">
        <f t="shared" si="30"/>
        <v>1.1854266488623569E-2</v>
      </c>
      <c r="AF302" s="2">
        <f t="shared" si="30"/>
        <v>4.4772602309323698E-3</v>
      </c>
      <c r="AG302" s="2">
        <f t="shared" si="30"/>
        <v>1.1140784960594874E-2</v>
      </c>
      <c r="AH302" s="2">
        <f t="shared" si="30"/>
        <v>2.7230120702746575E-3</v>
      </c>
      <c r="AI302" s="2"/>
      <c r="AJ302" s="2"/>
      <c r="AK302" s="2"/>
      <c r="AL302" s="2"/>
      <c r="AM30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>
      <selection activeCell="A4" sqref="A4"/>
    </sheetView>
  </sheetViews>
  <sheetFormatPr defaultRowHeight="14.4" x14ac:dyDescent="0.3"/>
  <cols>
    <col min="1" max="1" width="14" customWidth="1"/>
    <col min="2" max="2" width="20.77734375" customWidth="1"/>
    <col min="3" max="3" width="11" customWidth="1"/>
    <col min="4" max="4" width="12" customWidth="1"/>
    <col min="5" max="5" width="29.77734375" customWidth="1"/>
    <col min="6" max="6" width="25.6640625" customWidth="1"/>
    <col min="7" max="7" width="34.5546875" customWidth="1"/>
    <col min="8" max="8" width="29.77734375" bestFit="1" customWidth="1"/>
    <col min="9" max="9" width="12" bestFit="1" customWidth="1"/>
    <col min="10" max="10" width="30.5546875" bestFit="1" customWidth="1"/>
    <col min="11" max="11" width="39.44140625" bestFit="1" customWidth="1"/>
    <col min="12" max="12" width="25.6640625" bestFit="1" customWidth="1"/>
    <col min="13" max="13" width="34.5546875" bestFit="1" customWidth="1"/>
  </cols>
  <sheetData>
    <row r="1" spans="1:5" x14ac:dyDescent="0.3">
      <c r="A1" s="67" t="s">
        <v>620</v>
      </c>
      <c r="B1" t="s">
        <v>791</v>
      </c>
    </row>
    <row r="3" spans="1:5" x14ac:dyDescent="0.3">
      <c r="A3" s="67" t="s">
        <v>623</v>
      </c>
      <c r="B3" t="s">
        <v>833</v>
      </c>
    </row>
    <row r="4" spans="1:5" x14ac:dyDescent="0.3">
      <c r="A4" s="68" t="s">
        <v>627</v>
      </c>
      <c r="B4" s="69">
        <v>0.44334975369458129</v>
      </c>
      <c r="E4" t="s">
        <v>835</v>
      </c>
    </row>
    <row r="5" spans="1:5" x14ac:dyDescent="0.3">
      <c r="A5" s="68" t="s">
        <v>630</v>
      </c>
      <c r="B5" s="69">
        <v>0.42846094354215003</v>
      </c>
      <c r="E5" t="e">
        <f>VLOOKUP(A5,local_pivot_2014!$A$4:$A$11,1,0)</f>
        <v>#N/A</v>
      </c>
    </row>
    <row r="6" spans="1:5" x14ac:dyDescent="0.3">
      <c r="A6" s="68" t="s">
        <v>635</v>
      </c>
      <c r="B6" s="69">
        <v>0.62702702702702706</v>
      </c>
      <c r="E6" t="e">
        <f>VLOOKUP(A6,local_pivot_2014!$A$4:$A$11,1,0)</f>
        <v>#N/A</v>
      </c>
    </row>
    <row r="7" spans="1:5" x14ac:dyDescent="0.3">
      <c r="A7" s="68" t="s">
        <v>638</v>
      </c>
      <c r="B7" s="69">
        <v>0.53149606299212604</v>
      </c>
      <c r="E7" t="e">
        <f>VLOOKUP(A7,local_pivot_2014!$A$4:$A$11,1,0)</f>
        <v>#N/A</v>
      </c>
    </row>
    <row r="8" spans="1:5" x14ac:dyDescent="0.3">
      <c r="A8" s="68" t="s">
        <v>639</v>
      </c>
      <c r="B8" s="69">
        <v>0.60526315789473684</v>
      </c>
      <c r="E8" t="e">
        <f>VLOOKUP(A8,local_pivot_2014!$A$4:$A$11,1,0)</f>
        <v>#N/A</v>
      </c>
    </row>
    <row r="9" spans="1:5" x14ac:dyDescent="0.3">
      <c r="A9" s="68" t="s">
        <v>643</v>
      </c>
      <c r="B9" s="69">
        <v>0.52694610778443118</v>
      </c>
      <c r="E9" t="e">
        <f>VLOOKUP(A9,local_pivot_2014!$A$4:$A$11,1,0)</f>
        <v>#N/A</v>
      </c>
    </row>
    <row r="10" spans="1:5" x14ac:dyDescent="0.3">
      <c r="A10" s="68" t="s">
        <v>645</v>
      </c>
      <c r="B10" s="69">
        <v>0.56708673091178652</v>
      </c>
      <c r="E10" t="e">
        <f>VLOOKUP(A10,local_pivot_2014!$A$4:$A$11,1,0)</f>
        <v>#N/A</v>
      </c>
    </row>
    <row r="11" spans="1:5" x14ac:dyDescent="0.3">
      <c r="A11" s="68" t="s">
        <v>649</v>
      </c>
      <c r="B11" s="69">
        <v>0.89637305699481862</v>
      </c>
      <c r="E11" t="e">
        <f>VLOOKUP(A11,local_pivot_2014!$A$4:$A$11,1,0)</f>
        <v>#N/A</v>
      </c>
    </row>
    <row r="12" spans="1:5" x14ac:dyDescent="0.3">
      <c r="A12" s="68" t="s">
        <v>651</v>
      </c>
      <c r="B12" s="69">
        <v>0.51005484460694694</v>
      </c>
      <c r="E12" t="e">
        <f>VLOOKUP(A12,local_pivot_2014!$A$4:$A$11,1,0)</f>
        <v>#N/A</v>
      </c>
    </row>
    <row r="13" spans="1:5" x14ac:dyDescent="0.3">
      <c r="A13" s="68" t="s">
        <v>652</v>
      </c>
      <c r="B13" s="69">
        <v>0.50389105058365757</v>
      </c>
      <c r="E13" t="e">
        <f>VLOOKUP(A13,local_pivot_2014!$A$4:$A$11,1,0)</f>
        <v>#N/A</v>
      </c>
    </row>
    <row r="14" spans="1:5" x14ac:dyDescent="0.3">
      <c r="A14" s="68" t="s">
        <v>656</v>
      </c>
      <c r="B14" s="69">
        <v>0.51219512195121952</v>
      </c>
      <c r="E14" t="e">
        <f>VLOOKUP(A14,local_pivot_2014!$A$4:$A$11,1,0)</f>
        <v>#N/A</v>
      </c>
    </row>
    <row r="15" spans="1:5" x14ac:dyDescent="0.3">
      <c r="A15" s="68" t="s">
        <v>658</v>
      </c>
      <c r="B15" s="69">
        <v>0.60471976401179939</v>
      </c>
      <c r="E15" t="e">
        <f>VLOOKUP(A15,local_pivot_2014!$A$4:$A$11,1,0)</f>
        <v>#N/A</v>
      </c>
    </row>
    <row r="16" spans="1:5" x14ac:dyDescent="0.3">
      <c r="A16" s="68" t="s">
        <v>660</v>
      </c>
      <c r="B16" s="69">
        <v>0.71944035346097202</v>
      </c>
      <c r="E16" t="e">
        <f>VLOOKUP(A16,local_pivot_2014!$A$4:$A$11,1,0)</f>
        <v>#N/A</v>
      </c>
    </row>
    <row r="17" spans="1:5" x14ac:dyDescent="0.3">
      <c r="A17" s="68" t="s">
        <v>661</v>
      </c>
      <c r="B17" s="69">
        <v>0.55473098330241188</v>
      </c>
      <c r="E17" t="e">
        <f>VLOOKUP(A17,local_pivot_2014!$A$4:$A$11,1,0)</f>
        <v>#N/A</v>
      </c>
    </row>
    <row r="18" spans="1:5" x14ac:dyDescent="0.3">
      <c r="A18" s="68" t="s">
        <v>662</v>
      </c>
      <c r="B18" s="69">
        <v>0.55981941309255079</v>
      </c>
      <c r="E18" t="e">
        <f>VLOOKUP(A18,local_pivot_2014!$A$4:$A$11,1,0)</f>
        <v>#N/A</v>
      </c>
    </row>
    <row r="19" spans="1:5" x14ac:dyDescent="0.3">
      <c r="A19" s="68" t="s">
        <v>666</v>
      </c>
      <c r="B19" s="69">
        <v>0.6312292358803987</v>
      </c>
      <c r="E19" t="e">
        <f>VLOOKUP(A19,local_pivot_2014!$A$4:$A$11,1,0)</f>
        <v>#N/A</v>
      </c>
    </row>
    <row r="20" spans="1:5" x14ac:dyDescent="0.3">
      <c r="A20" s="68" t="s">
        <v>667</v>
      </c>
      <c r="B20" s="69">
        <v>0.51224944320712695</v>
      </c>
      <c r="E20" t="e">
        <f>VLOOKUP(A20,local_pivot_2014!$A$4:$A$11,1,0)</f>
        <v>#N/A</v>
      </c>
    </row>
    <row r="21" spans="1:5" x14ac:dyDescent="0.3">
      <c r="A21" s="68" t="s">
        <v>669</v>
      </c>
      <c r="B21" s="69">
        <v>0.67469879518072284</v>
      </c>
      <c r="E21" t="e">
        <f>VLOOKUP(A21,local_pivot_2014!$A$4:$A$11,1,0)</f>
        <v>#N/A</v>
      </c>
    </row>
    <row r="22" spans="1:5" x14ac:dyDescent="0.3">
      <c r="A22" s="68" t="s">
        <v>670</v>
      </c>
      <c r="B22" s="69">
        <v>0.4569832402234637</v>
      </c>
      <c r="E22" t="e">
        <f>VLOOKUP(A22,local_pivot_2014!$A$4:$A$11,1,0)</f>
        <v>#N/A</v>
      </c>
    </row>
    <row r="23" spans="1:5" x14ac:dyDescent="0.3">
      <c r="A23" s="68" t="s">
        <v>675</v>
      </c>
      <c r="B23" s="69">
        <v>0.62844036697247707</v>
      </c>
      <c r="E23" t="e">
        <f>VLOOKUP(A23,local_pivot_2014!$A$4:$A$11,1,0)</f>
        <v>#N/A</v>
      </c>
    </row>
    <row r="24" spans="1:5" x14ac:dyDescent="0.3">
      <c r="A24" s="68" t="s">
        <v>685</v>
      </c>
      <c r="B24" s="69">
        <v>0.57229832572298323</v>
      </c>
      <c r="E24" t="e">
        <f>VLOOKUP(A24,local_pivot_2014!$A$4:$A$11,1,0)</f>
        <v>#N/A</v>
      </c>
    </row>
    <row r="25" spans="1:5" x14ac:dyDescent="0.3">
      <c r="A25" s="68" t="s">
        <v>686</v>
      </c>
      <c r="B25" s="69">
        <v>0.7106741573033708</v>
      </c>
      <c r="E25" t="e">
        <f>VLOOKUP(A25,local_pivot_2014!$A$4:$A$11,1,0)</f>
        <v>#N/A</v>
      </c>
    </row>
    <row r="26" spans="1:5" x14ac:dyDescent="0.3">
      <c r="A26" s="68" t="s">
        <v>687</v>
      </c>
      <c r="B26" s="69">
        <v>0.47314049586776857</v>
      </c>
      <c r="E26" t="e">
        <f>VLOOKUP(A26,local_pivot_2014!$A$4:$A$11,1,0)</f>
        <v>#N/A</v>
      </c>
    </row>
    <row r="27" spans="1:5" x14ac:dyDescent="0.3">
      <c r="A27" s="68" t="s">
        <v>688</v>
      </c>
      <c r="B27" s="69">
        <v>0.59857904085257552</v>
      </c>
      <c r="E27" t="e">
        <f>VLOOKUP(A27,local_pivot_2014!$A$4:$A$11,1,0)</f>
        <v>#N/A</v>
      </c>
    </row>
    <row r="28" spans="1:5" x14ac:dyDescent="0.3">
      <c r="A28" s="68" t="s">
        <v>689</v>
      </c>
      <c r="B28" s="69">
        <v>0.54681647940074907</v>
      </c>
      <c r="E28" t="e">
        <f>VLOOKUP(A28,local_pivot_2014!$A$4:$A$11,1,0)</f>
        <v>#N/A</v>
      </c>
    </row>
    <row r="29" spans="1:5" x14ac:dyDescent="0.3">
      <c r="A29" s="68" t="s">
        <v>691</v>
      </c>
      <c r="B29" s="69">
        <v>0.55305466237942125</v>
      </c>
      <c r="E29" t="e">
        <f>VLOOKUP(A29,local_pivot_2014!$A$4:$A$11,1,0)</f>
        <v>#N/A</v>
      </c>
    </row>
    <row r="30" spans="1:5" x14ac:dyDescent="0.3">
      <c r="A30" s="68" t="s">
        <v>694</v>
      </c>
      <c r="B30" s="69">
        <v>0.49598930481283421</v>
      </c>
      <c r="E30" t="e">
        <f>VLOOKUP(A30,local_pivot_2014!$A$4:$A$11,1,0)</f>
        <v>#N/A</v>
      </c>
    </row>
    <row r="31" spans="1:5" x14ac:dyDescent="0.3">
      <c r="A31" s="68" t="s">
        <v>698</v>
      </c>
      <c r="B31" s="69">
        <v>0.4780763790664781</v>
      </c>
      <c r="E31" t="e">
        <f>VLOOKUP(A31,local_pivot_2014!$A$4:$A$11,1,0)</f>
        <v>#N/A</v>
      </c>
    </row>
    <row r="32" spans="1:5" x14ac:dyDescent="0.3">
      <c r="A32" s="68" t="s">
        <v>701</v>
      </c>
      <c r="B32" s="69">
        <v>0.55857988165680472</v>
      </c>
      <c r="E32" t="e">
        <f>VLOOKUP(A32,local_pivot_2014!$A$4:$A$11,1,0)</f>
        <v>#N/A</v>
      </c>
    </row>
    <row r="33" spans="1:5" x14ac:dyDescent="0.3">
      <c r="A33" s="68" t="s">
        <v>704</v>
      </c>
      <c r="B33" s="69">
        <v>0.45146726862302483</v>
      </c>
      <c r="E33" t="e">
        <f>VLOOKUP(A33,local_pivot_2014!$A$4:$A$11,1,0)</f>
        <v>#N/A</v>
      </c>
    </row>
    <row r="34" spans="1:5" x14ac:dyDescent="0.3">
      <c r="A34" s="68" t="s">
        <v>705</v>
      </c>
      <c r="B34" s="69">
        <v>0.5295629820051414</v>
      </c>
      <c r="E34" t="e">
        <f>VLOOKUP(A34,local_pivot_2014!$A$4:$A$11,1,0)</f>
        <v>#N/A</v>
      </c>
    </row>
    <row r="35" spans="1:5" x14ac:dyDescent="0.3">
      <c r="A35" s="68" t="s">
        <v>706</v>
      </c>
      <c r="B35" s="69">
        <v>0.49419729206963248</v>
      </c>
      <c r="E35" t="e">
        <f>VLOOKUP(A35,local_pivot_2014!$A$4:$A$11,1,0)</f>
        <v>#N/A</v>
      </c>
    </row>
    <row r="36" spans="1:5" x14ac:dyDescent="0.3">
      <c r="A36" s="68" t="s">
        <v>708</v>
      </c>
      <c r="B36" s="69">
        <v>0.65609756097560978</v>
      </c>
      <c r="E36" t="e">
        <f>VLOOKUP(A36,local_pivot_2014!$A$4:$A$11,1,0)</f>
        <v>#N/A</v>
      </c>
    </row>
    <row r="37" spans="1:5" x14ac:dyDescent="0.3">
      <c r="A37" s="68" t="s">
        <v>711</v>
      </c>
      <c r="B37" s="69">
        <v>0.86259541984732824</v>
      </c>
      <c r="E37" t="e">
        <f>VLOOKUP(A37,local_pivot_2014!$A$4:$A$11,1,0)</f>
        <v>#N/A</v>
      </c>
    </row>
    <row r="38" spans="1:5" x14ac:dyDescent="0.3">
      <c r="A38" s="68" t="s">
        <v>712</v>
      </c>
      <c r="B38" s="69">
        <v>0.53159041394335516</v>
      </c>
      <c r="E38" t="e">
        <f>VLOOKUP(A38,local_pivot_2014!$A$4:$A$11,1,0)</f>
        <v>#N/A</v>
      </c>
    </row>
    <row r="39" spans="1:5" x14ac:dyDescent="0.3">
      <c r="A39" s="68" t="s">
        <v>720</v>
      </c>
      <c r="B39" s="69">
        <v>0.60255241567912488</v>
      </c>
      <c r="E39" t="e">
        <f>VLOOKUP(A39,local_pivot_2014!$A$4:$A$11,1,0)</f>
        <v>#N/A</v>
      </c>
    </row>
    <row r="40" spans="1:5" x14ac:dyDescent="0.3">
      <c r="A40" s="68" t="s">
        <v>723</v>
      </c>
      <c r="B40" s="69">
        <v>0.58653846153846156</v>
      </c>
      <c r="E40" t="e">
        <f>VLOOKUP(A40,local_pivot_2014!$A$4:$A$11,1,0)</f>
        <v>#N/A</v>
      </c>
    </row>
    <row r="41" spans="1:5" x14ac:dyDescent="0.3">
      <c r="A41" s="68" t="s">
        <v>724</v>
      </c>
      <c r="B41" s="69">
        <v>0.5463800904977375</v>
      </c>
      <c r="E41" t="e">
        <f>VLOOKUP(A41,local_pivot_2014!$A$4:$A$11,1,0)</f>
        <v>#N/A</v>
      </c>
    </row>
    <row r="42" spans="1:5" x14ac:dyDescent="0.3">
      <c r="A42" s="68" t="s">
        <v>730</v>
      </c>
      <c r="B42" s="69">
        <v>0.55734767025089604</v>
      </c>
      <c r="E42" t="e">
        <f>VLOOKUP(A42,local_pivot_2014!$A$4:$A$11,1,0)</f>
        <v>#N/A</v>
      </c>
    </row>
    <row r="43" spans="1:5" x14ac:dyDescent="0.3">
      <c r="A43" s="68" t="s">
        <v>731</v>
      </c>
      <c r="B43" s="69">
        <v>0.54545454545454541</v>
      </c>
      <c r="E43" t="e">
        <f>VLOOKUP(A43,local_pivot_2014!$A$4:$A$11,1,0)</f>
        <v>#N/A</v>
      </c>
    </row>
    <row r="44" spans="1:5" x14ac:dyDescent="0.3">
      <c r="A44" s="68" t="s">
        <v>733</v>
      </c>
      <c r="B44" s="69">
        <v>0.6508728179551122</v>
      </c>
      <c r="E44" t="e">
        <f>VLOOKUP(A44,local_pivot_2014!$A$4:$A$11,1,0)</f>
        <v>#N/A</v>
      </c>
    </row>
    <row r="45" spans="1:5" x14ac:dyDescent="0.3">
      <c r="A45" s="68" t="s">
        <v>736</v>
      </c>
      <c r="B45" s="69">
        <v>0.76996091568955893</v>
      </c>
      <c r="E45" t="e">
        <f>VLOOKUP(A45,local_pivot_2014!$A$4:$A$11,1,0)</f>
        <v>#N/A</v>
      </c>
    </row>
    <row r="46" spans="1:5" x14ac:dyDescent="0.3">
      <c r="A46" s="68" t="s">
        <v>738</v>
      </c>
      <c r="B46" s="69">
        <v>0.68152031454783746</v>
      </c>
      <c r="E46" t="e">
        <f>VLOOKUP(A46,local_pivot_2014!$A$4:$A$11,1,0)</f>
        <v>#N/A</v>
      </c>
    </row>
    <row r="47" spans="1:5" x14ac:dyDescent="0.3">
      <c r="A47" s="68" t="s">
        <v>739</v>
      </c>
      <c r="B47" s="69">
        <v>0.52330694810905898</v>
      </c>
      <c r="E47" t="e">
        <f>VLOOKUP(A47,local_pivot_2014!$A$4:$A$11,1,0)</f>
        <v>#N/A</v>
      </c>
    </row>
    <row r="48" spans="1:5" x14ac:dyDescent="0.3">
      <c r="A48" s="68" t="s">
        <v>740</v>
      </c>
      <c r="B48" s="69">
        <v>0.85051546391752575</v>
      </c>
      <c r="E48" t="e">
        <f>VLOOKUP(A48,local_pivot_2014!$A$4:$A$11,1,0)</f>
        <v>#N/A</v>
      </c>
    </row>
    <row r="49" spans="1:5" x14ac:dyDescent="0.3">
      <c r="A49" s="68" t="s">
        <v>742</v>
      </c>
      <c r="B49" s="69">
        <v>0.5971428571428572</v>
      </c>
      <c r="E49" t="e">
        <f>VLOOKUP(A49,local_pivot_2014!$A$4:$A$11,1,0)</f>
        <v>#N/A</v>
      </c>
    </row>
    <row r="50" spans="1:5" x14ac:dyDescent="0.3">
      <c r="A50" s="68" t="s">
        <v>744</v>
      </c>
      <c r="B50" s="69">
        <v>0.55025125628140703</v>
      </c>
      <c r="E50" t="e">
        <f>VLOOKUP(A50,local_pivot_2014!$A$4:$A$11,1,0)</f>
        <v>#N/A</v>
      </c>
    </row>
    <row r="51" spans="1:5" x14ac:dyDescent="0.3">
      <c r="A51" s="68" t="s">
        <v>745</v>
      </c>
      <c r="B51" s="69">
        <v>0.73053892215568861</v>
      </c>
      <c r="E51" t="e">
        <f>VLOOKUP(A51,local_pivot_2014!$A$4:$A$11,1,0)</f>
        <v>#N/A</v>
      </c>
    </row>
    <row r="52" spans="1:5" x14ac:dyDescent="0.3">
      <c r="A52" s="68" t="s">
        <v>752</v>
      </c>
      <c r="B52" s="69">
        <v>0.69519519519519524</v>
      </c>
      <c r="E52" t="e">
        <f>VLOOKUP(A52,local_pivot_2014!$A$4:$A$11,1,0)</f>
        <v>#N/A</v>
      </c>
    </row>
    <row r="53" spans="1:5" x14ac:dyDescent="0.3">
      <c r="A53" s="68" t="s">
        <v>755</v>
      </c>
      <c r="B53" s="69">
        <v>0.55772994129158515</v>
      </c>
      <c r="E53" t="e">
        <f>VLOOKUP(A53,local_pivot_2014!$A$4:$A$11,1,0)</f>
        <v>#N/A</v>
      </c>
    </row>
    <row r="54" spans="1:5" x14ac:dyDescent="0.3">
      <c r="A54" s="68" t="s">
        <v>756</v>
      </c>
      <c r="B54" s="69">
        <v>0.55350553505535061</v>
      </c>
      <c r="E54" t="e">
        <f>VLOOKUP(A54,local_pivot_2014!$A$4:$A$11,1,0)</f>
        <v>#N/A</v>
      </c>
    </row>
    <row r="55" spans="1:5" x14ac:dyDescent="0.3">
      <c r="A55" s="68" t="s">
        <v>758</v>
      </c>
      <c r="B55" s="69">
        <v>0.40268456375838924</v>
      </c>
      <c r="E55" t="e">
        <f>VLOOKUP(A55,local_pivot_2014!$A$4:$A$11,1,0)</f>
        <v>#N/A</v>
      </c>
    </row>
    <row r="56" spans="1:5" x14ac:dyDescent="0.3">
      <c r="A56" s="68" t="s">
        <v>762</v>
      </c>
      <c r="B56" s="69">
        <v>0.88042203985931999</v>
      </c>
      <c r="E56" t="e">
        <f>VLOOKUP(A56,local_pivot_2014!$A$4:$A$11,1,0)</f>
        <v>#N/A</v>
      </c>
    </row>
    <row r="57" spans="1:5" x14ac:dyDescent="0.3">
      <c r="A57" s="68" t="s">
        <v>763</v>
      </c>
      <c r="B57" s="69">
        <v>0.52758620689655178</v>
      </c>
      <c r="E57" t="e">
        <f>VLOOKUP(A57,local_pivot_2014!$A$4:$A$11,1,0)</f>
        <v>#N/A</v>
      </c>
    </row>
    <row r="58" spans="1:5" x14ac:dyDescent="0.3">
      <c r="A58" s="68" t="s">
        <v>764</v>
      </c>
      <c r="B58" s="69">
        <v>0.48333333333333334</v>
      </c>
      <c r="E58" t="e">
        <f>VLOOKUP(A58,local_pivot_2014!$A$4:$A$11,1,0)</f>
        <v>#N/A</v>
      </c>
    </row>
    <row r="59" spans="1:5" x14ac:dyDescent="0.3">
      <c r="A59" s="68" t="s">
        <v>765</v>
      </c>
      <c r="B59" s="69">
        <v>0.48674698795180721</v>
      </c>
      <c r="E59" t="e">
        <f>VLOOKUP(A59,local_pivot_2014!$A$4:$A$11,1,0)</f>
        <v>#N/A</v>
      </c>
    </row>
    <row r="60" spans="1:5" x14ac:dyDescent="0.3">
      <c r="A60" s="68" t="s">
        <v>769</v>
      </c>
      <c r="B60" s="69">
        <v>0.68269230769230771</v>
      </c>
      <c r="E60" t="e">
        <f>VLOOKUP(A60,local_pivot_2014!$A$4:$A$11,1,0)</f>
        <v>#N/A</v>
      </c>
    </row>
    <row r="61" spans="1:5" x14ac:dyDescent="0.3">
      <c r="A61" s="68" t="s">
        <v>775</v>
      </c>
      <c r="B61" s="69">
        <v>0.58421052631578951</v>
      </c>
      <c r="E61" t="e">
        <f>VLOOKUP(A61,local_pivot_2014!$A$4:$A$11,1,0)</f>
        <v>#N/A</v>
      </c>
    </row>
    <row r="62" spans="1:5" x14ac:dyDescent="0.3">
      <c r="A62" s="68" t="s">
        <v>777</v>
      </c>
      <c r="B62" s="69">
        <v>0.44103392568659128</v>
      </c>
      <c r="E62" t="e">
        <f>VLOOKUP(A62,local_pivot_2014!$A$4:$A$11,1,0)</f>
        <v>#N/A</v>
      </c>
    </row>
    <row r="63" spans="1:5" x14ac:dyDescent="0.3">
      <c r="A63" s="68" t="s">
        <v>778</v>
      </c>
      <c r="B63" s="69">
        <v>0.67359735973597357</v>
      </c>
      <c r="E63" t="e">
        <f>VLOOKUP(A63,local_pivot_2014!$A$4:$A$11,1,0)</f>
        <v>#N/A</v>
      </c>
    </row>
    <row r="64" spans="1:5" x14ac:dyDescent="0.3">
      <c r="A64" s="68" t="s">
        <v>780</v>
      </c>
      <c r="B64" s="69">
        <v>0.5536723163841808</v>
      </c>
      <c r="E64" t="e">
        <f>VLOOKUP(A64,local_pivot_2014!$A$4:$A$11,1,0)</f>
        <v>#N/A</v>
      </c>
    </row>
    <row r="65" spans="1:5" x14ac:dyDescent="0.3">
      <c r="A65" s="68" t="s">
        <v>782</v>
      </c>
      <c r="B65" s="69">
        <v>0.52048823016564949</v>
      </c>
      <c r="E65" t="e">
        <f>VLOOKUP(A65,local_pivot_2014!$A$4:$A$11,1,0)</f>
        <v>#N/A</v>
      </c>
    </row>
    <row r="66" spans="1:5" x14ac:dyDescent="0.3">
      <c r="A66" s="68" t="s">
        <v>783</v>
      </c>
      <c r="B66" s="69">
        <v>0.52310536044362288</v>
      </c>
      <c r="E66" t="e">
        <f>VLOOKUP(A66,local_pivot_2014!$A$4:$A$11,1,0)</f>
        <v>#N/A</v>
      </c>
    </row>
    <row r="67" spans="1:5" x14ac:dyDescent="0.3">
      <c r="A67" s="68" t="s">
        <v>786</v>
      </c>
      <c r="B67" s="69">
        <v>0.75</v>
      </c>
      <c r="E67" t="e">
        <f>VLOOKUP(A67,local_pivot_2014!$A$4:$A$11,1,0)</f>
        <v>#N/A</v>
      </c>
    </row>
    <row r="68" spans="1:5" x14ac:dyDescent="0.3">
      <c r="A68" s="68" t="s">
        <v>333</v>
      </c>
      <c r="B68" s="69">
        <v>37.515561626827918</v>
      </c>
      <c r="E68" t="e">
        <f>VLOOKUP(A68,local_pivot_2014!$A$4:$A$11,1,0)</f>
        <v>#N/A</v>
      </c>
    </row>
    <row r="69" spans="1:5" x14ac:dyDescent="0.3">
      <c r="E69" t="e">
        <f>VLOOKUP(A69,local_pivot_2014!$A$4:$A$11,1,0)</f>
        <v>#N/A</v>
      </c>
    </row>
    <row r="70" spans="1:5" x14ac:dyDescent="0.3">
      <c r="E70" t="e">
        <f>VLOOKUP(A70,local_pivot_2014!$A$4:$A$11,1,0)</f>
        <v>#N/A</v>
      </c>
    </row>
    <row r="71" spans="1:5" x14ac:dyDescent="0.3">
      <c r="E71" t="e">
        <f>VLOOKUP(A71,local_pivot_2014!$A$4:$A$11,1,0)</f>
        <v>#N/A</v>
      </c>
    </row>
    <row r="72" spans="1:5" x14ac:dyDescent="0.3">
      <c r="E72" t="e">
        <f>VLOOKUP(A72,local_pivot_2014!$A$4:$A$11,1,0)</f>
        <v>#N/A</v>
      </c>
    </row>
    <row r="73" spans="1:5" x14ac:dyDescent="0.3">
      <c r="E73" t="e">
        <f>VLOOKUP(A73,local_pivot_2014!$A$4:$A$11,1,0)</f>
        <v>#N/A</v>
      </c>
    </row>
    <row r="74" spans="1:5" x14ac:dyDescent="0.3">
      <c r="E74" t="e">
        <f>VLOOKUP(A74,local_pivot_2014!$A$4:$A$11,1,0)</f>
        <v>#N/A</v>
      </c>
    </row>
    <row r="75" spans="1:5" x14ac:dyDescent="0.3">
      <c r="E75" t="e">
        <f>VLOOKUP(A75,local_pivot_2014!$A$4:$A$11,1,0)</f>
        <v>#N/A</v>
      </c>
    </row>
    <row r="76" spans="1:5" x14ac:dyDescent="0.3">
      <c r="E76" t="e">
        <f>VLOOKUP(A76,local_pivot_2014!$A$4:$A$11,1,0)</f>
        <v>#N/A</v>
      </c>
    </row>
    <row r="77" spans="1:5" x14ac:dyDescent="0.3">
      <c r="E77" t="e">
        <f>VLOOKUP(A77,local_pivot_2014!$A$4:$A$11,1,0)</f>
        <v>#N/A</v>
      </c>
    </row>
    <row r="78" spans="1:5" x14ac:dyDescent="0.3">
      <c r="E78" t="e">
        <f>VLOOKUP(A78,local_pivot_2014!$A$4:$A$11,1,0)</f>
        <v>#N/A</v>
      </c>
    </row>
    <row r="79" spans="1:5" x14ac:dyDescent="0.3">
      <c r="E79" t="e">
        <f>VLOOKUP(A79,local_pivot_2014!$A$4:$A$11,1,0)</f>
        <v>#N/A</v>
      </c>
    </row>
    <row r="80" spans="1:5" x14ac:dyDescent="0.3">
      <c r="E80" t="e">
        <f>VLOOKUP(A80,local_pivot_2014!$A$4:$A$11,1,0)</f>
        <v>#N/A</v>
      </c>
    </row>
    <row r="81" spans="5:5" x14ac:dyDescent="0.3">
      <c r="E81" t="e">
        <f>VLOOKUP(A81,local_pivot_2014!$A$4:$A$11,1,0)</f>
        <v>#N/A</v>
      </c>
    </row>
    <row r="82" spans="5:5" x14ac:dyDescent="0.3">
      <c r="E82" t="e">
        <f>VLOOKUP(A82,local_pivot_2014!$A$4:$A$11,1,0)</f>
        <v>#N/A</v>
      </c>
    </row>
    <row r="83" spans="5:5" x14ac:dyDescent="0.3">
      <c r="E83" t="e">
        <f>VLOOKUP(A83,local_pivot_2014!$A$4:$A$11,1,0)</f>
        <v>#N/A</v>
      </c>
    </row>
    <row r="84" spans="5:5" x14ac:dyDescent="0.3">
      <c r="E84" t="e">
        <f>VLOOKUP(A84,local_pivot_2014!$A$4:$A$11,1,0)</f>
        <v>#N/A</v>
      </c>
    </row>
    <row r="85" spans="5:5" x14ac:dyDescent="0.3">
      <c r="E85" t="e">
        <f>VLOOKUP(A85,local_pivot_2014!$A$4:$A$11,1,0)</f>
        <v>#N/A</v>
      </c>
    </row>
    <row r="86" spans="5:5" x14ac:dyDescent="0.3">
      <c r="E86" t="e">
        <f>VLOOKUP(A86,local_pivot_2014!$A$4:$A$11,1,0)</f>
        <v>#N/A</v>
      </c>
    </row>
    <row r="87" spans="5:5" x14ac:dyDescent="0.3">
      <c r="E87" t="e">
        <f>VLOOKUP(A87,local_pivot_2014!$A$4:$A$11,1,0)</f>
        <v>#N/A</v>
      </c>
    </row>
    <row r="88" spans="5:5" x14ac:dyDescent="0.3">
      <c r="E88" t="e">
        <f>VLOOKUP(A88,local_pivot_2014!$A$4:$A$11,1,0)</f>
        <v>#N/A</v>
      </c>
    </row>
    <row r="89" spans="5:5" x14ac:dyDescent="0.3">
      <c r="E89" t="e">
        <f>VLOOKUP(A89,local_pivot_2014!$A$4:$A$11,1,0)</f>
        <v>#N/A</v>
      </c>
    </row>
    <row r="90" spans="5:5" x14ac:dyDescent="0.3">
      <c r="E90" t="e">
        <f>VLOOKUP(A90,local_pivot_2014!$A$4:$A$11,1,0)</f>
        <v>#N/A</v>
      </c>
    </row>
    <row r="91" spans="5:5" x14ac:dyDescent="0.3">
      <c r="E91" t="e">
        <f>VLOOKUP(A91,local_pivot_2014!$A$4:$A$11,1,0)</f>
        <v>#N/A</v>
      </c>
    </row>
    <row r="92" spans="5:5" x14ac:dyDescent="0.3">
      <c r="E92" t="e">
        <f>VLOOKUP(A92,local_pivot_2014!$A$4:$A$11,1,0)</f>
        <v>#N/A</v>
      </c>
    </row>
    <row r="93" spans="5:5" x14ac:dyDescent="0.3">
      <c r="E93" t="e">
        <f>VLOOKUP(A93,local_pivot_2014!$A$4:$A$11,1,0)</f>
        <v>#N/A</v>
      </c>
    </row>
    <row r="94" spans="5:5" x14ac:dyDescent="0.3">
      <c r="E94" t="e">
        <f>VLOOKUP(A94,local_pivot_2014!$A$4:$A$11,1,0)</f>
        <v>#N/A</v>
      </c>
    </row>
    <row r="95" spans="5:5" x14ac:dyDescent="0.3">
      <c r="E95" t="e">
        <f>VLOOKUP(A95,local_pivot_2014!$A$4:$A$11,1,0)</f>
        <v>#N/A</v>
      </c>
    </row>
    <row r="96" spans="5:5" x14ac:dyDescent="0.3">
      <c r="E96" t="e">
        <f>VLOOKUP(A96,local_pivot_2014!$A$4:$A$11,1,0)</f>
        <v>#N/A</v>
      </c>
    </row>
    <row r="97" spans="5:5" x14ac:dyDescent="0.3">
      <c r="E97" t="e">
        <f>VLOOKUP(A97,local_pivot_2014!$A$4:$A$11,1,0)</f>
        <v>#N/A</v>
      </c>
    </row>
    <row r="98" spans="5:5" x14ac:dyDescent="0.3">
      <c r="E98" t="e">
        <f>VLOOKUP(A98,local_pivot_2014!$A$4:$A$11,1,0)</f>
        <v>#N/A</v>
      </c>
    </row>
    <row r="99" spans="5:5" x14ac:dyDescent="0.3">
      <c r="E99" t="e">
        <f>VLOOKUP(A99,local_pivot_2014!$A$4:$A$11,1,0)</f>
        <v>#N/A</v>
      </c>
    </row>
    <row r="100" spans="5:5" x14ac:dyDescent="0.3">
      <c r="E100" t="e">
        <f>VLOOKUP(A100,local_pivot_2014!$A$4:$A$11,1,0)</f>
        <v>#N/A</v>
      </c>
    </row>
    <row r="101" spans="5:5" x14ac:dyDescent="0.3">
      <c r="E101" t="e">
        <f>VLOOKUP(A101,local_pivot_2014!$A$4:$A$11,1,0)</f>
        <v>#N/A</v>
      </c>
    </row>
    <row r="102" spans="5:5" x14ac:dyDescent="0.3">
      <c r="E102" t="e">
        <f>VLOOKUP(A102,local_pivot_2014!$A$4:$A$11,1,0)</f>
        <v>#N/A</v>
      </c>
    </row>
    <row r="103" spans="5:5" x14ac:dyDescent="0.3">
      <c r="E103" t="e">
        <f>VLOOKUP(A103,local_pivot_2014!$A$4:$A$11,1,0)</f>
        <v>#N/A</v>
      </c>
    </row>
    <row r="104" spans="5:5" x14ac:dyDescent="0.3">
      <c r="E104" t="e">
        <f>VLOOKUP(A104,local_pivot_2014!$A$4:$A$11,1,0)</f>
        <v>#N/A</v>
      </c>
    </row>
    <row r="105" spans="5:5" x14ac:dyDescent="0.3">
      <c r="E105" t="e">
        <f>VLOOKUP(A105,local_pivot_2014!$A$4:$A$11,1,0)</f>
        <v>#N/A</v>
      </c>
    </row>
    <row r="106" spans="5:5" x14ac:dyDescent="0.3">
      <c r="E106" t="e">
        <f>VLOOKUP(A106,local_pivot_2014!$A$4:$A$11,1,0)</f>
        <v>#N/A</v>
      </c>
    </row>
  </sheetData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6"/>
  <sheetViews>
    <sheetView workbookViewId="0"/>
  </sheetViews>
  <sheetFormatPr defaultRowHeight="14.4" x14ac:dyDescent="0.3"/>
  <cols>
    <col min="1" max="1" width="18.88671875" customWidth="1"/>
  </cols>
  <sheetData>
    <row r="1" spans="1:33" s="70" customFormat="1" ht="86.4" x14ac:dyDescent="0.3">
      <c r="A1" s="70" t="s">
        <v>623</v>
      </c>
      <c r="B1" s="70" t="s">
        <v>839</v>
      </c>
      <c r="C1" s="70" t="s">
        <v>840</v>
      </c>
      <c r="D1" s="70" t="s">
        <v>841</v>
      </c>
      <c r="E1" s="70" t="s">
        <v>842</v>
      </c>
      <c r="F1" s="70" t="s">
        <v>843</v>
      </c>
      <c r="G1" s="70" t="s">
        <v>844</v>
      </c>
      <c r="H1" s="70" t="s">
        <v>845</v>
      </c>
      <c r="I1" s="70" t="s">
        <v>846</v>
      </c>
      <c r="J1" s="70" t="s">
        <v>847</v>
      </c>
      <c r="K1" s="70" t="s">
        <v>848</v>
      </c>
      <c r="L1" s="70" t="s">
        <v>849</v>
      </c>
      <c r="M1" s="70" t="s">
        <v>850</v>
      </c>
      <c r="N1" s="70" t="s">
        <v>851</v>
      </c>
      <c r="O1" s="70" t="s">
        <v>852</v>
      </c>
      <c r="P1" s="70" t="s">
        <v>853</v>
      </c>
      <c r="Q1" s="70" t="s">
        <v>854</v>
      </c>
      <c r="R1" s="70" t="s">
        <v>855</v>
      </c>
      <c r="S1" s="70" t="s">
        <v>856</v>
      </c>
      <c r="T1" s="70" t="s">
        <v>857</v>
      </c>
      <c r="U1" s="70" t="s">
        <v>858</v>
      </c>
      <c r="V1" s="70" t="s">
        <v>859</v>
      </c>
      <c r="W1" s="70" t="s">
        <v>860</v>
      </c>
      <c r="X1" s="54" t="s">
        <v>861</v>
      </c>
      <c r="Y1" s="54" t="s">
        <v>862</v>
      </c>
      <c r="Z1" s="54" t="s">
        <v>863</v>
      </c>
      <c r="AA1" s="54" t="s">
        <v>864</v>
      </c>
      <c r="AB1" s="74" t="s">
        <v>865</v>
      </c>
      <c r="AC1" s="74" t="s">
        <v>866</v>
      </c>
      <c r="AD1" s="74" t="s">
        <v>867</v>
      </c>
      <c r="AE1" s="74" t="s">
        <v>868</v>
      </c>
      <c r="AF1" s="74" t="s">
        <v>869</v>
      </c>
      <c r="AG1" s="75" t="s">
        <v>837</v>
      </c>
    </row>
    <row r="2" spans="1:33" x14ac:dyDescent="0.3">
      <c r="A2" t="s">
        <v>787</v>
      </c>
      <c r="B2">
        <v>2515</v>
      </c>
      <c r="C2">
        <v>552</v>
      </c>
      <c r="D2">
        <v>2738</v>
      </c>
      <c r="E2">
        <v>146</v>
      </c>
      <c r="F2">
        <v>99</v>
      </c>
      <c r="G2">
        <v>26</v>
      </c>
      <c r="H2">
        <v>21</v>
      </c>
      <c r="I2">
        <v>23</v>
      </c>
      <c r="J2">
        <v>167</v>
      </c>
      <c r="K2">
        <v>25</v>
      </c>
      <c r="L2">
        <v>38</v>
      </c>
      <c r="M2">
        <v>625</v>
      </c>
      <c r="N2">
        <v>59</v>
      </c>
      <c r="O2">
        <v>51</v>
      </c>
      <c r="P2">
        <v>32</v>
      </c>
      <c r="Q2">
        <v>100</v>
      </c>
      <c r="R2">
        <v>69</v>
      </c>
      <c r="S2">
        <v>33</v>
      </c>
      <c r="T2">
        <v>31</v>
      </c>
      <c r="U2">
        <v>17</v>
      </c>
      <c r="V2">
        <v>37</v>
      </c>
      <c r="W2">
        <v>7404</v>
      </c>
      <c r="X2" s="9">
        <f>B2/W2</f>
        <v>0.33968125337655319</v>
      </c>
      <c r="Y2" s="9">
        <f>C2/W2</f>
        <v>7.4554294975688815E-2</v>
      </c>
      <c r="Z2" s="9">
        <f>D2/W2</f>
        <v>0.36980010804970287</v>
      </c>
      <c r="AA2" s="9">
        <f>SUM(E2:V2)/W2</f>
        <v>0.21596434359805511</v>
      </c>
      <c r="AB2" s="77">
        <f>MAX(X2:AA2)</f>
        <v>0.36980010804970287</v>
      </c>
      <c r="AC2" t="str">
        <f>INDEX($X$1:$AA$1,MATCH(AB2,X2:AA2,0))</f>
        <v>BJP_2015</v>
      </c>
      <c r="AD2" s="9">
        <f>LARGE(X2:AA2,2)</f>
        <v>0.33968125337655319</v>
      </c>
      <c r="AE2" t="str">
        <f>INDEX($X$1:$AA$1,MATCH(AD2,X2:AA2,0))</f>
        <v>INC_2015</v>
      </c>
      <c r="AF2">
        <f>AB2-AD2</f>
        <v>3.0118854673149675E-2</v>
      </c>
      <c r="AG2" s="49" t="str">
        <f>IF(AF2&gt;=0.15,CONCATENATE("Strong ",AC2),CONCATENATE("Swing ",AC2))</f>
        <v>Swing BJP_2015</v>
      </c>
    </row>
    <row r="3" spans="1:33" x14ac:dyDescent="0.3">
      <c r="A3" t="s">
        <v>786</v>
      </c>
      <c r="B3">
        <v>312</v>
      </c>
      <c r="C3">
        <v>21</v>
      </c>
      <c r="D3">
        <v>36</v>
      </c>
      <c r="E3">
        <v>12</v>
      </c>
      <c r="F3">
        <v>2</v>
      </c>
      <c r="G3">
        <v>0</v>
      </c>
      <c r="H3">
        <v>2</v>
      </c>
      <c r="I3">
        <v>2</v>
      </c>
      <c r="J3">
        <v>2</v>
      </c>
      <c r="K3">
        <v>1</v>
      </c>
      <c r="L3">
        <v>0</v>
      </c>
      <c r="M3">
        <v>0</v>
      </c>
      <c r="N3">
        <v>2</v>
      </c>
      <c r="O3">
        <v>3</v>
      </c>
      <c r="P3">
        <v>5</v>
      </c>
      <c r="Q3">
        <v>8</v>
      </c>
      <c r="R3">
        <v>2</v>
      </c>
      <c r="S3">
        <v>2</v>
      </c>
      <c r="T3">
        <v>2</v>
      </c>
      <c r="U3">
        <v>0</v>
      </c>
      <c r="V3">
        <v>2</v>
      </c>
      <c r="W3">
        <v>416</v>
      </c>
      <c r="X3" s="9">
        <f t="shared" ref="X3:X66" si="0">B3/W3</f>
        <v>0.75</v>
      </c>
      <c r="Y3" s="9">
        <f t="shared" ref="Y3:Y66" si="1">C3/W3</f>
        <v>5.0480769230769232E-2</v>
      </c>
      <c r="Z3" s="9">
        <f t="shared" ref="Z3:Z66" si="2">D3/W3</f>
        <v>8.6538461538461536E-2</v>
      </c>
      <c r="AA3" s="9">
        <f t="shared" ref="AA3:AA66" si="3">SUM(E3:V3)/W3</f>
        <v>0.11298076923076923</v>
      </c>
      <c r="AB3" s="77">
        <f t="shared" ref="AB3:AB66" si="4">MAX(X3:AA3)</f>
        <v>0.75</v>
      </c>
      <c r="AC3" t="str">
        <f t="shared" ref="AC3:AC66" si="5">INDEX($X$1:$AA$1,MATCH(AB3,X3:AA3,0))</f>
        <v>INC_2015</v>
      </c>
      <c r="AD3" s="9">
        <f t="shared" ref="AD3:AD66" si="6">LARGE(X3:AA3,2)</f>
        <v>0.11298076923076923</v>
      </c>
      <c r="AE3" t="str">
        <f t="shared" ref="AE3:AE66" si="7">INDEX($X$1:$AA$1,MATCH(AD3,X3:AA3,0))</f>
        <v>Others_2015</v>
      </c>
      <c r="AF3">
        <f t="shared" ref="AF3:AF66" si="8">AB3-AD3</f>
        <v>0.63701923076923073</v>
      </c>
      <c r="AG3" s="49" t="str">
        <f t="shared" ref="AG3:AG66" si="9">IF(AF3&gt;=0.15,CONCATENATE("Strong ",AC3),CONCATENATE("Swing ",AC3))</f>
        <v>Strong INC_2015</v>
      </c>
    </row>
    <row r="4" spans="1:33" x14ac:dyDescent="0.3">
      <c r="A4" t="s">
        <v>785</v>
      </c>
      <c r="B4">
        <v>320</v>
      </c>
      <c r="C4">
        <v>123</v>
      </c>
      <c r="D4">
        <v>282</v>
      </c>
      <c r="E4">
        <v>27</v>
      </c>
      <c r="F4">
        <v>2</v>
      </c>
      <c r="G4">
        <v>2</v>
      </c>
      <c r="H4">
        <v>3</v>
      </c>
      <c r="I4">
        <v>5</v>
      </c>
      <c r="J4">
        <v>5</v>
      </c>
      <c r="K4">
        <v>5</v>
      </c>
      <c r="L4">
        <v>3</v>
      </c>
      <c r="M4">
        <v>22</v>
      </c>
      <c r="N4">
        <v>4</v>
      </c>
      <c r="O4">
        <v>14</v>
      </c>
      <c r="P4">
        <v>20</v>
      </c>
      <c r="Q4">
        <v>21</v>
      </c>
      <c r="R4">
        <v>4</v>
      </c>
      <c r="S4">
        <v>3</v>
      </c>
      <c r="T4">
        <v>5</v>
      </c>
      <c r="U4">
        <v>4</v>
      </c>
      <c r="V4">
        <v>2</v>
      </c>
      <c r="W4">
        <v>876</v>
      </c>
      <c r="X4" s="9">
        <f t="shared" si="0"/>
        <v>0.36529680365296802</v>
      </c>
      <c r="Y4" s="9">
        <f t="shared" si="1"/>
        <v>0.1404109589041096</v>
      </c>
      <c r="Z4" s="9">
        <f t="shared" si="2"/>
        <v>0.32191780821917809</v>
      </c>
      <c r="AA4" s="9">
        <f t="shared" si="3"/>
        <v>0.1723744292237443</v>
      </c>
      <c r="AB4" s="77">
        <f t="shared" si="4"/>
        <v>0.36529680365296802</v>
      </c>
      <c r="AC4" t="str">
        <f t="shared" si="5"/>
        <v>INC_2015</v>
      </c>
      <c r="AD4" s="9">
        <f t="shared" si="6"/>
        <v>0.32191780821917809</v>
      </c>
      <c r="AE4" t="str">
        <f t="shared" si="7"/>
        <v>BJP_2015</v>
      </c>
      <c r="AF4">
        <f t="shared" si="8"/>
        <v>4.3378995433789924E-2</v>
      </c>
      <c r="AG4" s="49" t="str">
        <f t="shared" si="9"/>
        <v>Swing INC_2015</v>
      </c>
    </row>
    <row r="5" spans="1:33" x14ac:dyDescent="0.3">
      <c r="A5" t="s">
        <v>784</v>
      </c>
      <c r="B5">
        <v>65</v>
      </c>
      <c r="C5">
        <v>80</v>
      </c>
      <c r="D5">
        <v>75</v>
      </c>
      <c r="E5">
        <v>10</v>
      </c>
      <c r="F5">
        <v>4</v>
      </c>
      <c r="G5">
        <v>0</v>
      </c>
      <c r="H5">
        <v>0</v>
      </c>
      <c r="I5">
        <v>1</v>
      </c>
      <c r="J5">
        <v>10</v>
      </c>
      <c r="K5">
        <v>1</v>
      </c>
      <c r="L5">
        <v>0</v>
      </c>
      <c r="M5">
        <v>4</v>
      </c>
      <c r="N5">
        <v>3</v>
      </c>
      <c r="O5">
        <v>2</v>
      </c>
      <c r="P5">
        <v>9</v>
      </c>
      <c r="Q5">
        <v>12</v>
      </c>
      <c r="R5">
        <v>2</v>
      </c>
      <c r="S5">
        <v>0</v>
      </c>
      <c r="T5">
        <v>3</v>
      </c>
      <c r="U5">
        <v>0</v>
      </c>
      <c r="V5">
        <v>1</v>
      </c>
      <c r="W5">
        <v>282</v>
      </c>
      <c r="X5" s="9">
        <f t="shared" si="0"/>
        <v>0.23049645390070922</v>
      </c>
      <c r="Y5" s="9">
        <f t="shared" si="1"/>
        <v>0.28368794326241137</v>
      </c>
      <c r="Z5" s="9">
        <f t="shared" si="2"/>
        <v>0.26595744680851063</v>
      </c>
      <c r="AA5" s="9">
        <f t="shared" si="3"/>
        <v>0.21985815602836881</v>
      </c>
      <c r="AB5" s="77">
        <f t="shared" si="4"/>
        <v>0.28368794326241137</v>
      </c>
      <c r="AC5" t="str">
        <f t="shared" si="5"/>
        <v>BSP_2015</v>
      </c>
      <c r="AD5" s="9">
        <f t="shared" si="6"/>
        <v>0.26595744680851063</v>
      </c>
      <c r="AE5" t="str">
        <f t="shared" si="7"/>
        <v>BJP_2015</v>
      </c>
      <c r="AF5">
        <f t="shared" si="8"/>
        <v>1.7730496453900735E-2</v>
      </c>
      <c r="AG5" s="49" t="str">
        <f t="shared" si="9"/>
        <v>Swing BSP_2015</v>
      </c>
    </row>
    <row r="6" spans="1:33" x14ac:dyDescent="0.3">
      <c r="A6" t="s">
        <v>783</v>
      </c>
      <c r="B6">
        <v>283</v>
      </c>
      <c r="C6">
        <v>19</v>
      </c>
      <c r="D6">
        <v>128</v>
      </c>
      <c r="E6">
        <v>13</v>
      </c>
      <c r="F6">
        <v>22</v>
      </c>
      <c r="G6">
        <v>2</v>
      </c>
      <c r="H6">
        <v>1</v>
      </c>
      <c r="I6">
        <v>3</v>
      </c>
      <c r="J6">
        <v>0</v>
      </c>
      <c r="K6">
        <v>1</v>
      </c>
      <c r="L6">
        <v>2</v>
      </c>
      <c r="M6">
        <v>50</v>
      </c>
      <c r="N6">
        <v>4</v>
      </c>
      <c r="O6">
        <v>1</v>
      </c>
      <c r="P6">
        <v>3</v>
      </c>
      <c r="Q6">
        <v>4</v>
      </c>
      <c r="R6">
        <v>2</v>
      </c>
      <c r="S6">
        <v>1</v>
      </c>
      <c r="T6">
        <v>1</v>
      </c>
      <c r="U6">
        <v>0</v>
      </c>
      <c r="V6">
        <v>1</v>
      </c>
      <c r="W6">
        <v>541</v>
      </c>
      <c r="X6" s="9">
        <f t="shared" si="0"/>
        <v>0.52310536044362288</v>
      </c>
      <c r="Y6" s="9">
        <f t="shared" si="1"/>
        <v>3.512014787430684E-2</v>
      </c>
      <c r="Z6" s="9">
        <f t="shared" si="2"/>
        <v>0.2365988909426987</v>
      </c>
      <c r="AA6" s="9">
        <f t="shared" si="3"/>
        <v>0.20517560073937152</v>
      </c>
      <c r="AB6" s="77">
        <f t="shared" si="4"/>
        <v>0.52310536044362288</v>
      </c>
      <c r="AC6" t="str">
        <f t="shared" si="5"/>
        <v>INC_2015</v>
      </c>
      <c r="AD6" s="9">
        <f t="shared" si="6"/>
        <v>0.2365988909426987</v>
      </c>
      <c r="AE6" t="str">
        <f t="shared" si="7"/>
        <v>BJP_2015</v>
      </c>
      <c r="AF6">
        <f t="shared" si="8"/>
        <v>0.28650646950092418</v>
      </c>
      <c r="AG6" s="49" t="str">
        <f t="shared" si="9"/>
        <v>Strong INC_2015</v>
      </c>
    </row>
    <row r="7" spans="1:33" x14ac:dyDescent="0.3">
      <c r="A7" t="s">
        <v>782</v>
      </c>
      <c r="B7">
        <v>597</v>
      </c>
      <c r="C7">
        <v>130</v>
      </c>
      <c r="D7">
        <v>271</v>
      </c>
      <c r="E7">
        <v>14</v>
      </c>
      <c r="F7">
        <v>6</v>
      </c>
      <c r="G7">
        <v>0</v>
      </c>
      <c r="H7">
        <v>2</v>
      </c>
      <c r="I7">
        <v>1</v>
      </c>
      <c r="J7">
        <v>9</v>
      </c>
      <c r="K7">
        <v>3</v>
      </c>
      <c r="L7">
        <v>4</v>
      </c>
      <c r="M7">
        <v>31</v>
      </c>
      <c r="N7">
        <v>5</v>
      </c>
      <c r="O7">
        <v>7</v>
      </c>
      <c r="P7">
        <v>2</v>
      </c>
      <c r="Q7">
        <v>23</v>
      </c>
      <c r="R7">
        <v>19</v>
      </c>
      <c r="S7">
        <v>5</v>
      </c>
      <c r="T7">
        <v>11</v>
      </c>
      <c r="U7">
        <v>1</v>
      </c>
      <c r="V7">
        <v>6</v>
      </c>
      <c r="W7">
        <v>1147</v>
      </c>
      <c r="X7" s="9">
        <f t="shared" si="0"/>
        <v>0.52048823016564949</v>
      </c>
      <c r="Y7" s="9">
        <f t="shared" si="1"/>
        <v>0.11333914559721012</v>
      </c>
      <c r="Z7" s="9">
        <f t="shared" si="2"/>
        <v>0.23626852659110723</v>
      </c>
      <c r="AA7" s="9">
        <f t="shared" si="3"/>
        <v>0.12990409764603314</v>
      </c>
      <c r="AB7" s="77">
        <f t="shared" si="4"/>
        <v>0.52048823016564949</v>
      </c>
      <c r="AC7" t="str">
        <f t="shared" si="5"/>
        <v>INC_2015</v>
      </c>
      <c r="AD7" s="9">
        <f t="shared" si="6"/>
        <v>0.23626852659110723</v>
      </c>
      <c r="AE7" t="str">
        <f t="shared" si="7"/>
        <v>BJP_2015</v>
      </c>
      <c r="AF7">
        <f t="shared" si="8"/>
        <v>0.28421970357454229</v>
      </c>
      <c r="AG7" s="49" t="str">
        <f t="shared" si="9"/>
        <v>Strong INC_2015</v>
      </c>
    </row>
    <row r="8" spans="1:33" x14ac:dyDescent="0.3">
      <c r="A8" t="s">
        <v>781</v>
      </c>
      <c r="B8">
        <v>132</v>
      </c>
      <c r="C8">
        <v>110</v>
      </c>
      <c r="D8">
        <v>55</v>
      </c>
      <c r="E8">
        <v>12</v>
      </c>
      <c r="F8">
        <v>3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34</v>
      </c>
      <c r="N8">
        <v>2</v>
      </c>
      <c r="O8">
        <v>3</v>
      </c>
      <c r="P8">
        <v>2</v>
      </c>
      <c r="Q8">
        <v>5</v>
      </c>
      <c r="R8">
        <v>2</v>
      </c>
      <c r="S8">
        <v>0</v>
      </c>
      <c r="T8">
        <v>0</v>
      </c>
      <c r="U8">
        <v>0</v>
      </c>
      <c r="V8">
        <v>0</v>
      </c>
      <c r="W8">
        <v>369</v>
      </c>
      <c r="X8" s="9">
        <f t="shared" si="0"/>
        <v>0.35772357723577236</v>
      </c>
      <c r="Y8" s="9">
        <f t="shared" si="1"/>
        <v>0.29810298102981031</v>
      </c>
      <c r="Z8" s="9">
        <f t="shared" si="2"/>
        <v>0.14905149051490515</v>
      </c>
      <c r="AA8" s="9">
        <f t="shared" si="3"/>
        <v>0.1951219512195122</v>
      </c>
      <c r="AB8" s="77">
        <f t="shared" si="4"/>
        <v>0.35772357723577236</v>
      </c>
      <c r="AC8" t="str">
        <f t="shared" si="5"/>
        <v>INC_2015</v>
      </c>
      <c r="AD8" s="9">
        <f t="shared" si="6"/>
        <v>0.29810298102981031</v>
      </c>
      <c r="AE8" t="str">
        <f t="shared" si="7"/>
        <v>BSP_2015</v>
      </c>
      <c r="AF8">
        <f t="shared" si="8"/>
        <v>5.9620596205962051E-2</v>
      </c>
      <c r="AG8" s="49" t="str">
        <f t="shared" si="9"/>
        <v>Swing INC_2015</v>
      </c>
    </row>
    <row r="9" spans="1:33" x14ac:dyDescent="0.3">
      <c r="A9" t="s">
        <v>780</v>
      </c>
      <c r="B9">
        <v>294</v>
      </c>
      <c r="C9">
        <v>23</v>
      </c>
      <c r="D9">
        <v>141</v>
      </c>
      <c r="E9">
        <v>8</v>
      </c>
      <c r="F9">
        <v>4</v>
      </c>
      <c r="G9">
        <v>2</v>
      </c>
      <c r="H9">
        <v>2</v>
      </c>
      <c r="I9">
        <v>2</v>
      </c>
      <c r="J9">
        <v>3</v>
      </c>
      <c r="K9">
        <v>1</v>
      </c>
      <c r="L9">
        <v>1</v>
      </c>
      <c r="M9">
        <v>24</v>
      </c>
      <c r="N9">
        <v>1</v>
      </c>
      <c r="O9">
        <v>3</v>
      </c>
      <c r="P9">
        <v>1</v>
      </c>
      <c r="Q9">
        <v>12</v>
      </c>
      <c r="R9">
        <v>4</v>
      </c>
      <c r="S9">
        <v>0</v>
      </c>
      <c r="T9">
        <v>2</v>
      </c>
      <c r="U9">
        <v>1</v>
      </c>
      <c r="V9">
        <v>2</v>
      </c>
      <c r="W9">
        <v>531</v>
      </c>
      <c r="X9" s="9">
        <f t="shared" si="0"/>
        <v>0.5536723163841808</v>
      </c>
      <c r="Y9" s="9">
        <f t="shared" si="1"/>
        <v>4.3314500941619587E-2</v>
      </c>
      <c r="Z9" s="9">
        <f t="shared" si="2"/>
        <v>0.2655367231638418</v>
      </c>
      <c r="AA9" s="9">
        <f t="shared" si="3"/>
        <v>0.13747645951035781</v>
      </c>
      <c r="AB9" s="77">
        <f t="shared" si="4"/>
        <v>0.5536723163841808</v>
      </c>
      <c r="AC9" t="str">
        <f t="shared" si="5"/>
        <v>INC_2015</v>
      </c>
      <c r="AD9" s="9">
        <f t="shared" si="6"/>
        <v>0.2655367231638418</v>
      </c>
      <c r="AE9" t="str">
        <f t="shared" si="7"/>
        <v>BJP_2015</v>
      </c>
      <c r="AF9">
        <f t="shared" si="8"/>
        <v>0.28813559322033899</v>
      </c>
      <c r="AG9" s="49" t="str">
        <f t="shared" si="9"/>
        <v>Strong INC_2015</v>
      </c>
    </row>
    <row r="10" spans="1:33" x14ac:dyDescent="0.3">
      <c r="A10" t="s">
        <v>779</v>
      </c>
      <c r="B10">
        <v>308</v>
      </c>
      <c r="C10">
        <v>119</v>
      </c>
      <c r="D10">
        <v>235</v>
      </c>
      <c r="E10">
        <v>13</v>
      </c>
      <c r="F10">
        <v>3</v>
      </c>
      <c r="G10">
        <v>36</v>
      </c>
      <c r="H10">
        <v>0</v>
      </c>
      <c r="I10">
        <v>2</v>
      </c>
      <c r="J10">
        <v>4</v>
      </c>
      <c r="K10">
        <v>5</v>
      </c>
      <c r="L10">
        <v>0</v>
      </c>
      <c r="M10">
        <v>7</v>
      </c>
      <c r="N10">
        <v>3</v>
      </c>
      <c r="O10">
        <v>3</v>
      </c>
      <c r="P10">
        <v>3</v>
      </c>
      <c r="Q10">
        <v>14</v>
      </c>
      <c r="R10">
        <v>3</v>
      </c>
      <c r="S10">
        <v>3</v>
      </c>
      <c r="T10">
        <v>4</v>
      </c>
      <c r="U10">
        <v>1</v>
      </c>
      <c r="V10">
        <v>0</v>
      </c>
      <c r="W10">
        <v>766</v>
      </c>
      <c r="X10" s="9">
        <f t="shared" si="0"/>
        <v>0.40208877284595301</v>
      </c>
      <c r="Y10" s="9">
        <f t="shared" si="1"/>
        <v>0.15535248041775457</v>
      </c>
      <c r="Z10" s="9">
        <f t="shared" si="2"/>
        <v>0.30678851174934724</v>
      </c>
      <c r="AA10" s="9">
        <f t="shared" si="3"/>
        <v>0.13577023498694518</v>
      </c>
      <c r="AB10" s="77">
        <f t="shared" si="4"/>
        <v>0.40208877284595301</v>
      </c>
      <c r="AC10" t="str">
        <f t="shared" si="5"/>
        <v>INC_2015</v>
      </c>
      <c r="AD10" s="9">
        <f t="shared" si="6"/>
        <v>0.30678851174934724</v>
      </c>
      <c r="AE10" t="str">
        <f t="shared" si="7"/>
        <v>BJP_2015</v>
      </c>
      <c r="AF10">
        <f t="shared" si="8"/>
        <v>9.5300261096605776E-2</v>
      </c>
      <c r="AG10" s="49" t="str">
        <f t="shared" si="9"/>
        <v>Swing INC_2015</v>
      </c>
    </row>
    <row r="11" spans="1:33" x14ac:dyDescent="0.3">
      <c r="A11" t="s">
        <v>778</v>
      </c>
      <c r="B11">
        <v>2041</v>
      </c>
      <c r="C11">
        <v>54</v>
      </c>
      <c r="D11">
        <v>481</v>
      </c>
      <c r="E11">
        <v>20</v>
      </c>
      <c r="F11">
        <v>18</v>
      </c>
      <c r="G11">
        <v>11</v>
      </c>
      <c r="H11">
        <v>0</v>
      </c>
      <c r="I11">
        <v>4</v>
      </c>
      <c r="J11">
        <v>9</v>
      </c>
      <c r="K11">
        <v>8</v>
      </c>
      <c r="L11">
        <v>4</v>
      </c>
      <c r="M11">
        <v>267</v>
      </c>
      <c r="N11">
        <v>8</v>
      </c>
      <c r="O11">
        <v>14</v>
      </c>
      <c r="P11">
        <v>11</v>
      </c>
      <c r="Q11">
        <v>43</v>
      </c>
      <c r="R11">
        <v>21</v>
      </c>
      <c r="S11">
        <v>2</v>
      </c>
      <c r="T11">
        <v>3</v>
      </c>
      <c r="U11">
        <v>2</v>
      </c>
      <c r="V11">
        <v>9</v>
      </c>
      <c r="W11">
        <v>3030</v>
      </c>
      <c r="X11" s="9">
        <f t="shared" si="0"/>
        <v>0.67359735973597357</v>
      </c>
      <c r="Y11" s="9">
        <f t="shared" si="1"/>
        <v>1.782178217821782E-2</v>
      </c>
      <c r="Z11" s="9">
        <f t="shared" si="2"/>
        <v>0.15874587458745876</v>
      </c>
      <c r="AA11" s="9">
        <f t="shared" si="3"/>
        <v>0.14983498349834984</v>
      </c>
      <c r="AB11" s="77">
        <f t="shared" si="4"/>
        <v>0.67359735973597357</v>
      </c>
      <c r="AC11" t="str">
        <f t="shared" si="5"/>
        <v>INC_2015</v>
      </c>
      <c r="AD11" s="9">
        <f t="shared" si="6"/>
        <v>0.15874587458745876</v>
      </c>
      <c r="AE11" t="str">
        <f t="shared" si="7"/>
        <v>BJP_2015</v>
      </c>
      <c r="AF11">
        <f t="shared" si="8"/>
        <v>0.51485148514851486</v>
      </c>
      <c r="AG11" s="49" t="str">
        <f t="shared" si="9"/>
        <v>Strong INC_2015</v>
      </c>
    </row>
    <row r="12" spans="1:33" x14ac:dyDescent="0.3">
      <c r="A12" t="s">
        <v>777</v>
      </c>
      <c r="B12">
        <v>273</v>
      </c>
      <c r="C12">
        <v>150</v>
      </c>
      <c r="D12">
        <v>40</v>
      </c>
      <c r="E12">
        <v>7</v>
      </c>
      <c r="F12">
        <v>5</v>
      </c>
      <c r="G12">
        <v>4</v>
      </c>
      <c r="H12">
        <v>2</v>
      </c>
      <c r="I12">
        <v>5</v>
      </c>
      <c r="J12">
        <v>8</v>
      </c>
      <c r="K12">
        <v>2</v>
      </c>
      <c r="L12">
        <v>0</v>
      </c>
      <c r="M12">
        <v>75</v>
      </c>
      <c r="N12">
        <v>3</v>
      </c>
      <c r="O12">
        <v>9</v>
      </c>
      <c r="P12">
        <v>7</v>
      </c>
      <c r="Q12">
        <v>12</v>
      </c>
      <c r="R12">
        <v>5</v>
      </c>
      <c r="S12">
        <v>1</v>
      </c>
      <c r="T12">
        <v>6</v>
      </c>
      <c r="U12">
        <v>0</v>
      </c>
      <c r="V12">
        <v>5</v>
      </c>
      <c r="W12">
        <v>619</v>
      </c>
      <c r="X12" s="9">
        <f t="shared" si="0"/>
        <v>0.44103392568659128</v>
      </c>
      <c r="Y12" s="9">
        <f t="shared" si="1"/>
        <v>0.24232633279483037</v>
      </c>
      <c r="Z12" s="9">
        <f t="shared" si="2"/>
        <v>6.4620355411954766E-2</v>
      </c>
      <c r="AA12" s="9">
        <f t="shared" si="3"/>
        <v>0.25201938610662361</v>
      </c>
      <c r="AB12" s="77">
        <f t="shared" si="4"/>
        <v>0.44103392568659128</v>
      </c>
      <c r="AC12" t="str">
        <f t="shared" si="5"/>
        <v>INC_2015</v>
      </c>
      <c r="AD12" s="9">
        <f t="shared" si="6"/>
        <v>0.25201938610662361</v>
      </c>
      <c r="AE12" t="str">
        <f t="shared" si="7"/>
        <v>Others_2015</v>
      </c>
      <c r="AF12">
        <f t="shared" si="8"/>
        <v>0.18901453957996767</v>
      </c>
      <c r="AG12" s="49" t="str">
        <f t="shared" si="9"/>
        <v>Strong INC_2015</v>
      </c>
    </row>
    <row r="13" spans="1:33" x14ac:dyDescent="0.3">
      <c r="A13" t="s">
        <v>776</v>
      </c>
      <c r="B13">
        <v>240</v>
      </c>
      <c r="C13">
        <v>12</v>
      </c>
      <c r="D13">
        <v>264</v>
      </c>
      <c r="E13">
        <v>20</v>
      </c>
      <c r="F13">
        <v>4</v>
      </c>
      <c r="G13">
        <v>1</v>
      </c>
      <c r="H13">
        <v>3</v>
      </c>
      <c r="I13">
        <v>0</v>
      </c>
      <c r="J13">
        <v>6</v>
      </c>
      <c r="K13">
        <v>1</v>
      </c>
      <c r="L13">
        <v>3</v>
      </c>
      <c r="M13">
        <v>9</v>
      </c>
      <c r="N13">
        <v>4</v>
      </c>
      <c r="O13">
        <v>7</v>
      </c>
      <c r="P13">
        <v>4</v>
      </c>
      <c r="Q13">
        <v>10</v>
      </c>
      <c r="R13">
        <v>5</v>
      </c>
      <c r="S13">
        <v>1</v>
      </c>
      <c r="T13">
        <v>4</v>
      </c>
      <c r="U13">
        <v>1</v>
      </c>
      <c r="V13">
        <v>5</v>
      </c>
      <c r="W13">
        <v>604</v>
      </c>
      <c r="X13" s="9">
        <f t="shared" si="0"/>
        <v>0.39735099337748342</v>
      </c>
      <c r="Y13" s="9">
        <f t="shared" si="1"/>
        <v>1.9867549668874173E-2</v>
      </c>
      <c r="Z13" s="9">
        <f t="shared" si="2"/>
        <v>0.4370860927152318</v>
      </c>
      <c r="AA13" s="9">
        <f t="shared" si="3"/>
        <v>0.14569536423841059</v>
      </c>
      <c r="AB13" s="77">
        <f t="shared" si="4"/>
        <v>0.4370860927152318</v>
      </c>
      <c r="AC13" t="str">
        <f t="shared" si="5"/>
        <v>BJP_2015</v>
      </c>
      <c r="AD13" s="9">
        <f t="shared" si="6"/>
        <v>0.39735099337748342</v>
      </c>
      <c r="AE13" t="str">
        <f t="shared" si="7"/>
        <v>INC_2015</v>
      </c>
      <c r="AF13">
        <f t="shared" si="8"/>
        <v>3.9735099337748381E-2</v>
      </c>
      <c r="AG13" s="49" t="str">
        <f t="shared" si="9"/>
        <v>Swing BJP_2015</v>
      </c>
    </row>
    <row r="14" spans="1:33" x14ac:dyDescent="0.3">
      <c r="A14" t="s">
        <v>775</v>
      </c>
      <c r="B14">
        <v>111</v>
      </c>
      <c r="C14">
        <v>1</v>
      </c>
      <c r="D14">
        <v>65</v>
      </c>
      <c r="E14">
        <v>2</v>
      </c>
      <c r="F14">
        <v>3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3</v>
      </c>
      <c r="R14">
        <v>0</v>
      </c>
      <c r="S14">
        <v>3</v>
      </c>
      <c r="T14">
        <v>0</v>
      </c>
      <c r="U14">
        <v>0</v>
      </c>
      <c r="V14">
        <v>0</v>
      </c>
      <c r="W14">
        <v>190</v>
      </c>
      <c r="X14" s="9">
        <f t="shared" si="0"/>
        <v>0.58421052631578951</v>
      </c>
      <c r="Y14" s="9">
        <f t="shared" si="1"/>
        <v>5.263157894736842E-3</v>
      </c>
      <c r="Z14" s="9">
        <f t="shared" si="2"/>
        <v>0.34210526315789475</v>
      </c>
      <c r="AA14" s="9">
        <f t="shared" si="3"/>
        <v>6.8421052631578952E-2</v>
      </c>
      <c r="AB14" s="77">
        <f t="shared" si="4"/>
        <v>0.58421052631578951</v>
      </c>
      <c r="AC14" t="str">
        <f t="shared" si="5"/>
        <v>INC_2015</v>
      </c>
      <c r="AD14" s="9">
        <f t="shared" si="6"/>
        <v>0.34210526315789475</v>
      </c>
      <c r="AE14" t="str">
        <f t="shared" si="7"/>
        <v>BJP_2015</v>
      </c>
      <c r="AF14">
        <f t="shared" si="8"/>
        <v>0.24210526315789477</v>
      </c>
      <c r="AG14" s="49" t="str">
        <f t="shared" si="9"/>
        <v>Strong INC_2015</v>
      </c>
    </row>
    <row r="15" spans="1:33" x14ac:dyDescent="0.3">
      <c r="A15" t="s">
        <v>774</v>
      </c>
      <c r="B15">
        <v>185</v>
      </c>
      <c r="C15">
        <v>17</v>
      </c>
      <c r="D15">
        <v>190</v>
      </c>
      <c r="E15">
        <v>6</v>
      </c>
      <c r="F15">
        <v>5</v>
      </c>
      <c r="G15">
        <v>1</v>
      </c>
      <c r="H15">
        <v>2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1</v>
      </c>
      <c r="P15">
        <v>1</v>
      </c>
      <c r="Q15">
        <v>7</v>
      </c>
      <c r="R15">
        <v>10</v>
      </c>
      <c r="S15">
        <v>9</v>
      </c>
      <c r="T15">
        <v>6</v>
      </c>
      <c r="U15">
        <v>5</v>
      </c>
      <c r="V15">
        <v>2</v>
      </c>
      <c r="W15">
        <v>451</v>
      </c>
      <c r="X15" s="9">
        <f t="shared" si="0"/>
        <v>0.41019955654101997</v>
      </c>
      <c r="Y15" s="9">
        <f t="shared" si="1"/>
        <v>3.7694013303769404E-2</v>
      </c>
      <c r="Z15" s="9">
        <f t="shared" si="2"/>
        <v>0.42128603104212858</v>
      </c>
      <c r="AA15" s="9">
        <f t="shared" si="3"/>
        <v>0.13082039911308205</v>
      </c>
      <c r="AB15" s="77">
        <f t="shared" si="4"/>
        <v>0.42128603104212858</v>
      </c>
      <c r="AC15" t="str">
        <f t="shared" si="5"/>
        <v>BJP_2015</v>
      </c>
      <c r="AD15" s="9">
        <f t="shared" si="6"/>
        <v>0.41019955654101997</v>
      </c>
      <c r="AE15" t="str">
        <f t="shared" si="7"/>
        <v>INC_2015</v>
      </c>
      <c r="AF15">
        <f t="shared" si="8"/>
        <v>1.1086474501108612E-2</v>
      </c>
      <c r="AG15" s="49" t="str">
        <f t="shared" si="9"/>
        <v>Swing BJP_2015</v>
      </c>
    </row>
    <row r="16" spans="1:33" x14ac:dyDescent="0.3">
      <c r="A16" t="s">
        <v>773</v>
      </c>
      <c r="B16">
        <v>123</v>
      </c>
      <c r="C16">
        <v>234</v>
      </c>
      <c r="D16">
        <v>278</v>
      </c>
      <c r="E16">
        <v>11</v>
      </c>
      <c r="F16">
        <v>5</v>
      </c>
      <c r="G16">
        <v>1</v>
      </c>
      <c r="H16">
        <v>1</v>
      </c>
      <c r="I16">
        <v>27</v>
      </c>
      <c r="J16">
        <v>5</v>
      </c>
      <c r="K16">
        <v>4</v>
      </c>
      <c r="L16">
        <v>0</v>
      </c>
      <c r="M16">
        <v>13</v>
      </c>
      <c r="N16">
        <v>0</v>
      </c>
      <c r="O16">
        <v>4</v>
      </c>
      <c r="P16">
        <v>3</v>
      </c>
      <c r="Q16">
        <v>6</v>
      </c>
      <c r="R16">
        <v>6</v>
      </c>
      <c r="S16">
        <v>2</v>
      </c>
      <c r="T16">
        <v>2</v>
      </c>
      <c r="U16">
        <v>1</v>
      </c>
      <c r="V16">
        <v>1</v>
      </c>
      <c r="W16">
        <v>727</v>
      </c>
      <c r="X16" s="9">
        <f t="shared" si="0"/>
        <v>0.16918844566712518</v>
      </c>
      <c r="Y16" s="9">
        <f t="shared" si="1"/>
        <v>0.3218707015130674</v>
      </c>
      <c r="Z16" s="9">
        <f t="shared" si="2"/>
        <v>0.38239339752407153</v>
      </c>
      <c r="AA16" s="9">
        <f t="shared" si="3"/>
        <v>0.12654745529573591</v>
      </c>
      <c r="AB16" s="77">
        <f t="shared" si="4"/>
        <v>0.38239339752407153</v>
      </c>
      <c r="AC16" t="str">
        <f t="shared" si="5"/>
        <v>BJP_2015</v>
      </c>
      <c r="AD16" s="9">
        <f t="shared" si="6"/>
        <v>0.3218707015130674</v>
      </c>
      <c r="AE16" t="str">
        <f t="shared" si="7"/>
        <v>BSP_2015</v>
      </c>
      <c r="AF16">
        <f t="shared" si="8"/>
        <v>6.0522696011004129E-2</v>
      </c>
      <c r="AG16" s="49" t="str">
        <f t="shared" si="9"/>
        <v>Swing BJP_2015</v>
      </c>
    </row>
    <row r="17" spans="1:33" x14ac:dyDescent="0.3">
      <c r="A17" t="s">
        <v>772</v>
      </c>
      <c r="B17">
        <v>85</v>
      </c>
      <c r="C17">
        <v>81</v>
      </c>
      <c r="D17">
        <v>77</v>
      </c>
      <c r="E17">
        <v>8</v>
      </c>
      <c r="F17">
        <v>2</v>
      </c>
      <c r="G17">
        <v>1</v>
      </c>
      <c r="H17">
        <v>0</v>
      </c>
      <c r="I17">
        <v>1</v>
      </c>
      <c r="J17">
        <v>2</v>
      </c>
      <c r="K17">
        <v>0</v>
      </c>
      <c r="L17">
        <v>2</v>
      </c>
      <c r="M17">
        <v>36</v>
      </c>
      <c r="N17">
        <v>4</v>
      </c>
      <c r="O17">
        <v>9</v>
      </c>
      <c r="P17">
        <v>1</v>
      </c>
      <c r="Q17">
        <v>4</v>
      </c>
      <c r="R17">
        <v>4</v>
      </c>
      <c r="S17">
        <v>3</v>
      </c>
      <c r="T17">
        <v>2</v>
      </c>
      <c r="U17">
        <v>0</v>
      </c>
      <c r="V17">
        <v>0</v>
      </c>
      <c r="W17">
        <v>322</v>
      </c>
      <c r="X17" s="9">
        <f t="shared" si="0"/>
        <v>0.2639751552795031</v>
      </c>
      <c r="Y17" s="9">
        <f t="shared" si="1"/>
        <v>0.25155279503105588</v>
      </c>
      <c r="Z17" s="9">
        <f t="shared" si="2"/>
        <v>0.2391304347826087</v>
      </c>
      <c r="AA17" s="9">
        <f t="shared" si="3"/>
        <v>0.24534161490683229</v>
      </c>
      <c r="AB17" s="77">
        <f t="shared" si="4"/>
        <v>0.2639751552795031</v>
      </c>
      <c r="AC17" t="str">
        <f t="shared" si="5"/>
        <v>INC_2015</v>
      </c>
      <c r="AD17" s="9">
        <f t="shared" si="6"/>
        <v>0.25155279503105588</v>
      </c>
      <c r="AE17" t="str">
        <f t="shared" si="7"/>
        <v>BSP_2015</v>
      </c>
      <c r="AF17">
        <f t="shared" si="8"/>
        <v>1.2422360248447228E-2</v>
      </c>
      <c r="AG17" s="49" t="str">
        <f t="shared" si="9"/>
        <v>Swing INC_2015</v>
      </c>
    </row>
    <row r="18" spans="1:33" x14ac:dyDescent="0.3">
      <c r="A18" t="s">
        <v>771</v>
      </c>
      <c r="B18">
        <v>52</v>
      </c>
      <c r="C18">
        <v>13</v>
      </c>
      <c r="D18">
        <v>232</v>
      </c>
      <c r="E18">
        <v>4</v>
      </c>
      <c r="F18">
        <v>2</v>
      </c>
      <c r="G18">
        <v>0</v>
      </c>
      <c r="H18">
        <v>0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7</v>
      </c>
      <c r="R18">
        <v>1</v>
      </c>
      <c r="S18">
        <v>1</v>
      </c>
      <c r="T18">
        <v>0</v>
      </c>
      <c r="U18">
        <v>0</v>
      </c>
      <c r="V18">
        <v>2</v>
      </c>
      <c r="W18">
        <v>321</v>
      </c>
      <c r="X18" s="9">
        <f t="shared" si="0"/>
        <v>0.16199376947040497</v>
      </c>
      <c r="Y18" s="9">
        <f t="shared" si="1"/>
        <v>4.0498442367601244E-2</v>
      </c>
      <c r="Z18" s="9">
        <f t="shared" si="2"/>
        <v>0.72274143302180682</v>
      </c>
      <c r="AA18" s="9">
        <f t="shared" si="3"/>
        <v>7.476635514018691E-2</v>
      </c>
      <c r="AB18" s="77">
        <f t="shared" si="4"/>
        <v>0.72274143302180682</v>
      </c>
      <c r="AC18" t="str">
        <f t="shared" si="5"/>
        <v>BJP_2015</v>
      </c>
      <c r="AD18" s="9">
        <f t="shared" si="6"/>
        <v>0.16199376947040497</v>
      </c>
      <c r="AE18" t="str">
        <f t="shared" si="7"/>
        <v>INC_2015</v>
      </c>
      <c r="AF18">
        <f t="shared" si="8"/>
        <v>0.56074766355140182</v>
      </c>
      <c r="AG18" s="49" t="str">
        <f t="shared" si="9"/>
        <v>Strong BJP_2015</v>
      </c>
    </row>
    <row r="19" spans="1:33" x14ac:dyDescent="0.3">
      <c r="A19" t="s">
        <v>770</v>
      </c>
      <c r="B19">
        <v>161</v>
      </c>
      <c r="C19">
        <v>20</v>
      </c>
      <c r="D19">
        <v>161</v>
      </c>
      <c r="E19">
        <v>9</v>
      </c>
      <c r="F19">
        <v>3</v>
      </c>
      <c r="G19">
        <v>0</v>
      </c>
      <c r="H19">
        <v>2</v>
      </c>
      <c r="I19">
        <v>2</v>
      </c>
      <c r="J19">
        <v>0</v>
      </c>
      <c r="K19">
        <v>1</v>
      </c>
      <c r="L19">
        <v>2</v>
      </c>
      <c r="M19">
        <v>0</v>
      </c>
      <c r="N19">
        <v>0</v>
      </c>
      <c r="O19">
        <v>1</v>
      </c>
      <c r="P19">
        <v>1</v>
      </c>
      <c r="Q19">
        <v>10</v>
      </c>
      <c r="R19">
        <v>8</v>
      </c>
      <c r="S19">
        <v>2</v>
      </c>
      <c r="T19">
        <v>10</v>
      </c>
      <c r="U19">
        <v>0</v>
      </c>
      <c r="V19">
        <v>3</v>
      </c>
      <c r="W19">
        <v>396</v>
      </c>
      <c r="X19" s="9">
        <f t="shared" si="0"/>
        <v>0.40656565656565657</v>
      </c>
      <c r="Y19" s="9">
        <f t="shared" si="1"/>
        <v>5.0505050505050504E-2</v>
      </c>
      <c r="Z19" s="9">
        <f t="shared" si="2"/>
        <v>0.40656565656565657</v>
      </c>
      <c r="AA19" s="9">
        <f t="shared" si="3"/>
        <v>0.13636363636363635</v>
      </c>
      <c r="AB19" s="77">
        <f t="shared" si="4"/>
        <v>0.40656565656565657</v>
      </c>
      <c r="AC19" t="str">
        <f t="shared" si="5"/>
        <v>INC_2015</v>
      </c>
      <c r="AD19" s="9">
        <f t="shared" si="6"/>
        <v>0.40656565656565657</v>
      </c>
      <c r="AE19" t="str">
        <f t="shared" si="7"/>
        <v>INC_2015</v>
      </c>
      <c r="AF19">
        <f t="shared" si="8"/>
        <v>0</v>
      </c>
      <c r="AG19" s="49" t="str">
        <f t="shared" si="9"/>
        <v>Swing INC_2015</v>
      </c>
    </row>
    <row r="20" spans="1:33" x14ac:dyDescent="0.3">
      <c r="A20" t="s">
        <v>769</v>
      </c>
      <c r="B20">
        <v>568</v>
      </c>
      <c r="C20">
        <v>55</v>
      </c>
      <c r="D20">
        <v>120</v>
      </c>
      <c r="E20">
        <v>13</v>
      </c>
      <c r="F20">
        <v>1</v>
      </c>
      <c r="G20">
        <v>10</v>
      </c>
      <c r="H20">
        <v>1</v>
      </c>
      <c r="I20">
        <v>0</v>
      </c>
      <c r="J20">
        <v>0</v>
      </c>
      <c r="K20">
        <v>0</v>
      </c>
      <c r="L20">
        <v>1</v>
      </c>
      <c r="M20">
        <v>5</v>
      </c>
      <c r="N20">
        <v>0</v>
      </c>
      <c r="O20">
        <v>1</v>
      </c>
      <c r="P20">
        <v>4</v>
      </c>
      <c r="Q20">
        <v>12</v>
      </c>
      <c r="R20">
        <v>20</v>
      </c>
      <c r="S20">
        <v>6</v>
      </c>
      <c r="T20">
        <v>8</v>
      </c>
      <c r="U20">
        <v>2</v>
      </c>
      <c r="V20">
        <v>5</v>
      </c>
      <c r="W20">
        <v>832</v>
      </c>
      <c r="X20" s="9">
        <f t="shared" si="0"/>
        <v>0.68269230769230771</v>
      </c>
      <c r="Y20" s="9">
        <f t="shared" si="1"/>
        <v>6.6105769230769232E-2</v>
      </c>
      <c r="Z20" s="9">
        <f t="shared" si="2"/>
        <v>0.14423076923076922</v>
      </c>
      <c r="AA20" s="9">
        <f t="shared" si="3"/>
        <v>0.10697115384615384</v>
      </c>
      <c r="AB20" s="77">
        <f t="shared" si="4"/>
        <v>0.68269230769230771</v>
      </c>
      <c r="AC20" t="str">
        <f t="shared" si="5"/>
        <v>INC_2015</v>
      </c>
      <c r="AD20" s="9">
        <f t="shared" si="6"/>
        <v>0.14423076923076922</v>
      </c>
      <c r="AE20" t="str">
        <f t="shared" si="7"/>
        <v>BJP_2015</v>
      </c>
      <c r="AF20">
        <f t="shared" si="8"/>
        <v>0.53846153846153855</v>
      </c>
      <c r="AG20" s="49" t="str">
        <f t="shared" si="9"/>
        <v>Strong INC_2015</v>
      </c>
    </row>
    <row r="21" spans="1:33" x14ac:dyDescent="0.3">
      <c r="A21" t="s">
        <v>768</v>
      </c>
      <c r="B21">
        <v>105</v>
      </c>
      <c r="C21">
        <v>181</v>
      </c>
      <c r="D21">
        <v>264</v>
      </c>
      <c r="E21">
        <v>11</v>
      </c>
      <c r="F21">
        <v>2</v>
      </c>
      <c r="G21">
        <v>1</v>
      </c>
      <c r="H21">
        <v>2</v>
      </c>
      <c r="I21">
        <v>0</v>
      </c>
      <c r="J21">
        <v>3</v>
      </c>
      <c r="K21">
        <v>2</v>
      </c>
      <c r="L21">
        <v>7</v>
      </c>
      <c r="M21">
        <v>22</v>
      </c>
      <c r="N21">
        <v>6</v>
      </c>
      <c r="O21">
        <v>3</v>
      </c>
      <c r="P21">
        <v>8</v>
      </c>
      <c r="Q21">
        <v>3</v>
      </c>
      <c r="R21">
        <v>3</v>
      </c>
      <c r="S21">
        <v>0</v>
      </c>
      <c r="T21">
        <v>3</v>
      </c>
      <c r="U21">
        <v>2</v>
      </c>
      <c r="V21">
        <v>2</v>
      </c>
      <c r="W21">
        <v>630</v>
      </c>
      <c r="X21" s="9">
        <f t="shared" si="0"/>
        <v>0.16666666666666666</v>
      </c>
      <c r="Y21" s="9">
        <f t="shared" si="1"/>
        <v>0.28730158730158728</v>
      </c>
      <c r="Z21" s="9">
        <f t="shared" si="2"/>
        <v>0.41904761904761906</v>
      </c>
      <c r="AA21" s="9">
        <f t="shared" si="3"/>
        <v>0.12698412698412698</v>
      </c>
      <c r="AB21" s="77">
        <f t="shared" si="4"/>
        <v>0.41904761904761906</v>
      </c>
      <c r="AC21" t="str">
        <f t="shared" si="5"/>
        <v>BJP_2015</v>
      </c>
      <c r="AD21" s="9">
        <f t="shared" si="6"/>
        <v>0.28730158730158728</v>
      </c>
      <c r="AE21" t="str">
        <f t="shared" si="7"/>
        <v>BSP_2015</v>
      </c>
      <c r="AF21">
        <f t="shared" si="8"/>
        <v>0.13174603174603178</v>
      </c>
      <c r="AG21" s="49" t="str">
        <f t="shared" si="9"/>
        <v>Swing BJP_2015</v>
      </c>
    </row>
    <row r="22" spans="1:33" x14ac:dyDescent="0.3">
      <c r="A22" t="s">
        <v>767</v>
      </c>
      <c r="B22">
        <v>15</v>
      </c>
      <c r="C22">
        <v>235</v>
      </c>
      <c r="D22">
        <v>83</v>
      </c>
      <c r="E22">
        <v>6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2</v>
      </c>
      <c r="O22">
        <v>2</v>
      </c>
      <c r="P22">
        <v>2</v>
      </c>
      <c r="Q22">
        <v>3</v>
      </c>
      <c r="R22">
        <v>4</v>
      </c>
      <c r="S22">
        <v>0</v>
      </c>
      <c r="T22">
        <v>1</v>
      </c>
      <c r="U22">
        <v>1</v>
      </c>
      <c r="V22">
        <v>0</v>
      </c>
      <c r="W22">
        <v>357</v>
      </c>
      <c r="X22" s="9">
        <f t="shared" si="0"/>
        <v>4.2016806722689079E-2</v>
      </c>
      <c r="Y22" s="9">
        <f t="shared" si="1"/>
        <v>0.65826330532212884</v>
      </c>
      <c r="Z22" s="9">
        <f t="shared" si="2"/>
        <v>0.23249299719887956</v>
      </c>
      <c r="AA22" s="9">
        <f t="shared" si="3"/>
        <v>6.7226890756302518E-2</v>
      </c>
      <c r="AB22" s="77">
        <f t="shared" si="4"/>
        <v>0.65826330532212884</v>
      </c>
      <c r="AC22" t="str">
        <f t="shared" si="5"/>
        <v>BSP_2015</v>
      </c>
      <c r="AD22" s="9">
        <f t="shared" si="6"/>
        <v>0.23249299719887956</v>
      </c>
      <c r="AE22" t="str">
        <f t="shared" si="7"/>
        <v>BJP_2015</v>
      </c>
      <c r="AF22">
        <f t="shared" si="8"/>
        <v>0.42577030812324929</v>
      </c>
      <c r="AG22" s="49" t="str">
        <f t="shared" si="9"/>
        <v>Strong BSP_2015</v>
      </c>
    </row>
    <row r="23" spans="1:33" x14ac:dyDescent="0.3">
      <c r="A23" t="s">
        <v>766</v>
      </c>
      <c r="B23">
        <v>299</v>
      </c>
      <c r="C23">
        <v>27</v>
      </c>
      <c r="D23">
        <v>50</v>
      </c>
      <c r="E23">
        <v>13</v>
      </c>
      <c r="F23">
        <v>10</v>
      </c>
      <c r="G23">
        <v>1</v>
      </c>
      <c r="H23">
        <v>2</v>
      </c>
      <c r="I23">
        <v>3</v>
      </c>
      <c r="J23">
        <v>119</v>
      </c>
      <c r="K23">
        <v>4</v>
      </c>
      <c r="L23">
        <v>2</v>
      </c>
      <c r="M23">
        <v>2</v>
      </c>
      <c r="N23">
        <v>5</v>
      </c>
      <c r="O23">
        <v>4</v>
      </c>
      <c r="P23">
        <v>10</v>
      </c>
      <c r="Q23">
        <v>28</v>
      </c>
      <c r="R23">
        <v>10</v>
      </c>
      <c r="S23">
        <v>1</v>
      </c>
      <c r="T23">
        <v>0</v>
      </c>
      <c r="U23">
        <v>0</v>
      </c>
      <c r="V23">
        <v>2</v>
      </c>
      <c r="W23">
        <v>592</v>
      </c>
      <c r="X23" s="9">
        <f t="shared" si="0"/>
        <v>0.50506756756756754</v>
      </c>
      <c r="Y23" s="9">
        <f t="shared" si="1"/>
        <v>4.5608108108108107E-2</v>
      </c>
      <c r="Z23" s="9">
        <f t="shared" si="2"/>
        <v>8.4459459459459457E-2</v>
      </c>
      <c r="AA23" s="9">
        <f t="shared" si="3"/>
        <v>0.36486486486486486</v>
      </c>
      <c r="AB23" s="77">
        <f t="shared" si="4"/>
        <v>0.50506756756756754</v>
      </c>
      <c r="AC23" t="str">
        <f t="shared" si="5"/>
        <v>INC_2015</v>
      </c>
      <c r="AD23" s="9">
        <f t="shared" si="6"/>
        <v>0.36486486486486486</v>
      </c>
      <c r="AE23" t="str">
        <f t="shared" si="7"/>
        <v>Others_2015</v>
      </c>
      <c r="AF23">
        <f t="shared" si="8"/>
        <v>0.14020270270270269</v>
      </c>
      <c r="AG23" s="49" t="str">
        <f t="shared" si="9"/>
        <v>Swing INC_2015</v>
      </c>
    </row>
    <row r="24" spans="1:33" x14ac:dyDescent="0.3">
      <c r="A24" t="s">
        <v>765</v>
      </c>
      <c r="B24">
        <v>202</v>
      </c>
      <c r="C24">
        <v>55</v>
      </c>
      <c r="D24">
        <v>62</v>
      </c>
      <c r="E24">
        <v>9</v>
      </c>
      <c r="F24">
        <v>4</v>
      </c>
      <c r="G24">
        <v>1</v>
      </c>
      <c r="H24">
        <v>0</v>
      </c>
      <c r="I24">
        <v>4</v>
      </c>
      <c r="J24">
        <v>3</v>
      </c>
      <c r="K24">
        <v>2</v>
      </c>
      <c r="L24">
        <v>0</v>
      </c>
      <c r="M24">
        <v>8</v>
      </c>
      <c r="N24">
        <v>7</v>
      </c>
      <c r="O24">
        <v>1</v>
      </c>
      <c r="P24">
        <v>13</v>
      </c>
      <c r="Q24">
        <v>23</v>
      </c>
      <c r="R24">
        <v>9</v>
      </c>
      <c r="S24">
        <v>2</v>
      </c>
      <c r="T24">
        <v>3</v>
      </c>
      <c r="U24">
        <v>0</v>
      </c>
      <c r="V24">
        <v>7</v>
      </c>
      <c r="W24">
        <v>415</v>
      </c>
      <c r="X24" s="9">
        <f t="shared" si="0"/>
        <v>0.48674698795180721</v>
      </c>
      <c r="Y24" s="9">
        <f t="shared" si="1"/>
        <v>0.13253012048192772</v>
      </c>
      <c r="Z24" s="9">
        <f t="shared" si="2"/>
        <v>0.14939759036144579</v>
      </c>
      <c r="AA24" s="9">
        <f t="shared" si="3"/>
        <v>0.23132530120481928</v>
      </c>
      <c r="AB24" s="77">
        <f t="shared" si="4"/>
        <v>0.48674698795180721</v>
      </c>
      <c r="AC24" t="str">
        <f t="shared" si="5"/>
        <v>INC_2015</v>
      </c>
      <c r="AD24" s="9">
        <f t="shared" si="6"/>
        <v>0.23132530120481928</v>
      </c>
      <c r="AE24" t="str">
        <f t="shared" si="7"/>
        <v>Others_2015</v>
      </c>
      <c r="AF24">
        <f t="shared" si="8"/>
        <v>0.25542168674698795</v>
      </c>
      <c r="AG24" s="49" t="str">
        <f t="shared" si="9"/>
        <v>Strong INC_2015</v>
      </c>
    </row>
    <row r="25" spans="1:33" x14ac:dyDescent="0.3">
      <c r="A25" t="s">
        <v>764</v>
      </c>
      <c r="B25">
        <v>580</v>
      </c>
      <c r="C25">
        <v>38</v>
      </c>
      <c r="D25">
        <v>323</v>
      </c>
      <c r="E25">
        <v>31</v>
      </c>
      <c r="F25">
        <v>16</v>
      </c>
      <c r="G25">
        <v>5</v>
      </c>
      <c r="H25">
        <v>4</v>
      </c>
      <c r="I25">
        <v>10</v>
      </c>
      <c r="J25">
        <v>5</v>
      </c>
      <c r="K25">
        <v>7</v>
      </c>
      <c r="L25">
        <v>7</v>
      </c>
      <c r="M25">
        <v>25</v>
      </c>
      <c r="N25">
        <v>17</v>
      </c>
      <c r="O25">
        <v>21</v>
      </c>
      <c r="P25">
        <v>15</v>
      </c>
      <c r="Q25">
        <v>57</v>
      </c>
      <c r="R25">
        <v>23</v>
      </c>
      <c r="S25">
        <v>3</v>
      </c>
      <c r="T25">
        <v>3</v>
      </c>
      <c r="U25">
        <v>3</v>
      </c>
      <c r="V25">
        <v>7</v>
      </c>
      <c r="W25">
        <v>1200</v>
      </c>
      <c r="X25" s="9">
        <f t="shared" si="0"/>
        <v>0.48333333333333334</v>
      </c>
      <c r="Y25" s="9">
        <f t="shared" si="1"/>
        <v>3.1666666666666669E-2</v>
      </c>
      <c r="Z25" s="9">
        <f t="shared" si="2"/>
        <v>0.26916666666666667</v>
      </c>
      <c r="AA25" s="9">
        <f t="shared" si="3"/>
        <v>0.21583333333333332</v>
      </c>
      <c r="AB25" s="77">
        <f t="shared" si="4"/>
        <v>0.48333333333333334</v>
      </c>
      <c r="AC25" t="str">
        <f t="shared" si="5"/>
        <v>INC_2015</v>
      </c>
      <c r="AD25" s="9">
        <f t="shared" si="6"/>
        <v>0.26916666666666667</v>
      </c>
      <c r="AE25" t="str">
        <f t="shared" si="7"/>
        <v>BJP_2015</v>
      </c>
      <c r="AF25">
        <f t="shared" si="8"/>
        <v>0.21416666666666667</v>
      </c>
      <c r="AG25" s="49" t="str">
        <f t="shared" si="9"/>
        <v>Strong INC_2015</v>
      </c>
    </row>
    <row r="26" spans="1:33" x14ac:dyDescent="0.3">
      <c r="A26" t="s">
        <v>763</v>
      </c>
      <c r="B26">
        <v>306</v>
      </c>
      <c r="C26">
        <v>96</v>
      </c>
      <c r="D26">
        <v>92</v>
      </c>
      <c r="E26">
        <v>7</v>
      </c>
      <c r="F26">
        <v>9</v>
      </c>
      <c r="G26">
        <v>2</v>
      </c>
      <c r="H26">
        <v>2</v>
      </c>
      <c r="I26">
        <v>2</v>
      </c>
      <c r="J26">
        <v>5</v>
      </c>
      <c r="K26">
        <v>0</v>
      </c>
      <c r="L26">
        <v>1</v>
      </c>
      <c r="M26">
        <v>1</v>
      </c>
      <c r="N26">
        <v>2</v>
      </c>
      <c r="O26">
        <v>1</v>
      </c>
      <c r="P26">
        <v>3</v>
      </c>
      <c r="Q26">
        <v>14</v>
      </c>
      <c r="R26">
        <v>16</v>
      </c>
      <c r="S26">
        <v>10</v>
      </c>
      <c r="T26">
        <v>3</v>
      </c>
      <c r="U26">
        <v>1</v>
      </c>
      <c r="V26">
        <v>7</v>
      </c>
      <c r="W26">
        <v>580</v>
      </c>
      <c r="X26" s="9">
        <f t="shared" si="0"/>
        <v>0.52758620689655178</v>
      </c>
      <c r="Y26" s="9">
        <f t="shared" si="1"/>
        <v>0.16551724137931034</v>
      </c>
      <c r="Z26" s="9">
        <f t="shared" si="2"/>
        <v>0.15862068965517243</v>
      </c>
      <c r="AA26" s="9">
        <f t="shared" si="3"/>
        <v>0.14827586206896551</v>
      </c>
      <c r="AB26" s="77">
        <f t="shared" si="4"/>
        <v>0.52758620689655178</v>
      </c>
      <c r="AC26" t="str">
        <f t="shared" si="5"/>
        <v>INC_2015</v>
      </c>
      <c r="AD26" s="9">
        <f t="shared" si="6"/>
        <v>0.16551724137931034</v>
      </c>
      <c r="AE26" t="str">
        <f t="shared" si="7"/>
        <v>BSP_2015</v>
      </c>
      <c r="AF26">
        <f t="shared" si="8"/>
        <v>0.36206896551724144</v>
      </c>
      <c r="AG26" s="49" t="str">
        <f t="shared" si="9"/>
        <v>Strong INC_2015</v>
      </c>
    </row>
    <row r="27" spans="1:33" x14ac:dyDescent="0.3">
      <c r="A27" t="s">
        <v>762</v>
      </c>
      <c r="B27">
        <v>751</v>
      </c>
      <c r="C27">
        <v>14</v>
      </c>
      <c r="D27">
        <v>34</v>
      </c>
      <c r="E27">
        <v>7</v>
      </c>
      <c r="F27">
        <v>0</v>
      </c>
      <c r="G27">
        <v>0</v>
      </c>
      <c r="H27">
        <v>2</v>
      </c>
      <c r="I27">
        <v>1</v>
      </c>
      <c r="J27">
        <v>2</v>
      </c>
      <c r="K27">
        <v>0</v>
      </c>
      <c r="L27">
        <v>2</v>
      </c>
      <c r="M27">
        <v>0</v>
      </c>
      <c r="N27">
        <v>1</v>
      </c>
      <c r="O27">
        <v>1</v>
      </c>
      <c r="P27">
        <v>2</v>
      </c>
      <c r="Q27">
        <v>24</v>
      </c>
      <c r="R27">
        <v>6</v>
      </c>
      <c r="S27">
        <v>0</v>
      </c>
      <c r="T27">
        <v>0</v>
      </c>
      <c r="U27">
        <v>0</v>
      </c>
      <c r="V27">
        <v>6</v>
      </c>
      <c r="W27">
        <v>853</v>
      </c>
      <c r="X27" s="9">
        <f t="shared" si="0"/>
        <v>0.88042203985931999</v>
      </c>
      <c r="Y27" s="9">
        <f t="shared" si="1"/>
        <v>1.6412661195779603E-2</v>
      </c>
      <c r="Z27" s="9">
        <f t="shared" si="2"/>
        <v>3.9859320046893319E-2</v>
      </c>
      <c r="AA27" s="9">
        <f t="shared" si="3"/>
        <v>6.3305978898007029E-2</v>
      </c>
      <c r="AB27" s="77">
        <f t="shared" si="4"/>
        <v>0.88042203985931999</v>
      </c>
      <c r="AC27" t="str">
        <f t="shared" si="5"/>
        <v>INC_2015</v>
      </c>
      <c r="AD27" s="9">
        <f t="shared" si="6"/>
        <v>6.3305978898007029E-2</v>
      </c>
      <c r="AE27" t="str">
        <f t="shared" si="7"/>
        <v>Others_2015</v>
      </c>
      <c r="AF27">
        <f t="shared" si="8"/>
        <v>0.81711606096131295</v>
      </c>
      <c r="AG27" s="49" t="str">
        <f t="shared" si="9"/>
        <v>Strong INC_2015</v>
      </c>
    </row>
    <row r="28" spans="1:33" x14ac:dyDescent="0.3">
      <c r="A28" t="s">
        <v>761</v>
      </c>
      <c r="B28">
        <v>311</v>
      </c>
      <c r="C28">
        <v>48</v>
      </c>
      <c r="D28">
        <v>336</v>
      </c>
      <c r="E28">
        <v>10</v>
      </c>
      <c r="F28">
        <v>12</v>
      </c>
      <c r="G28">
        <v>4</v>
      </c>
      <c r="H28">
        <v>1</v>
      </c>
      <c r="I28">
        <v>0</v>
      </c>
      <c r="J28">
        <v>6</v>
      </c>
      <c r="K28">
        <v>2</v>
      </c>
      <c r="L28">
        <v>1</v>
      </c>
      <c r="M28">
        <v>10</v>
      </c>
      <c r="N28">
        <v>2</v>
      </c>
      <c r="O28">
        <v>5</v>
      </c>
      <c r="P28">
        <v>4</v>
      </c>
      <c r="Q28">
        <v>15</v>
      </c>
      <c r="R28">
        <v>2</v>
      </c>
      <c r="S28">
        <v>1</v>
      </c>
      <c r="T28">
        <v>5</v>
      </c>
      <c r="U28">
        <v>1</v>
      </c>
      <c r="V28">
        <v>3</v>
      </c>
      <c r="W28">
        <v>779</v>
      </c>
      <c r="X28" s="9">
        <f t="shared" si="0"/>
        <v>0.39922978177150192</v>
      </c>
      <c r="Y28" s="9">
        <f t="shared" si="1"/>
        <v>6.1617458279845959E-2</v>
      </c>
      <c r="Z28" s="9">
        <f t="shared" si="2"/>
        <v>0.43132220795892168</v>
      </c>
      <c r="AA28" s="9">
        <f t="shared" si="3"/>
        <v>0.10783055198973042</v>
      </c>
      <c r="AB28" s="77">
        <f t="shared" si="4"/>
        <v>0.43132220795892168</v>
      </c>
      <c r="AC28" t="str">
        <f t="shared" si="5"/>
        <v>BJP_2015</v>
      </c>
      <c r="AD28" s="9">
        <f t="shared" si="6"/>
        <v>0.39922978177150192</v>
      </c>
      <c r="AE28" t="str">
        <f t="shared" si="7"/>
        <v>INC_2015</v>
      </c>
      <c r="AF28">
        <f t="shared" si="8"/>
        <v>3.2092426187419754E-2</v>
      </c>
      <c r="AG28" s="49" t="str">
        <f t="shared" si="9"/>
        <v>Swing BJP_2015</v>
      </c>
    </row>
    <row r="29" spans="1:33" x14ac:dyDescent="0.3">
      <c r="A29" t="s">
        <v>760</v>
      </c>
      <c r="B29">
        <v>229</v>
      </c>
      <c r="C29">
        <v>87</v>
      </c>
      <c r="D29">
        <v>259</v>
      </c>
      <c r="E29">
        <v>12</v>
      </c>
      <c r="F29">
        <v>4</v>
      </c>
      <c r="G29">
        <v>1</v>
      </c>
      <c r="H29">
        <v>4</v>
      </c>
      <c r="I29">
        <v>1</v>
      </c>
      <c r="J29">
        <v>5</v>
      </c>
      <c r="K29">
        <v>0</v>
      </c>
      <c r="L29">
        <v>1</v>
      </c>
      <c r="M29">
        <v>68</v>
      </c>
      <c r="N29">
        <v>2</v>
      </c>
      <c r="O29">
        <v>4</v>
      </c>
      <c r="P29">
        <v>4</v>
      </c>
      <c r="Q29">
        <v>6</v>
      </c>
      <c r="R29">
        <v>0</v>
      </c>
      <c r="S29">
        <v>0</v>
      </c>
      <c r="T29">
        <v>4</v>
      </c>
      <c r="U29">
        <v>0</v>
      </c>
      <c r="V29">
        <v>0</v>
      </c>
      <c r="W29">
        <v>691</v>
      </c>
      <c r="X29" s="9">
        <f t="shared" si="0"/>
        <v>0.33140376266280752</v>
      </c>
      <c r="Y29" s="9">
        <f t="shared" si="1"/>
        <v>0.12590448625180897</v>
      </c>
      <c r="Z29" s="9">
        <f t="shared" si="2"/>
        <v>0.3748191027496382</v>
      </c>
      <c r="AA29" s="9">
        <f t="shared" si="3"/>
        <v>0.16787264833574531</v>
      </c>
      <c r="AB29" s="77">
        <f t="shared" si="4"/>
        <v>0.3748191027496382</v>
      </c>
      <c r="AC29" t="str">
        <f t="shared" si="5"/>
        <v>BJP_2015</v>
      </c>
      <c r="AD29" s="9">
        <f t="shared" si="6"/>
        <v>0.33140376266280752</v>
      </c>
      <c r="AE29" t="str">
        <f t="shared" si="7"/>
        <v>INC_2015</v>
      </c>
      <c r="AF29">
        <f t="shared" si="8"/>
        <v>4.3415340086830678E-2</v>
      </c>
      <c r="AG29" s="49" t="str">
        <f t="shared" si="9"/>
        <v>Swing BJP_2015</v>
      </c>
    </row>
    <row r="30" spans="1:33" x14ac:dyDescent="0.3">
      <c r="A30" t="s">
        <v>759</v>
      </c>
      <c r="B30">
        <v>381</v>
      </c>
      <c r="C30">
        <v>82</v>
      </c>
      <c r="D30">
        <v>606</v>
      </c>
      <c r="E30">
        <v>18</v>
      </c>
      <c r="F30">
        <v>11</v>
      </c>
      <c r="G30">
        <v>6</v>
      </c>
      <c r="H30">
        <v>6</v>
      </c>
      <c r="I30">
        <v>10</v>
      </c>
      <c r="J30">
        <v>9</v>
      </c>
      <c r="K30">
        <v>2</v>
      </c>
      <c r="L30">
        <v>12</v>
      </c>
      <c r="M30">
        <v>21</v>
      </c>
      <c r="N30">
        <v>6</v>
      </c>
      <c r="O30">
        <v>14</v>
      </c>
      <c r="P30">
        <v>3</v>
      </c>
      <c r="Q30">
        <v>19</v>
      </c>
      <c r="R30">
        <v>11</v>
      </c>
      <c r="S30">
        <v>2</v>
      </c>
      <c r="T30">
        <v>5</v>
      </c>
      <c r="U30">
        <v>2</v>
      </c>
      <c r="V30">
        <v>3</v>
      </c>
      <c r="W30">
        <v>1229</v>
      </c>
      <c r="X30" s="9">
        <f t="shared" si="0"/>
        <v>0.31000813669650124</v>
      </c>
      <c r="Y30" s="9">
        <f t="shared" si="1"/>
        <v>6.6720911310008138E-2</v>
      </c>
      <c r="Z30" s="9">
        <f t="shared" si="2"/>
        <v>0.49308380797396256</v>
      </c>
      <c r="AA30" s="9">
        <f t="shared" si="3"/>
        <v>0.13018714401952808</v>
      </c>
      <c r="AB30" s="77">
        <f t="shared" si="4"/>
        <v>0.49308380797396256</v>
      </c>
      <c r="AC30" t="str">
        <f t="shared" si="5"/>
        <v>BJP_2015</v>
      </c>
      <c r="AD30" s="9">
        <f t="shared" si="6"/>
        <v>0.31000813669650124</v>
      </c>
      <c r="AE30" t="str">
        <f t="shared" si="7"/>
        <v>INC_2015</v>
      </c>
      <c r="AF30">
        <f t="shared" si="8"/>
        <v>0.18307567127746133</v>
      </c>
      <c r="AG30" s="49" t="str">
        <f t="shared" si="9"/>
        <v>Strong BJP_2015</v>
      </c>
    </row>
    <row r="31" spans="1:33" x14ac:dyDescent="0.3">
      <c r="A31" t="s">
        <v>758</v>
      </c>
      <c r="B31">
        <v>120</v>
      </c>
      <c r="C31">
        <v>52</v>
      </c>
      <c r="D31">
        <v>70</v>
      </c>
      <c r="E31">
        <v>2</v>
      </c>
      <c r="F31">
        <v>4</v>
      </c>
      <c r="G31">
        <v>3</v>
      </c>
      <c r="H31">
        <v>3</v>
      </c>
      <c r="I31">
        <v>0</v>
      </c>
      <c r="J31">
        <v>1</v>
      </c>
      <c r="K31">
        <v>2</v>
      </c>
      <c r="L31">
        <v>2</v>
      </c>
      <c r="M31">
        <v>6</v>
      </c>
      <c r="N31">
        <v>2</v>
      </c>
      <c r="O31">
        <v>5</v>
      </c>
      <c r="P31">
        <v>1</v>
      </c>
      <c r="Q31">
        <v>8</v>
      </c>
      <c r="R31">
        <v>7</v>
      </c>
      <c r="S31">
        <v>5</v>
      </c>
      <c r="T31">
        <v>2</v>
      </c>
      <c r="U31">
        <v>1</v>
      </c>
      <c r="V31">
        <v>2</v>
      </c>
      <c r="W31">
        <v>298</v>
      </c>
      <c r="X31" s="9">
        <f t="shared" si="0"/>
        <v>0.40268456375838924</v>
      </c>
      <c r="Y31" s="9">
        <f t="shared" si="1"/>
        <v>0.17449664429530201</v>
      </c>
      <c r="Z31" s="9">
        <f t="shared" si="2"/>
        <v>0.2348993288590604</v>
      </c>
      <c r="AA31" s="9">
        <f t="shared" si="3"/>
        <v>0.18791946308724833</v>
      </c>
      <c r="AB31" s="77">
        <f t="shared" si="4"/>
        <v>0.40268456375838924</v>
      </c>
      <c r="AC31" t="str">
        <f t="shared" si="5"/>
        <v>INC_2015</v>
      </c>
      <c r="AD31" s="9">
        <f t="shared" si="6"/>
        <v>0.2348993288590604</v>
      </c>
      <c r="AE31" t="str">
        <f t="shared" si="7"/>
        <v>BJP_2015</v>
      </c>
      <c r="AF31">
        <f t="shared" si="8"/>
        <v>0.16778523489932884</v>
      </c>
      <c r="AG31" s="49" t="str">
        <f t="shared" si="9"/>
        <v>Strong INC_2015</v>
      </c>
    </row>
    <row r="32" spans="1:33" x14ac:dyDescent="0.3">
      <c r="A32" t="s">
        <v>757</v>
      </c>
      <c r="B32">
        <v>12</v>
      </c>
      <c r="C32">
        <v>452</v>
      </c>
      <c r="D32">
        <v>18</v>
      </c>
      <c r="E32">
        <v>1</v>
      </c>
      <c r="F32">
        <v>2</v>
      </c>
      <c r="G32">
        <v>14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6</v>
      </c>
      <c r="O32">
        <v>2</v>
      </c>
      <c r="P32">
        <v>5</v>
      </c>
      <c r="Q32">
        <v>5</v>
      </c>
      <c r="R32">
        <v>1</v>
      </c>
      <c r="S32">
        <v>9</v>
      </c>
      <c r="T32">
        <v>1</v>
      </c>
      <c r="U32">
        <v>0</v>
      </c>
      <c r="V32">
        <v>0</v>
      </c>
      <c r="W32">
        <v>531</v>
      </c>
      <c r="X32" s="9">
        <f t="shared" si="0"/>
        <v>2.2598870056497175E-2</v>
      </c>
      <c r="Y32" s="9">
        <f t="shared" si="1"/>
        <v>0.8512241054613936</v>
      </c>
      <c r="Z32" s="9">
        <f t="shared" si="2"/>
        <v>3.3898305084745763E-2</v>
      </c>
      <c r="AA32" s="9">
        <f t="shared" si="3"/>
        <v>9.2278719397363471E-2</v>
      </c>
      <c r="AB32" s="77">
        <f t="shared" si="4"/>
        <v>0.8512241054613936</v>
      </c>
      <c r="AC32" t="str">
        <f t="shared" si="5"/>
        <v>BSP_2015</v>
      </c>
      <c r="AD32" s="9">
        <f t="shared" si="6"/>
        <v>9.2278719397363471E-2</v>
      </c>
      <c r="AE32" t="str">
        <f t="shared" si="7"/>
        <v>Others_2015</v>
      </c>
      <c r="AF32">
        <f t="shared" si="8"/>
        <v>0.75894538606403017</v>
      </c>
      <c r="AG32" s="49" t="str">
        <f t="shared" si="9"/>
        <v>Strong BSP_2015</v>
      </c>
    </row>
    <row r="33" spans="1:33" x14ac:dyDescent="0.3">
      <c r="A33" t="s">
        <v>756</v>
      </c>
      <c r="B33">
        <v>450</v>
      </c>
      <c r="C33">
        <v>27</v>
      </c>
      <c r="D33">
        <v>204</v>
      </c>
      <c r="E33">
        <v>17</v>
      </c>
      <c r="F33">
        <v>9</v>
      </c>
      <c r="G33">
        <v>6</v>
      </c>
      <c r="H33">
        <v>4</v>
      </c>
      <c r="I33">
        <v>6</v>
      </c>
      <c r="J33">
        <v>10</v>
      </c>
      <c r="K33">
        <v>4</v>
      </c>
      <c r="L33">
        <v>3</v>
      </c>
      <c r="M33">
        <v>28</v>
      </c>
      <c r="N33">
        <v>6</v>
      </c>
      <c r="O33">
        <v>9</v>
      </c>
      <c r="P33">
        <v>2</v>
      </c>
      <c r="Q33">
        <v>20</v>
      </c>
      <c r="R33">
        <v>5</v>
      </c>
      <c r="S33">
        <v>2</v>
      </c>
      <c r="T33">
        <v>1</v>
      </c>
      <c r="U33">
        <v>0</v>
      </c>
      <c r="V33">
        <v>0</v>
      </c>
      <c r="W33">
        <v>813</v>
      </c>
      <c r="X33" s="9">
        <f t="shared" si="0"/>
        <v>0.55350553505535061</v>
      </c>
      <c r="Y33" s="9">
        <f t="shared" si="1"/>
        <v>3.3210332103321034E-2</v>
      </c>
      <c r="Z33" s="9">
        <f t="shared" si="2"/>
        <v>0.25092250922509224</v>
      </c>
      <c r="AA33" s="9">
        <f t="shared" si="3"/>
        <v>0.16236162361623616</v>
      </c>
      <c r="AB33" s="77">
        <f t="shared" si="4"/>
        <v>0.55350553505535061</v>
      </c>
      <c r="AC33" t="str">
        <f t="shared" si="5"/>
        <v>INC_2015</v>
      </c>
      <c r="AD33" s="9">
        <f t="shared" si="6"/>
        <v>0.25092250922509224</v>
      </c>
      <c r="AE33" t="str">
        <f t="shared" si="7"/>
        <v>BJP_2015</v>
      </c>
      <c r="AF33">
        <f t="shared" si="8"/>
        <v>0.30258302583025837</v>
      </c>
      <c r="AG33" s="49" t="str">
        <f t="shared" si="9"/>
        <v>Strong INC_2015</v>
      </c>
    </row>
    <row r="34" spans="1:33" x14ac:dyDescent="0.3">
      <c r="A34" t="s">
        <v>755</v>
      </c>
      <c r="B34">
        <v>285</v>
      </c>
      <c r="C34">
        <v>105</v>
      </c>
      <c r="D34">
        <v>51</v>
      </c>
      <c r="E34">
        <v>8</v>
      </c>
      <c r="F34">
        <v>5</v>
      </c>
      <c r="G34">
        <v>0</v>
      </c>
      <c r="H34">
        <v>5</v>
      </c>
      <c r="I34">
        <v>2</v>
      </c>
      <c r="J34">
        <v>5</v>
      </c>
      <c r="K34">
        <v>1</v>
      </c>
      <c r="L34">
        <v>5</v>
      </c>
      <c r="M34">
        <v>6</v>
      </c>
      <c r="N34">
        <v>1</v>
      </c>
      <c r="O34">
        <v>3</v>
      </c>
      <c r="P34">
        <v>5</v>
      </c>
      <c r="Q34">
        <v>8</v>
      </c>
      <c r="R34">
        <v>7</v>
      </c>
      <c r="S34">
        <v>1</v>
      </c>
      <c r="T34">
        <v>3</v>
      </c>
      <c r="U34">
        <v>1</v>
      </c>
      <c r="V34">
        <v>4</v>
      </c>
      <c r="W34">
        <v>511</v>
      </c>
      <c r="X34" s="9">
        <f t="shared" si="0"/>
        <v>0.55772994129158515</v>
      </c>
      <c r="Y34" s="9">
        <f t="shared" si="1"/>
        <v>0.20547945205479451</v>
      </c>
      <c r="Z34" s="9">
        <f t="shared" si="2"/>
        <v>9.9804305283757333E-2</v>
      </c>
      <c r="AA34" s="9">
        <f t="shared" si="3"/>
        <v>0.13698630136986301</v>
      </c>
      <c r="AB34" s="77">
        <f t="shared" si="4"/>
        <v>0.55772994129158515</v>
      </c>
      <c r="AC34" t="str">
        <f t="shared" si="5"/>
        <v>INC_2015</v>
      </c>
      <c r="AD34" s="9">
        <f t="shared" si="6"/>
        <v>0.20547945205479451</v>
      </c>
      <c r="AE34" t="str">
        <f t="shared" si="7"/>
        <v>BSP_2015</v>
      </c>
      <c r="AF34">
        <f t="shared" si="8"/>
        <v>0.35225048923679064</v>
      </c>
      <c r="AG34" s="49" t="str">
        <f t="shared" si="9"/>
        <v>Strong INC_2015</v>
      </c>
    </row>
    <row r="35" spans="1:33" x14ac:dyDescent="0.3">
      <c r="A35" t="s">
        <v>754</v>
      </c>
      <c r="B35">
        <v>258</v>
      </c>
      <c r="C35">
        <v>249</v>
      </c>
      <c r="D35">
        <v>224</v>
      </c>
      <c r="E35">
        <v>8</v>
      </c>
      <c r="F35">
        <v>5</v>
      </c>
      <c r="G35">
        <v>8</v>
      </c>
      <c r="H35">
        <v>1</v>
      </c>
      <c r="I35">
        <v>3</v>
      </c>
      <c r="J35">
        <v>3</v>
      </c>
      <c r="K35">
        <v>3</v>
      </c>
      <c r="L35">
        <v>3</v>
      </c>
      <c r="M35">
        <v>19</v>
      </c>
      <c r="N35">
        <v>3</v>
      </c>
      <c r="O35">
        <v>11</v>
      </c>
      <c r="P35">
        <v>8</v>
      </c>
      <c r="Q35">
        <v>9</v>
      </c>
      <c r="R35">
        <v>16</v>
      </c>
      <c r="S35">
        <v>12</v>
      </c>
      <c r="T35">
        <v>4</v>
      </c>
      <c r="U35">
        <v>3</v>
      </c>
      <c r="V35">
        <v>12</v>
      </c>
      <c r="W35">
        <v>862</v>
      </c>
      <c r="X35" s="9">
        <f t="shared" si="0"/>
        <v>0.29930394431554525</v>
      </c>
      <c r="Y35" s="9">
        <f t="shared" si="1"/>
        <v>0.28886310904872392</v>
      </c>
      <c r="Z35" s="9">
        <f t="shared" si="2"/>
        <v>0.25986078886310904</v>
      </c>
      <c r="AA35" s="9">
        <f t="shared" si="3"/>
        <v>0.1519721577726218</v>
      </c>
      <c r="AB35" s="77">
        <f t="shared" si="4"/>
        <v>0.29930394431554525</v>
      </c>
      <c r="AC35" t="str">
        <f t="shared" si="5"/>
        <v>INC_2015</v>
      </c>
      <c r="AD35" s="9">
        <f t="shared" si="6"/>
        <v>0.28886310904872392</v>
      </c>
      <c r="AE35" t="str">
        <f t="shared" si="7"/>
        <v>BSP_2015</v>
      </c>
      <c r="AF35">
        <f t="shared" si="8"/>
        <v>1.0440835266821324E-2</v>
      </c>
      <c r="AG35" s="49" t="str">
        <f t="shared" si="9"/>
        <v>Swing INC_2015</v>
      </c>
    </row>
    <row r="36" spans="1:33" x14ac:dyDescent="0.3">
      <c r="A36" t="s">
        <v>753</v>
      </c>
      <c r="B36">
        <v>159</v>
      </c>
      <c r="C36">
        <v>20</v>
      </c>
      <c r="D36">
        <v>186</v>
      </c>
      <c r="E36">
        <v>13</v>
      </c>
      <c r="F36">
        <v>1</v>
      </c>
      <c r="G36">
        <v>325</v>
      </c>
      <c r="H36">
        <v>15</v>
      </c>
      <c r="I36">
        <v>5</v>
      </c>
      <c r="J36">
        <v>6</v>
      </c>
      <c r="K36">
        <v>10</v>
      </c>
      <c r="L36">
        <v>9</v>
      </c>
      <c r="M36">
        <v>11</v>
      </c>
      <c r="N36">
        <v>22</v>
      </c>
      <c r="O36">
        <v>10</v>
      </c>
      <c r="P36">
        <v>5</v>
      </c>
      <c r="Q36">
        <v>27</v>
      </c>
      <c r="R36">
        <v>3</v>
      </c>
      <c r="S36">
        <v>16</v>
      </c>
      <c r="T36">
        <v>6</v>
      </c>
      <c r="U36">
        <v>4</v>
      </c>
      <c r="V36">
        <v>15</v>
      </c>
      <c r="W36">
        <v>868</v>
      </c>
      <c r="X36" s="9">
        <f t="shared" si="0"/>
        <v>0.18317972350230416</v>
      </c>
      <c r="Y36" s="9">
        <f t="shared" si="1"/>
        <v>2.3041474654377881E-2</v>
      </c>
      <c r="Z36" s="9">
        <f t="shared" si="2"/>
        <v>0.21428571428571427</v>
      </c>
      <c r="AA36" s="9">
        <f t="shared" si="3"/>
        <v>0.57949308755760365</v>
      </c>
      <c r="AB36" s="77">
        <f t="shared" si="4"/>
        <v>0.57949308755760365</v>
      </c>
      <c r="AC36" t="str">
        <f t="shared" si="5"/>
        <v>Others_2015</v>
      </c>
      <c r="AD36" s="9">
        <f t="shared" si="6"/>
        <v>0.21428571428571427</v>
      </c>
      <c r="AE36" t="str">
        <f t="shared" si="7"/>
        <v>BJP_2015</v>
      </c>
      <c r="AF36">
        <f t="shared" si="8"/>
        <v>0.36520737327188935</v>
      </c>
      <c r="AG36" s="49" t="str">
        <f t="shared" si="9"/>
        <v>Strong Others_2015</v>
      </c>
    </row>
    <row r="37" spans="1:33" x14ac:dyDescent="0.3">
      <c r="A37" t="s">
        <v>752</v>
      </c>
      <c r="B37">
        <v>463</v>
      </c>
      <c r="C37">
        <v>9</v>
      </c>
      <c r="D37">
        <v>89</v>
      </c>
      <c r="E37">
        <v>14</v>
      </c>
      <c r="F37">
        <v>5</v>
      </c>
      <c r="G37">
        <v>2</v>
      </c>
      <c r="H37">
        <v>1</v>
      </c>
      <c r="I37">
        <v>2</v>
      </c>
      <c r="J37">
        <v>8</v>
      </c>
      <c r="K37">
        <v>0</v>
      </c>
      <c r="L37">
        <v>1</v>
      </c>
      <c r="M37">
        <v>8</v>
      </c>
      <c r="N37">
        <v>2</v>
      </c>
      <c r="O37">
        <v>3</v>
      </c>
      <c r="P37">
        <v>8</v>
      </c>
      <c r="Q37">
        <v>27</v>
      </c>
      <c r="R37">
        <v>11</v>
      </c>
      <c r="S37">
        <v>2</v>
      </c>
      <c r="T37">
        <v>6</v>
      </c>
      <c r="U37">
        <v>2</v>
      </c>
      <c r="V37">
        <v>3</v>
      </c>
      <c r="W37">
        <v>666</v>
      </c>
      <c r="X37" s="9">
        <f t="shared" si="0"/>
        <v>0.69519519519519524</v>
      </c>
      <c r="Y37" s="9">
        <f t="shared" si="1"/>
        <v>1.3513513513513514E-2</v>
      </c>
      <c r="Z37" s="9">
        <f t="shared" si="2"/>
        <v>0.13363363363363365</v>
      </c>
      <c r="AA37" s="9">
        <f t="shared" si="3"/>
        <v>0.15765765765765766</v>
      </c>
      <c r="AB37" s="77">
        <f t="shared" si="4"/>
        <v>0.69519519519519524</v>
      </c>
      <c r="AC37" t="str">
        <f t="shared" si="5"/>
        <v>INC_2015</v>
      </c>
      <c r="AD37" s="9">
        <f t="shared" si="6"/>
        <v>0.15765765765765766</v>
      </c>
      <c r="AE37" t="str">
        <f t="shared" si="7"/>
        <v>Others_2015</v>
      </c>
      <c r="AF37">
        <f t="shared" si="8"/>
        <v>0.53753753753753752</v>
      </c>
      <c r="AG37" s="49" t="str">
        <f t="shared" si="9"/>
        <v>Strong INC_2015</v>
      </c>
    </row>
    <row r="38" spans="1:33" x14ac:dyDescent="0.3">
      <c r="A38" t="s">
        <v>751</v>
      </c>
      <c r="B38">
        <v>279</v>
      </c>
      <c r="C38">
        <v>158</v>
      </c>
      <c r="D38">
        <v>281</v>
      </c>
      <c r="E38">
        <v>23</v>
      </c>
      <c r="F38">
        <v>6</v>
      </c>
      <c r="G38">
        <v>3</v>
      </c>
      <c r="H38">
        <v>3</v>
      </c>
      <c r="I38">
        <v>6</v>
      </c>
      <c r="J38">
        <v>4</v>
      </c>
      <c r="K38">
        <v>2</v>
      </c>
      <c r="L38">
        <v>6</v>
      </c>
      <c r="M38">
        <v>11</v>
      </c>
      <c r="N38">
        <v>3</v>
      </c>
      <c r="O38">
        <v>13</v>
      </c>
      <c r="P38">
        <v>4</v>
      </c>
      <c r="Q38">
        <v>17</v>
      </c>
      <c r="R38">
        <v>0</v>
      </c>
      <c r="S38">
        <v>5</v>
      </c>
      <c r="T38">
        <v>3</v>
      </c>
      <c r="U38">
        <v>1</v>
      </c>
      <c r="V38">
        <v>4</v>
      </c>
      <c r="W38">
        <v>832</v>
      </c>
      <c r="X38" s="9">
        <f t="shared" si="0"/>
        <v>0.33533653846153844</v>
      </c>
      <c r="Y38" s="9">
        <f t="shared" si="1"/>
        <v>0.18990384615384615</v>
      </c>
      <c r="Z38" s="9">
        <f t="shared" si="2"/>
        <v>0.33774038461538464</v>
      </c>
      <c r="AA38" s="9">
        <f t="shared" si="3"/>
        <v>0.13701923076923078</v>
      </c>
      <c r="AB38" s="77">
        <f t="shared" si="4"/>
        <v>0.33774038461538464</v>
      </c>
      <c r="AC38" t="str">
        <f t="shared" si="5"/>
        <v>BJP_2015</v>
      </c>
      <c r="AD38" s="9">
        <f t="shared" si="6"/>
        <v>0.33533653846153844</v>
      </c>
      <c r="AE38" t="str">
        <f t="shared" si="7"/>
        <v>INC_2015</v>
      </c>
      <c r="AF38">
        <f t="shared" si="8"/>
        <v>2.4038461538462008E-3</v>
      </c>
      <c r="AG38" s="49" t="str">
        <f t="shared" si="9"/>
        <v>Swing BJP_2015</v>
      </c>
    </row>
    <row r="39" spans="1:33" x14ac:dyDescent="0.3">
      <c r="A39" t="s">
        <v>750</v>
      </c>
      <c r="B39">
        <v>186</v>
      </c>
      <c r="C39">
        <v>51</v>
      </c>
      <c r="D39">
        <v>75</v>
      </c>
      <c r="E39">
        <v>10</v>
      </c>
      <c r="F39">
        <v>6</v>
      </c>
      <c r="G39">
        <v>3</v>
      </c>
      <c r="H39">
        <v>1</v>
      </c>
      <c r="I39">
        <v>2</v>
      </c>
      <c r="J39">
        <v>1</v>
      </c>
      <c r="K39">
        <v>1</v>
      </c>
      <c r="L39">
        <v>8</v>
      </c>
      <c r="M39">
        <v>196</v>
      </c>
      <c r="N39">
        <v>3</v>
      </c>
      <c r="O39">
        <v>7</v>
      </c>
      <c r="P39">
        <v>4</v>
      </c>
      <c r="Q39">
        <v>22</v>
      </c>
      <c r="R39">
        <v>9</v>
      </c>
      <c r="S39">
        <v>1</v>
      </c>
      <c r="T39">
        <v>3</v>
      </c>
      <c r="U39">
        <v>3</v>
      </c>
      <c r="V39">
        <v>2</v>
      </c>
      <c r="W39">
        <v>594</v>
      </c>
      <c r="X39" s="9">
        <f t="shared" si="0"/>
        <v>0.31313131313131315</v>
      </c>
      <c r="Y39" s="9">
        <f t="shared" si="1"/>
        <v>8.5858585858585856E-2</v>
      </c>
      <c r="Z39" s="9">
        <f t="shared" si="2"/>
        <v>0.12626262626262627</v>
      </c>
      <c r="AA39" s="9">
        <f t="shared" si="3"/>
        <v>0.47474747474747475</v>
      </c>
      <c r="AB39" s="77">
        <f t="shared" si="4"/>
        <v>0.47474747474747475</v>
      </c>
      <c r="AC39" t="str">
        <f t="shared" si="5"/>
        <v>Others_2015</v>
      </c>
      <c r="AD39" s="9">
        <f t="shared" si="6"/>
        <v>0.31313131313131315</v>
      </c>
      <c r="AE39" t="str">
        <f t="shared" si="7"/>
        <v>INC_2015</v>
      </c>
      <c r="AF39">
        <f t="shared" si="8"/>
        <v>0.1616161616161616</v>
      </c>
      <c r="AG39" s="49" t="str">
        <f t="shared" si="9"/>
        <v>Strong Others_2015</v>
      </c>
    </row>
    <row r="40" spans="1:33" x14ac:dyDescent="0.3">
      <c r="A40" t="s">
        <v>749</v>
      </c>
      <c r="B40">
        <v>225</v>
      </c>
      <c r="C40">
        <v>230</v>
      </c>
      <c r="D40">
        <v>187</v>
      </c>
      <c r="E40">
        <v>18</v>
      </c>
      <c r="F40">
        <v>1</v>
      </c>
      <c r="G40">
        <v>2</v>
      </c>
      <c r="H40">
        <v>1</v>
      </c>
      <c r="I40">
        <v>1</v>
      </c>
      <c r="J40">
        <v>2</v>
      </c>
      <c r="K40">
        <v>2</v>
      </c>
      <c r="L40">
        <v>6</v>
      </c>
      <c r="M40">
        <v>45</v>
      </c>
      <c r="N40">
        <v>1</v>
      </c>
      <c r="O40">
        <v>6</v>
      </c>
      <c r="P40">
        <v>4</v>
      </c>
      <c r="Q40">
        <v>10</v>
      </c>
      <c r="R40">
        <v>14</v>
      </c>
      <c r="S40">
        <v>11</v>
      </c>
      <c r="T40">
        <v>8</v>
      </c>
      <c r="U40">
        <v>2</v>
      </c>
      <c r="V40">
        <v>7</v>
      </c>
      <c r="W40">
        <v>783</v>
      </c>
      <c r="X40" s="9">
        <f t="shared" si="0"/>
        <v>0.28735632183908044</v>
      </c>
      <c r="Y40" s="9">
        <f t="shared" si="1"/>
        <v>0.29374201787994891</v>
      </c>
      <c r="Z40" s="9">
        <f t="shared" si="2"/>
        <v>0.2388250319284802</v>
      </c>
      <c r="AA40" s="9">
        <f t="shared" si="3"/>
        <v>0.18007662835249041</v>
      </c>
      <c r="AB40" s="77">
        <f t="shared" si="4"/>
        <v>0.29374201787994891</v>
      </c>
      <c r="AC40" t="str">
        <f t="shared" si="5"/>
        <v>BSP_2015</v>
      </c>
      <c r="AD40" s="9">
        <f t="shared" si="6"/>
        <v>0.28735632183908044</v>
      </c>
      <c r="AE40" t="str">
        <f t="shared" si="7"/>
        <v>INC_2015</v>
      </c>
      <c r="AF40">
        <f t="shared" si="8"/>
        <v>6.3856960408684715E-3</v>
      </c>
      <c r="AG40" s="49" t="str">
        <f t="shared" si="9"/>
        <v>Swing BSP_2015</v>
      </c>
    </row>
    <row r="41" spans="1:33" x14ac:dyDescent="0.3">
      <c r="A41" t="s">
        <v>748</v>
      </c>
      <c r="B41">
        <v>384</v>
      </c>
      <c r="C41">
        <v>87</v>
      </c>
      <c r="D41">
        <v>385</v>
      </c>
      <c r="E41">
        <v>22</v>
      </c>
      <c r="F41">
        <v>17</v>
      </c>
      <c r="G41">
        <v>25</v>
      </c>
      <c r="H41">
        <v>6</v>
      </c>
      <c r="I41">
        <v>6</v>
      </c>
      <c r="J41">
        <v>12</v>
      </c>
      <c r="K41">
        <v>9</v>
      </c>
      <c r="L41">
        <v>9</v>
      </c>
      <c r="M41">
        <v>273</v>
      </c>
      <c r="N41">
        <v>20</v>
      </c>
      <c r="O41">
        <v>20</v>
      </c>
      <c r="P41">
        <v>9</v>
      </c>
      <c r="Q41">
        <v>23</v>
      </c>
      <c r="R41">
        <v>15</v>
      </c>
      <c r="S41">
        <v>9</v>
      </c>
      <c r="T41">
        <v>6</v>
      </c>
      <c r="U41">
        <v>7</v>
      </c>
      <c r="V41">
        <v>24</v>
      </c>
      <c r="W41">
        <v>1368</v>
      </c>
      <c r="X41" s="9">
        <f t="shared" si="0"/>
        <v>0.2807017543859649</v>
      </c>
      <c r="Y41" s="9">
        <f t="shared" si="1"/>
        <v>6.3596491228070179E-2</v>
      </c>
      <c r="Z41" s="9">
        <f t="shared" si="2"/>
        <v>0.2814327485380117</v>
      </c>
      <c r="AA41" s="9">
        <f t="shared" si="3"/>
        <v>0.3742690058479532</v>
      </c>
      <c r="AB41" s="77">
        <f t="shared" si="4"/>
        <v>0.3742690058479532</v>
      </c>
      <c r="AC41" t="str">
        <f t="shared" si="5"/>
        <v>Others_2015</v>
      </c>
      <c r="AD41" s="9">
        <f t="shared" si="6"/>
        <v>0.2814327485380117</v>
      </c>
      <c r="AE41" t="str">
        <f t="shared" si="7"/>
        <v>BJP_2015</v>
      </c>
      <c r="AF41">
        <f t="shared" si="8"/>
        <v>9.2836257309941494E-2</v>
      </c>
      <c r="AG41" s="49" t="str">
        <f t="shared" si="9"/>
        <v>Swing Others_2015</v>
      </c>
    </row>
    <row r="42" spans="1:33" x14ac:dyDescent="0.3">
      <c r="A42" t="s">
        <v>747</v>
      </c>
      <c r="B42">
        <v>240</v>
      </c>
      <c r="C42">
        <v>15</v>
      </c>
      <c r="D42">
        <v>164</v>
      </c>
      <c r="E42">
        <v>9</v>
      </c>
      <c r="F42">
        <v>6</v>
      </c>
      <c r="G42">
        <v>2</v>
      </c>
      <c r="H42">
        <v>1</v>
      </c>
      <c r="I42">
        <v>8</v>
      </c>
      <c r="J42">
        <v>44</v>
      </c>
      <c r="K42">
        <v>2</v>
      </c>
      <c r="L42">
        <v>2</v>
      </c>
      <c r="M42">
        <v>0</v>
      </c>
      <c r="N42">
        <v>1</v>
      </c>
      <c r="O42">
        <v>3</v>
      </c>
      <c r="P42">
        <v>0</v>
      </c>
      <c r="Q42">
        <v>5</v>
      </c>
      <c r="R42">
        <v>2</v>
      </c>
      <c r="S42">
        <v>2</v>
      </c>
      <c r="T42">
        <v>5</v>
      </c>
      <c r="U42">
        <v>0</v>
      </c>
      <c r="V42">
        <v>3</v>
      </c>
      <c r="W42">
        <v>514</v>
      </c>
      <c r="X42" s="9">
        <f t="shared" si="0"/>
        <v>0.46692607003891051</v>
      </c>
      <c r="Y42" s="9">
        <f t="shared" si="1"/>
        <v>2.9182879377431907E-2</v>
      </c>
      <c r="Z42" s="9">
        <f t="shared" si="2"/>
        <v>0.31906614785992216</v>
      </c>
      <c r="AA42" s="9">
        <f t="shared" si="3"/>
        <v>0.18482490272373542</v>
      </c>
      <c r="AB42" s="77">
        <f t="shared" si="4"/>
        <v>0.46692607003891051</v>
      </c>
      <c r="AC42" t="str">
        <f t="shared" si="5"/>
        <v>INC_2015</v>
      </c>
      <c r="AD42" s="9">
        <f t="shared" si="6"/>
        <v>0.31906614785992216</v>
      </c>
      <c r="AE42" t="str">
        <f t="shared" si="7"/>
        <v>BJP_2015</v>
      </c>
      <c r="AF42">
        <f t="shared" si="8"/>
        <v>0.14785992217898836</v>
      </c>
      <c r="AG42" s="49" t="str">
        <f t="shared" si="9"/>
        <v>Swing INC_2015</v>
      </c>
    </row>
    <row r="43" spans="1:33" x14ac:dyDescent="0.3">
      <c r="A43" t="s">
        <v>746</v>
      </c>
      <c r="B43">
        <v>200</v>
      </c>
      <c r="C43">
        <v>107</v>
      </c>
      <c r="D43">
        <v>341</v>
      </c>
      <c r="E43">
        <v>16</v>
      </c>
      <c r="F43">
        <v>9</v>
      </c>
      <c r="G43">
        <v>4</v>
      </c>
      <c r="H43">
        <v>5</v>
      </c>
      <c r="I43">
        <v>26</v>
      </c>
      <c r="J43">
        <v>3</v>
      </c>
      <c r="K43">
        <v>4</v>
      </c>
      <c r="L43">
        <v>5</v>
      </c>
      <c r="M43">
        <v>22</v>
      </c>
      <c r="N43">
        <v>6</v>
      </c>
      <c r="O43">
        <v>11</v>
      </c>
      <c r="P43">
        <v>7</v>
      </c>
      <c r="Q43">
        <v>14</v>
      </c>
      <c r="R43">
        <v>7</v>
      </c>
      <c r="S43">
        <v>5</v>
      </c>
      <c r="T43">
        <v>7</v>
      </c>
      <c r="U43">
        <v>1</v>
      </c>
      <c r="V43">
        <v>11</v>
      </c>
      <c r="W43">
        <v>811</v>
      </c>
      <c r="X43" s="9">
        <f t="shared" si="0"/>
        <v>0.24660912453760789</v>
      </c>
      <c r="Y43" s="9">
        <f t="shared" si="1"/>
        <v>0.13193588162762021</v>
      </c>
      <c r="Z43" s="9">
        <f t="shared" si="2"/>
        <v>0.42046855733662147</v>
      </c>
      <c r="AA43" s="9">
        <f t="shared" si="3"/>
        <v>0.20098643649815043</v>
      </c>
      <c r="AB43" s="77">
        <f t="shared" si="4"/>
        <v>0.42046855733662147</v>
      </c>
      <c r="AC43" t="str">
        <f t="shared" si="5"/>
        <v>BJP_2015</v>
      </c>
      <c r="AD43" s="9">
        <f t="shared" si="6"/>
        <v>0.24660912453760789</v>
      </c>
      <c r="AE43" t="str">
        <f t="shared" si="7"/>
        <v>INC_2015</v>
      </c>
      <c r="AF43">
        <f t="shared" si="8"/>
        <v>0.17385943279901359</v>
      </c>
      <c r="AG43" s="49" t="str">
        <f t="shared" si="9"/>
        <v>Strong BJP_2015</v>
      </c>
    </row>
    <row r="44" spans="1:33" x14ac:dyDescent="0.3">
      <c r="A44" t="s">
        <v>745</v>
      </c>
      <c r="B44">
        <v>244</v>
      </c>
      <c r="C44">
        <v>31</v>
      </c>
      <c r="D44">
        <v>27</v>
      </c>
      <c r="E44">
        <v>3</v>
      </c>
      <c r="F44">
        <v>1</v>
      </c>
      <c r="G44">
        <v>0</v>
      </c>
      <c r="H44">
        <v>0</v>
      </c>
      <c r="I44">
        <v>2</v>
      </c>
      <c r="J44">
        <v>1</v>
      </c>
      <c r="K44">
        <v>0</v>
      </c>
      <c r="L44">
        <v>1</v>
      </c>
      <c r="M44">
        <v>2</v>
      </c>
      <c r="N44">
        <v>0</v>
      </c>
      <c r="O44">
        <v>1</v>
      </c>
      <c r="P44">
        <v>2</v>
      </c>
      <c r="Q44">
        <v>10</v>
      </c>
      <c r="R44">
        <v>7</v>
      </c>
      <c r="S44">
        <v>0</v>
      </c>
      <c r="T44">
        <v>1</v>
      </c>
      <c r="U44">
        <v>1</v>
      </c>
      <c r="V44">
        <v>0</v>
      </c>
      <c r="W44">
        <v>334</v>
      </c>
      <c r="X44" s="9">
        <f t="shared" si="0"/>
        <v>0.73053892215568861</v>
      </c>
      <c r="Y44" s="9">
        <f t="shared" si="1"/>
        <v>9.2814371257485026E-2</v>
      </c>
      <c r="Z44" s="9">
        <f t="shared" si="2"/>
        <v>8.0838323353293412E-2</v>
      </c>
      <c r="AA44" s="9">
        <f t="shared" si="3"/>
        <v>9.580838323353294E-2</v>
      </c>
      <c r="AB44" s="77">
        <f t="shared" si="4"/>
        <v>0.73053892215568861</v>
      </c>
      <c r="AC44" t="str">
        <f t="shared" si="5"/>
        <v>INC_2015</v>
      </c>
      <c r="AD44" s="9">
        <f t="shared" si="6"/>
        <v>9.580838323353294E-2</v>
      </c>
      <c r="AE44" t="str">
        <f t="shared" si="7"/>
        <v>Others_2015</v>
      </c>
      <c r="AF44">
        <f t="shared" si="8"/>
        <v>0.6347305389221557</v>
      </c>
      <c r="AG44" s="49" t="str">
        <f t="shared" si="9"/>
        <v>Strong INC_2015</v>
      </c>
    </row>
    <row r="45" spans="1:33" x14ac:dyDescent="0.3">
      <c r="A45" t="s">
        <v>744</v>
      </c>
      <c r="B45">
        <v>219</v>
      </c>
      <c r="C45">
        <v>22</v>
      </c>
      <c r="D45">
        <v>101</v>
      </c>
      <c r="E45">
        <v>6</v>
      </c>
      <c r="F45">
        <v>2</v>
      </c>
      <c r="G45">
        <v>4</v>
      </c>
      <c r="H45">
        <v>1</v>
      </c>
      <c r="I45">
        <v>2</v>
      </c>
      <c r="J45">
        <v>2</v>
      </c>
      <c r="K45">
        <v>3</v>
      </c>
      <c r="L45">
        <v>1</v>
      </c>
      <c r="M45">
        <v>11</v>
      </c>
      <c r="N45">
        <v>4</v>
      </c>
      <c r="O45">
        <v>4</v>
      </c>
      <c r="P45">
        <v>1</v>
      </c>
      <c r="Q45">
        <v>9</v>
      </c>
      <c r="R45">
        <v>2</v>
      </c>
      <c r="S45">
        <v>0</v>
      </c>
      <c r="T45">
        <v>3</v>
      </c>
      <c r="U45">
        <v>0</v>
      </c>
      <c r="V45">
        <v>1</v>
      </c>
      <c r="W45">
        <v>398</v>
      </c>
      <c r="X45" s="9">
        <f t="shared" si="0"/>
        <v>0.55025125628140703</v>
      </c>
      <c r="Y45" s="9">
        <f t="shared" si="1"/>
        <v>5.5276381909547742E-2</v>
      </c>
      <c r="Z45" s="9">
        <f t="shared" si="2"/>
        <v>0.25376884422110552</v>
      </c>
      <c r="AA45" s="9">
        <f t="shared" si="3"/>
        <v>0.1407035175879397</v>
      </c>
      <c r="AB45" s="77">
        <f t="shared" si="4"/>
        <v>0.55025125628140703</v>
      </c>
      <c r="AC45" t="str">
        <f t="shared" si="5"/>
        <v>INC_2015</v>
      </c>
      <c r="AD45" s="9">
        <f t="shared" si="6"/>
        <v>0.25376884422110552</v>
      </c>
      <c r="AE45" t="str">
        <f t="shared" si="7"/>
        <v>BJP_2015</v>
      </c>
      <c r="AF45">
        <f t="shared" si="8"/>
        <v>0.29648241206030151</v>
      </c>
      <c r="AG45" s="49" t="str">
        <f t="shared" si="9"/>
        <v>Strong INC_2015</v>
      </c>
    </row>
    <row r="46" spans="1:33" x14ac:dyDescent="0.3">
      <c r="A46" t="s">
        <v>743</v>
      </c>
      <c r="B46">
        <v>83</v>
      </c>
      <c r="C46">
        <v>43</v>
      </c>
      <c r="D46">
        <v>392</v>
      </c>
      <c r="E46">
        <v>7</v>
      </c>
      <c r="F46">
        <v>2</v>
      </c>
      <c r="G46">
        <v>0</v>
      </c>
      <c r="H46">
        <v>1</v>
      </c>
      <c r="I46">
        <v>5</v>
      </c>
      <c r="J46">
        <v>3</v>
      </c>
      <c r="K46">
        <v>1</v>
      </c>
      <c r="L46">
        <v>4</v>
      </c>
      <c r="M46">
        <v>3</v>
      </c>
      <c r="N46">
        <v>2</v>
      </c>
      <c r="O46">
        <v>10</v>
      </c>
      <c r="P46">
        <v>2</v>
      </c>
      <c r="Q46">
        <v>5</v>
      </c>
      <c r="R46">
        <v>3</v>
      </c>
      <c r="S46">
        <v>1</v>
      </c>
      <c r="T46">
        <v>25</v>
      </c>
      <c r="U46">
        <v>6</v>
      </c>
      <c r="V46">
        <v>6</v>
      </c>
      <c r="W46">
        <v>604</v>
      </c>
      <c r="X46" s="9">
        <f t="shared" si="0"/>
        <v>0.13741721854304637</v>
      </c>
      <c r="Y46" s="9">
        <f t="shared" si="1"/>
        <v>7.1192052980132453E-2</v>
      </c>
      <c r="Z46" s="9">
        <f t="shared" si="2"/>
        <v>0.64900662251655628</v>
      </c>
      <c r="AA46" s="9">
        <f t="shared" si="3"/>
        <v>0.14238410596026491</v>
      </c>
      <c r="AB46" s="77">
        <f t="shared" si="4"/>
        <v>0.64900662251655628</v>
      </c>
      <c r="AC46" t="str">
        <f t="shared" si="5"/>
        <v>BJP_2015</v>
      </c>
      <c r="AD46" s="9">
        <f t="shared" si="6"/>
        <v>0.14238410596026491</v>
      </c>
      <c r="AE46" t="str">
        <f t="shared" si="7"/>
        <v>Others_2015</v>
      </c>
      <c r="AF46">
        <f t="shared" si="8"/>
        <v>0.50662251655629142</v>
      </c>
      <c r="AG46" s="49" t="str">
        <f t="shared" si="9"/>
        <v>Strong BJP_2015</v>
      </c>
    </row>
    <row r="47" spans="1:33" x14ac:dyDescent="0.3">
      <c r="A47" t="s">
        <v>742</v>
      </c>
      <c r="B47">
        <v>418</v>
      </c>
      <c r="C47">
        <v>79</v>
      </c>
      <c r="D47">
        <v>119</v>
      </c>
      <c r="E47">
        <v>17</v>
      </c>
      <c r="F47">
        <v>1</v>
      </c>
      <c r="G47">
        <v>2</v>
      </c>
      <c r="H47">
        <v>3</v>
      </c>
      <c r="I47">
        <v>0</v>
      </c>
      <c r="J47">
        <v>13</v>
      </c>
      <c r="K47">
        <v>0</v>
      </c>
      <c r="L47">
        <v>1</v>
      </c>
      <c r="M47">
        <v>6</v>
      </c>
      <c r="N47">
        <v>0</v>
      </c>
      <c r="O47">
        <v>3</v>
      </c>
      <c r="P47">
        <v>7</v>
      </c>
      <c r="Q47">
        <v>16</v>
      </c>
      <c r="R47">
        <v>9</v>
      </c>
      <c r="S47">
        <v>0</v>
      </c>
      <c r="T47">
        <v>3</v>
      </c>
      <c r="U47">
        <v>0</v>
      </c>
      <c r="V47">
        <v>3</v>
      </c>
      <c r="W47">
        <v>700</v>
      </c>
      <c r="X47" s="9">
        <f t="shared" si="0"/>
        <v>0.5971428571428572</v>
      </c>
      <c r="Y47" s="9">
        <f t="shared" si="1"/>
        <v>0.11285714285714285</v>
      </c>
      <c r="Z47" s="9">
        <f t="shared" si="2"/>
        <v>0.17</v>
      </c>
      <c r="AA47" s="9">
        <f t="shared" si="3"/>
        <v>0.12</v>
      </c>
      <c r="AB47" s="77">
        <f t="shared" si="4"/>
        <v>0.5971428571428572</v>
      </c>
      <c r="AC47" t="str">
        <f t="shared" si="5"/>
        <v>INC_2015</v>
      </c>
      <c r="AD47" s="9">
        <f t="shared" si="6"/>
        <v>0.17</v>
      </c>
      <c r="AE47" t="str">
        <f t="shared" si="7"/>
        <v>BJP_2015</v>
      </c>
      <c r="AF47">
        <f t="shared" si="8"/>
        <v>0.42714285714285716</v>
      </c>
      <c r="AG47" s="49" t="str">
        <f t="shared" si="9"/>
        <v>Strong INC_2015</v>
      </c>
    </row>
    <row r="48" spans="1:33" x14ac:dyDescent="0.3">
      <c r="A48" t="s">
        <v>741</v>
      </c>
      <c r="B48">
        <v>409</v>
      </c>
      <c r="C48">
        <v>91</v>
      </c>
      <c r="D48">
        <v>299</v>
      </c>
      <c r="E48">
        <v>33</v>
      </c>
      <c r="F48">
        <v>8</v>
      </c>
      <c r="G48">
        <v>2</v>
      </c>
      <c r="H48">
        <v>14</v>
      </c>
      <c r="I48">
        <v>5</v>
      </c>
      <c r="J48">
        <v>6</v>
      </c>
      <c r="K48">
        <v>7</v>
      </c>
      <c r="L48">
        <v>5</v>
      </c>
      <c r="M48">
        <v>8</v>
      </c>
      <c r="N48">
        <v>3</v>
      </c>
      <c r="O48">
        <v>26</v>
      </c>
      <c r="P48">
        <v>7</v>
      </c>
      <c r="Q48">
        <v>24</v>
      </c>
      <c r="R48">
        <v>7</v>
      </c>
      <c r="S48">
        <v>5</v>
      </c>
      <c r="T48">
        <v>8</v>
      </c>
      <c r="U48">
        <v>6</v>
      </c>
      <c r="V48">
        <v>5</v>
      </c>
      <c r="W48">
        <v>978</v>
      </c>
      <c r="X48" s="9">
        <f t="shared" si="0"/>
        <v>0.41820040899795502</v>
      </c>
      <c r="Y48" s="9">
        <f t="shared" si="1"/>
        <v>9.3047034764826175E-2</v>
      </c>
      <c r="Z48" s="9">
        <f t="shared" si="2"/>
        <v>0.30572597137014312</v>
      </c>
      <c r="AA48" s="9">
        <f t="shared" si="3"/>
        <v>0.18302658486707565</v>
      </c>
      <c r="AB48" s="77">
        <f t="shared" si="4"/>
        <v>0.41820040899795502</v>
      </c>
      <c r="AC48" t="str">
        <f t="shared" si="5"/>
        <v>INC_2015</v>
      </c>
      <c r="AD48" s="9">
        <f t="shared" si="6"/>
        <v>0.30572597137014312</v>
      </c>
      <c r="AE48" t="str">
        <f t="shared" si="7"/>
        <v>BJP_2015</v>
      </c>
      <c r="AF48">
        <f t="shared" si="8"/>
        <v>0.1124744376278119</v>
      </c>
      <c r="AG48" s="49" t="str">
        <f t="shared" si="9"/>
        <v>Swing INC_2015</v>
      </c>
    </row>
    <row r="49" spans="1:33" x14ac:dyDescent="0.3">
      <c r="A49" t="s">
        <v>740</v>
      </c>
      <c r="B49">
        <v>165</v>
      </c>
      <c r="C49">
        <v>1</v>
      </c>
      <c r="D49">
        <v>14</v>
      </c>
      <c r="E49">
        <v>4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4</v>
      </c>
      <c r="S49">
        <v>1</v>
      </c>
      <c r="T49">
        <v>0</v>
      </c>
      <c r="U49">
        <v>0</v>
      </c>
      <c r="V49">
        <v>0</v>
      </c>
      <c r="W49">
        <v>194</v>
      </c>
      <c r="X49" s="9">
        <f t="shared" si="0"/>
        <v>0.85051546391752575</v>
      </c>
      <c r="Y49" s="9">
        <f t="shared" si="1"/>
        <v>5.1546391752577319E-3</v>
      </c>
      <c r="Z49" s="9">
        <f t="shared" si="2"/>
        <v>7.2164948453608241E-2</v>
      </c>
      <c r="AA49" s="9">
        <f t="shared" si="3"/>
        <v>7.2164948453608241E-2</v>
      </c>
      <c r="AB49" s="77">
        <f t="shared" si="4"/>
        <v>0.85051546391752575</v>
      </c>
      <c r="AC49" t="str">
        <f t="shared" si="5"/>
        <v>INC_2015</v>
      </c>
      <c r="AD49" s="9">
        <f t="shared" si="6"/>
        <v>7.2164948453608241E-2</v>
      </c>
      <c r="AE49" t="str">
        <f t="shared" si="7"/>
        <v>BJP_2015</v>
      </c>
      <c r="AF49">
        <f t="shared" si="8"/>
        <v>0.77835051546391754</v>
      </c>
      <c r="AG49" s="49" t="str">
        <f t="shared" si="9"/>
        <v>Strong INC_2015</v>
      </c>
    </row>
    <row r="50" spans="1:33" x14ac:dyDescent="0.3">
      <c r="A50" t="s">
        <v>24</v>
      </c>
      <c r="B50">
        <v>5876</v>
      </c>
      <c r="C50">
        <v>521</v>
      </c>
      <c r="D50">
        <v>6779</v>
      </c>
      <c r="E50">
        <v>198</v>
      </c>
      <c r="F50">
        <v>110</v>
      </c>
      <c r="G50">
        <v>27</v>
      </c>
      <c r="H50">
        <v>11</v>
      </c>
      <c r="I50">
        <v>66</v>
      </c>
      <c r="J50">
        <v>94</v>
      </c>
      <c r="K50">
        <v>17</v>
      </c>
      <c r="L50">
        <v>80</v>
      </c>
      <c r="M50">
        <v>907</v>
      </c>
      <c r="N50">
        <v>42</v>
      </c>
      <c r="O50">
        <v>52</v>
      </c>
      <c r="P50">
        <v>23</v>
      </c>
      <c r="Q50">
        <v>125</v>
      </c>
      <c r="R50">
        <v>109</v>
      </c>
      <c r="S50">
        <v>31</v>
      </c>
      <c r="T50">
        <v>56</v>
      </c>
      <c r="U50">
        <v>19</v>
      </c>
      <c r="V50">
        <v>90</v>
      </c>
      <c r="W50">
        <v>15233</v>
      </c>
      <c r="X50" s="9">
        <f t="shared" si="0"/>
        <v>0.38574148230814681</v>
      </c>
      <c r="Y50" s="9">
        <f t="shared" si="1"/>
        <v>3.420206131425195E-2</v>
      </c>
      <c r="Z50" s="9">
        <f t="shared" si="2"/>
        <v>0.44502067878947021</v>
      </c>
      <c r="AA50" s="9">
        <f t="shared" si="3"/>
        <v>0.13503577758813104</v>
      </c>
      <c r="AB50" s="77">
        <f t="shared" si="4"/>
        <v>0.44502067878947021</v>
      </c>
      <c r="AC50" t="str">
        <f t="shared" si="5"/>
        <v>BJP_2015</v>
      </c>
      <c r="AD50" s="9">
        <f t="shared" si="6"/>
        <v>0.38574148230814681</v>
      </c>
      <c r="AE50" t="str">
        <f t="shared" si="7"/>
        <v>INC_2015</v>
      </c>
      <c r="AF50">
        <f t="shared" si="8"/>
        <v>5.9279196481323404E-2</v>
      </c>
      <c r="AG50" s="49" t="str">
        <f t="shared" si="9"/>
        <v>Swing BJP_2015</v>
      </c>
    </row>
    <row r="51" spans="1:33" x14ac:dyDescent="0.3">
      <c r="A51" t="s">
        <v>739</v>
      </c>
      <c r="B51">
        <v>595</v>
      </c>
      <c r="C51">
        <v>74</v>
      </c>
      <c r="D51">
        <v>342</v>
      </c>
      <c r="E51">
        <v>15</v>
      </c>
      <c r="F51">
        <v>5</v>
      </c>
      <c r="G51">
        <v>1</v>
      </c>
      <c r="H51">
        <v>3</v>
      </c>
      <c r="I51">
        <v>3</v>
      </c>
      <c r="J51">
        <v>16</v>
      </c>
      <c r="K51">
        <v>0</v>
      </c>
      <c r="L51">
        <v>1</v>
      </c>
      <c r="M51">
        <v>33</v>
      </c>
      <c r="N51">
        <v>1</v>
      </c>
      <c r="O51">
        <v>5</v>
      </c>
      <c r="P51">
        <v>2</v>
      </c>
      <c r="Q51">
        <v>10</v>
      </c>
      <c r="R51">
        <v>16</v>
      </c>
      <c r="S51">
        <v>2</v>
      </c>
      <c r="T51">
        <v>6</v>
      </c>
      <c r="U51">
        <v>1</v>
      </c>
      <c r="V51">
        <v>6</v>
      </c>
      <c r="W51">
        <v>1137</v>
      </c>
      <c r="X51" s="9">
        <f t="shared" si="0"/>
        <v>0.52330694810905898</v>
      </c>
      <c r="Y51" s="9">
        <f t="shared" si="1"/>
        <v>6.5083553210202288E-2</v>
      </c>
      <c r="Z51" s="9">
        <f t="shared" si="2"/>
        <v>0.30079155672823221</v>
      </c>
      <c r="AA51" s="9">
        <f t="shared" si="3"/>
        <v>0.11081794195250659</v>
      </c>
      <c r="AB51" s="77">
        <f t="shared" si="4"/>
        <v>0.52330694810905898</v>
      </c>
      <c r="AC51" t="str">
        <f t="shared" si="5"/>
        <v>INC_2015</v>
      </c>
      <c r="AD51" s="9">
        <f t="shared" si="6"/>
        <v>0.30079155672823221</v>
      </c>
      <c r="AE51" t="str">
        <f t="shared" si="7"/>
        <v>BJP_2015</v>
      </c>
      <c r="AF51">
        <f t="shared" si="8"/>
        <v>0.22251539138082677</v>
      </c>
      <c r="AG51" s="49" t="str">
        <f t="shared" si="9"/>
        <v>Strong INC_2015</v>
      </c>
    </row>
    <row r="52" spans="1:33" x14ac:dyDescent="0.3">
      <c r="A52" t="s">
        <v>738</v>
      </c>
      <c r="B52">
        <v>520</v>
      </c>
      <c r="C52">
        <v>113</v>
      </c>
      <c r="D52">
        <v>58</v>
      </c>
      <c r="E52">
        <v>10</v>
      </c>
      <c r="F52">
        <v>2</v>
      </c>
      <c r="G52">
        <v>3</v>
      </c>
      <c r="H52">
        <v>3</v>
      </c>
      <c r="I52">
        <v>0</v>
      </c>
      <c r="J52">
        <v>3</v>
      </c>
      <c r="K52">
        <v>6</v>
      </c>
      <c r="L52">
        <v>2</v>
      </c>
      <c r="M52">
        <v>1</v>
      </c>
      <c r="N52">
        <v>3</v>
      </c>
      <c r="O52">
        <v>4</v>
      </c>
      <c r="P52">
        <v>1</v>
      </c>
      <c r="Q52">
        <v>7</v>
      </c>
      <c r="R52">
        <v>14</v>
      </c>
      <c r="S52">
        <v>4</v>
      </c>
      <c r="T52">
        <v>3</v>
      </c>
      <c r="U52">
        <v>1</v>
      </c>
      <c r="V52">
        <v>5</v>
      </c>
      <c r="W52">
        <v>763</v>
      </c>
      <c r="X52" s="9">
        <f t="shared" si="0"/>
        <v>0.68152031454783746</v>
      </c>
      <c r="Y52" s="9">
        <f t="shared" si="1"/>
        <v>0.14809960681520315</v>
      </c>
      <c r="Z52" s="9">
        <f t="shared" si="2"/>
        <v>7.6015727391874177E-2</v>
      </c>
      <c r="AA52" s="9">
        <f t="shared" si="3"/>
        <v>9.4364351245085187E-2</v>
      </c>
      <c r="AB52" s="77">
        <f t="shared" si="4"/>
        <v>0.68152031454783746</v>
      </c>
      <c r="AC52" t="str">
        <f t="shared" si="5"/>
        <v>INC_2015</v>
      </c>
      <c r="AD52" s="9">
        <f t="shared" si="6"/>
        <v>0.14809960681520315</v>
      </c>
      <c r="AE52" t="str">
        <f t="shared" si="7"/>
        <v>BSP_2015</v>
      </c>
      <c r="AF52">
        <f t="shared" si="8"/>
        <v>0.53342070773263428</v>
      </c>
      <c r="AG52" s="49" t="str">
        <f t="shared" si="9"/>
        <v>Strong INC_2015</v>
      </c>
    </row>
    <row r="53" spans="1:33" x14ac:dyDescent="0.3">
      <c r="A53" t="s">
        <v>737</v>
      </c>
      <c r="B53">
        <v>464</v>
      </c>
      <c r="C53">
        <v>61</v>
      </c>
      <c r="D53">
        <v>388</v>
      </c>
      <c r="E53">
        <v>38</v>
      </c>
      <c r="F53">
        <v>5</v>
      </c>
      <c r="G53">
        <v>6</v>
      </c>
      <c r="H53">
        <v>4</v>
      </c>
      <c r="I53">
        <v>5</v>
      </c>
      <c r="J53">
        <v>4</v>
      </c>
      <c r="K53">
        <v>6</v>
      </c>
      <c r="L53">
        <v>4</v>
      </c>
      <c r="M53">
        <v>14</v>
      </c>
      <c r="N53">
        <v>6</v>
      </c>
      <c r="O53">
        <v>12</v>
      </c>
      <c r="P53">
        <v>18</v>
      </c>
      <c r="Q53">
        <v>35</v>
      </c>
      <c r="R53">
        <v>38</v>
      </c>
      <c r="S53">
        <v>8</v>
      </c>
      <c r="T53">
        <v>19</v>
      </c>
      <c r="U53">
        <v>5</v>
      </c>
      <c r="V53">
        <v>11</v>
      </c>
      <c r="W53">
        <v>1151</v>
      </c>
      <c r="X53" s="9">
        <f t="shared" si="0"/>
        <v>0.40312771503040834</v>
      </c>
      <c r="Y53" s="9">
        <f t="shared" si="1"/>
        <v>5.2997393570807995E-2</v>
      </c>
      <c r="Z53" s="9">
        <f t="shared" si="2"/>
        <v>0.33709817549956561</v>
      </c>
      <c r="AA53" s="9">
        <f t="shared" si="3"/>
        <v>0.20677671589921806</v>
      </c>
      <c r="AB53" s="77">
        <f t="shared" si="4"/>
        <v>0.40312771503040834</v>
      </c>
      <c r="AC53" t="str">
        <f t="shared" si="5"/>
        <v>INC_2015</v>
      </c>
      <c r="AD53" s="9">
        <f t="shared" si="6"/>
        <v>0.33709817549956561</v>
      </c>
      <c r="AE53" t="str">
        <f t="shared" si="7"/>
        <v>BJP_2015</v>
      </c>
      <c r="AF53">
        <f t="shared" si="8"/>
        <v>6.6029539530842729E-2</v>
      </c>
      <c r="AG53" s="49" t="str">
        <f t="shared" si="9"/>
        <v>Swing INC_2015</v>
      </c>
    </row>
    <row r="54" spans="1:33" x14ac:dyDescent="0.3">
      <c r="A54" t="s">
        <v>736</v>
      </c>
      <c r="B54">
        <v>2758</v>
      </c>
      <c r="C54">
        <v>73</v>
      </c>
      <c r="D54">
        <v>536</v>
      </c>
      <c r="E54">
        <v>26</v>
      </c>
      <c r="F54">
        <v>9</v>
      </c>
      <c r="G54">
        <v>4</v>
      </c>
      <c r="H54">
        <v>4</v>
      </c>
      <c r="I54">
        <v>4</v>
      </c>
      <c r="J54">
        <v>9</v>
      </c>
      <c r="K54">
        <v>0</v>
      </c>
      <c r="L54">
        <v>4</v>
      </c>
      <c r="M54">
        <v>35</v>
      </c>
      <c r="N54">
        <v>3</v>
      </c>
      <c r="O54">
        <v>15</v>
      </c>
      <c r="P54">
        <v>6</v>
      </c>
      <c r="Q54">
        <v>42</v>
      </c>
      <c r="R54">
        <v>26</v>
      </c>
      <c r="S54">
        <v>8</v>
      </c>
      <c r="T54">
        <v>14</v>
      </c>
      <c r="U54">
        <v>2</v>
      </c>
      <c r="V54">
        <v>4</v>
      </c>
      <c r="W54">
        <v>3582</v>
      </c>
      <c r="X54" s="9">
        <f t="shared" si="0"/>
        <v>0.76996091568955893</v>
      </c>
      <c r="Y54" s="9">
        <f t="shared" si="1"/>
        <v>2.0379676158570632E-2</v>
      </c>
      <c r="Z54" s="9">
        <f t="shared" si="2"/>
        <v>0.14963707426018985</v>
      </c>
      <c r="AA54" s="9">
        <f t="shared" si="3"/>
        <v>6.0022333891680622E-2</v>
      </c>
      <c r="AB54" s="77">
        <f t="shared" si="4"/>
        <v>0.76996091568955893</v>
      </c>
      <c r="AC54" t="str">
        <f t="shared" si="5"/>
        <v>INC_2015</v>
      </c>
      <c r="AD54" s="9">
        <f t="shared" si="6"/>
        <v>0.14963707426018985</v>
      </c>
      <c r="AE54" t="str">
        <f t="shared" si="7"/>
        <v>BJP_2015</v>
      </c>
      <c r="AF54">
        <f t="shared" si="8"/>
        <v>0.62032384142936903</v>
      </c>
      <c r="AG54" s="49" t="str">
        <f t="shared" si="9"/>
        <v>Strong INC_2015</v>
      </c>
    </row>
    <row r="55" spans="1:33" x14ac:dyDescent="0.3">
      <c r="A55" t="s">
        <v>735</v>
      </c>
      <c r="B55">
        <v>391</v>
      </c>
      <c r="C55">
        <v>233</v>
      </c>
      <c r="D55">
        <v>311</v>
      </c>
      <c r="E55">
        <v>18</v>
      </c>
      <c r="F55">
        <v>7</v>
      </c>
      <c r="G55">
        <v>4</v>
      </c>
      <c r="H55">
        <v>1</v>
      </c>
      <c r="I55">
        <v>2</v>
      </c>
      <c r="J55">
        <v>3</v>
      </c>
      <c r="K55">
        <v>1</v>
      </c>
      <c r="L55">
        <v>1</v>
      </c>
      <c r="M55">
        <v>13</v>
      </c>
      <c r="N55">
        <v>8</v>
      </c>
      <c r="O55">
        <v>12</v>
      </c>
      <c r="P55">
        <v>15</v>
      </c>
      <c r="Q55">
        <v>13</v>
      </c>
      <c r="R55">
        <v>21</v>
      </c>
      <c r="S55">
        <v>6</v>
      </c>
      <c r="T55">
        <v>3</v>
      </c>
      <c r="U55">
        <v>2</v>
      </c>
      <c r="V55">
        <v>2</v>
      </c>
      <c r="W55">
        <v>1067</v>
      </c>
      <c r="X55" s="9">
        <f t="shared" si="0"/>
        <v>0.36644798500468606</v>
      </c>
      <c r="Y55" s="9">
        <f t="shared" si="1"/>
        <v>0.21836925960637302</v>
      </c>
      <c r="Z55" s="9">
        <f t="shared" si="2"/>
        <v>0.29147141518275538</v>
      </c>
      <c r="AA55" s="9">
        <f t="shared" si="3"/>
        <v>0.12371134020618557</v>
      </c>
      <c r="AB55" s="77">
        <f t="shared" si="4"/>
        <v>0.36644798500468606</v>
      </c>
      <c r="AC55" t="str">
        <f t="shared" si="5"/>
        <v>INC_2015</v>
      </c>
      <c r="AD55" s="9">
        <f t="shared" si="6"/>
        <v>0.29147141518275538</v>
      </c>
      <c r="AE55" t="str">
        <f t="shared" si="7"/>
        <v>BJP_2015</v>
      </c>
      <c r="AF55">
        <f t="shared" si="8"/>
        <v>7.4976569821930683E-2</v>
      </c>
      <c r="AG55" s="49" t="str">
        <f t="shared" si="9"/>
        <v>Swing INC_2015</v>
      </c>
    </row>
    <row r="56" spans="1:33" x14ac:dyDescent="0.3">
      <c r="A56" t="s">
        <v>734</v>
      </c>
      <c r="B56">
        <v>87</v>
      </c>
      <c r="C56">
        <v>44</v>
      </c>
      <c r="D56">
        <v>318</v>
      </c>
      <c r="E56">
        <v>25</v>
      </c>
      <c r="F56">
        <v>3</v>
      </c>
      <c r="G56">
        <v>3</v>
      </c>
      <c r="H56">
        <v>2</v>
      </c>
      <c r="I56">
        <v>1</v>
      </c>
      <c r="J56">
        <v>2</v>
      </c>
      <c r="K56">
        <v>1</v>
      </c>
      <c r="L56">
        <v>0</v>
      </c>
      <c r="M56">
        <v>0</v>
      </c>
      <c r="N56">
        <v>3</v>
      </c>
      <c r="O56">
        <v>5</v>
      </c>
      <c r="P56">
        <v>1</v>
      </c>
      <c r="Q56">
        <v>4</v>
      </c>
      <c r="R56">
        <v>10</v>
      </c>
      <c r="S56">
        <v>3</v>
      </c>
      <c r="T56">
        <v>13</v>
      </c>
      <c r="U56">
        <v>2</v>
      </c>
      <c r="V56">
        <v>5</v>
      </c>
      <c r="W56">
        <v>532</v>
      </c>
      <c r="X56" s="9">
        <f t="shared" si="0"/>
        <v>0.16353383458646617</v>
      </c>
      <c r="Y56" s="9">
        <f t="shared" si="1"/>
        <v>8.2706766917293228E-2</v>
      </c>
      <c r="Z56" s="9">
        <f t="shared" si="2"/>
        <v>0.59774436090225569</v>
      </c>
      <c r="AA56" s="9">
        <f t="shared" si="3"/>
        <v>0.15601503759398497</v>
      </c>
      <c r="AB56" s="77">
        <f t="shared" si="4"/>
        <v>0.59774436090225569</v>
      </c>
      <c r="AC56" t="str">
        <f t="shared" si="5"/>
        <v>BJP_2015</v>
      </c>
      <c r="AD56" s="9">
        <f t="shared" si="6"/>
        <v>0.16353383458646617</v>
      </c>
      <c r="AE56" t="str">
        <f t="shared" si="7"/>
        <v>INC_2015</v>
      </c>
      <c r="AF56">
        <f t="shared" si="8"/>
        <v>0.43421052631578949</v>
      </c>
      <c r="AG56" s="49" t="str">
        <f t="shared" si="9"/>
        <v>Strong BJP_2015</v>
      </c>
    </row>
    <row r="57" spans="1:33" x14ac:dyDescent="0.3">
      <c r="A57" t="s">
        <v>733</v>
      </c>
      <c r="B57">
        <v>261</v>
      </c>
      <c r="C57">
        <v>22</v>
      </c>
      <c r="D57">
        <v>50</v>
      </c>
      <c r="E57">
        <v>6</v>
      </c>
      <c r="F57">
        <v>3</v>
      </c>
      <c r="G57">
        <v>1</v>
      </c>
      <c r="H57">
        <v>1</v>
      </c>
      <c r="I57">
        <v>1</v>
      </c>
      <c r="J57">
        <v>2</v>
      </c>
      <c r="K57">
        <v>1</v>
      </c>
      <c r="L57">
        <v>1</v>
      </c>
      <c r="M57">
        <v>3</v>
      </c>
      <c r="N57">
        <v>3</v>
      </c>
      <c r="O57">
        <v>2</v>
      </c>
      <c r="P57">
        <v>4</v>
      </c>
      <c r="Q57">
        <v>17</v>
      </c>
      <c r="R57">
        <v>16</v>
      </c>
      <c r="S57">
        <v>2</v>
      </c>
      <c r="T57">
        <v>1</v>
      </c>
      <c r="U57">
        <v>3</v>
      </c>
      <c r="V57">
        <v>1</v>
      </c>
      <c r="W57">
        <v>401</v>
      </c>
      <c r="X57" s="9">
        <f t="shared" si="0"/>
        <v>0.6508728179551122</v>
      </c>
      <c r="Y57" s="9">
        <f t="shared" si="1"/>
        <v>5.4862842892768077E-2</v>
      </c>
      <c r="Z57" s="9">
        <f t="shared" si="2"/>
        <v>0.12468827930174564</v>
      </c>
      <c r="AA57" s="9">
        <f t="shared" si="3"/>
        <v>0.16957605985037408</v>
      </c>
      <c r="AB57" s="77">
        <f t="shared" si="4"/>
        <v>0.6508728179551122</v>
      </c>
      <c r="AC57" t="str">
        <f t="shared" si="5"/>
        <v>INC_2015</v>
      </c>
      <c r="AD57" s="9">
        <f t="shared" si="6"/>
        <v>0.16957605985037408</v>
      </c>
      <c r="AE57" t="str">
        <f t="shared" si="7"/>
        <v>Others_2015</v>
      </c>
      <c r="AF57">
        <f t="shared" si="8"/>
        <v>0.48129675810473815</v>
      </c>
      <c r="AG57" s="49" t="str">
        <f t="shared" si="9"/>
        <v>Strong INC_2015</v>
      </c>
    </row>
    <row r="58" spans="1:33" x14ac:dyDescent="0.3">
      <c r="A58" t="s">
        <v>732</v>
      </c>
      <c r="B58">
        <v>203</v>
      </c>
      <c r="C58">
        <v>56</v>
      </c>
      <c r="D58">
        <v>115</v>
      </c>
      <c r="E58">
        <v>7</v>
      </c>
      <c r="F58">
        <v>9</v>
      </c>
      <c r="G58">
        <v>4</v>
      </c>
      <c r="H58">
        <v>2</v>
      </c>
      <c r="I58">
        <v>1</v>
      </c>
      <c r="J58">
        <v>5</v>
      </c>
      <c r="K58">
        <v>2</v>
      </c>
      <c r="L58">
        <v>1</v>
      </c>
      <c r="M58">
        <v>48</v>
      </c>
      <c r="N58">
        <v>6</v>
      </c>
      <c r="O58">
        <v>7</v>
      </c>
      <c r="P58">
        <v>8</v>
      </c>
      <c r="Q58">
        <v>21</v>
      </c>
      <c r="R58">
        <v>7</v>
      </c>
      <c r="S58">
        <v>1</v>
      </c>
      <c r="T58">
        <v>4</v>
      </c>
      <c r="U58">
        <v>0</v>
      </c>
      <c r="V58">
        <v>2</v>
      </c>
      <c r="W58">
        <v>509</v>
      </c>
      <c r="X58" s="9">
        <f t="shared" si="0"/>
        <v>0.3988212180746562</v>
      </c>
      <c r="Y58" s="9">
        <f t="shared" si="1"/>
        <v>0.1100196463654224</v>
      </c>
      <c r="Z58" s="9">
        <f t="shared" si="2"/>
        <v>0.22593320235756384</v>
      </c>
      <c r="AA58" s="9">
        <f t="shared" si="3"/>
        <v>0.26522593320235754</v>
      </c>
      <c r="AB58" s="77">
        <f t="shared" si="4"/>
        <v>0.3988212180746562</v>
      </c>
      <c r="AC58" t="str">
        <f t="shared" si="5"/>
        <v>INC_2015</v>
      </c>
      <c r="AD58" s="9">
        <f t="shared" si="6"/>
        <v>0.26522593320235754</v>
      </c>
      <c r="AE58" t="str">
        <f t="shared" si="7"/>
        <v>Others_2015</v>
      </c>
      <c r="AF58">
        <f t="shared" si="8"/>
        <v>0.13359528487229866</v>
      </c>
      <c r="AG58" s="49" t="str">
        <f t="shared" si="9"/>
        <v>Swing INC_2015</v>
      </c>
    </row>
    <row r="59" spans="1:33" x14ac:dyDescent="0.3">
      <c r="A59" t="s">
        <v>731</v>
      </c>
      <c r="B59">
        <v>276</v>
      </c>
      <c r="C59">
        <v>63</v>
      </c>
      <c r="D59">
        <v>126</v>
      </c>
      <c r="E59">
        <v>4</v>
      </c>
      <c r="F59">
        <v>2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8</v>
      </c>
      <c r="N59">
        <v>2</v>
      </c>
      <c r="O59">
        <v>3</v>
      </c>
      <c r="P59">
        <v>1</v>
      </c>
      <c r="Q59">
        <v>4</v>
      </c>
      <c r="R59">
        <v>3</v>
      </c>
      <c r="S59">
        <v>1</v>
      </c>
      <c r="T59">
        <v>5</v>
      </c>
      <c r="U59">
        <v>0</v>
      </c>
      <c r="V59">
        <v>3</v>
      </c>
      <c r="W59">
        <v>506</v>
      </c>
      <c r="X59" s="9">
        <f t="shared" si="0"/>
        <v>0.54545454545454541</v>
      </c>
      <c r="Y59" s="9">
        <f t="shared" si="1"/>
        <v>0.12450592885375494</v>
      </c>
      <c r="Z59" s="9">
        <f t="shared" si="2"/>
        <v>0.24901185770750989</v>
      </c>
      <c r="AA59" s="9">
        <f t="shared" si="3"/>
        <v>8.1027667984189727E-2</v>
      </c>
      <c r="AB59" s="77">
        <f t="shared" si="4"/>
        <v>0.54545454545454541</v>
      </c>
      <c r="AC59" t="str">
        <f t="shared" si="5"/>
        <v>INC_2015</v>
      </c>
      <c r="AD59" s="9">
        <f t="shared" si="6"/>
        <v>0.24901185770750989</v>
      </c>
      <c r="AE59" t="str">
        <f t="shared" si="7"/>
        <v>BJP_2015</v>
      </c>
      <c r="AF59">
        <f t="shared" si="8"/>
        <v>0.29644268774703553</v>
      </c>
      <c r="AG59" s="49" t="str">
        <f t="shared" si="9"/>
        <v>Strong INC_2015</v>
      </c>
    </row>
    <row r="60" spans="1:33" x14ac:dyDescent="0.3">
      <c r="A60" t="s">
        <v>730</v>
      </c>
      <c r="B60">
        <v>311</v>
      </c>
      <c r="C60">
        <v>45</v>
      </c>
      <c r="D60">
        <v>92</v>
      </c>
      <c r="E60">
        <v>23</v>
      </c>
      <c r="F60">
        <v>3</v>
      </c>
      <c r="G60">
        <v>3</v>
      </c>
      <c r="H60">
        <v>0</v>
      </c>
      <c r="I60">
        <v>0</v>
      </c>
      <c r="J60">
        <v>1</v>
      </c>
      <c r="K60">
        <v>1</v>
      </c>
      <c r="L60">
        <v>0</v>
      </c>
      <c r="M60">
        <v>59</v>
      </c>
      <c r="N60">
        <v>1</v>
      </c>
      <c r="O60">
        <v>4</v>
      </c>
      <c r="P60">
        <v>0</v>
      </c>
      <c r="Q60">
        <v>12</v>
      </c>
      <c r="R60">
        <v>1</v>
      </c>
      <c r="S60">
        <v>0</v>
      </c>
      <c r="T60">
        <v>0</v>
      </c>
      <c r="U60">
        <v>0</v>
      </c>
      <c r="V60">
        <v>2</v>
      </c>
      <c r="W60">
        <v>558</v>
      </c>
      <c r="X60" s="9">
        <f t="shared" si="0"/>
        <v>0.55734767025089604</v>
      </c>
      <c r="Y60" s="9">
        <f t="shared" si="1"/>
        <v>8.0645161290322578E-2</v>
      </c>
      <c r="Z60" s="9">
        <f t="shared" si="2"/>
        <v>0.16487455197132617</v>
      </c>
      <c r="AA60" s="9">
        <f t="shared" si="3"/>
        <v>0.1971326164874552</v>
      </c>
      <c r="AB60" s="77">
        <f t="shared" si="4"/>
        <v>0.55734767025089604</v>
      </c>
      <c r="AC60" t="str">
        <f t="shared" si="5"/>
        <v>INC_2015</v>
      </c>
      <c r="AD60" s="9">
        <f t="shared" si="6"/>
        <v>0.1971326164874552</v>
      </c>
      <c r="AE60" t="str">
        <f t="shared" si="7"/>
        <v>Others_2015</v>
      </c>
      <c r="AF60">
        <f t="shared" si="8"/>
        <v>0.36021505376344087</v>
      </c>
      <c r="AG60" s="49" t="str">
        <f t="shared" si="9"/>
        <v>Strong INC_2015</v>
      </c>
    </row>
    <row r="61" spans="1:33" x14ac:dyDescent="0.3">
      <c r="A61" t="s">
        <v>729</v>
      </c>
      <c r="B61">
        <v>80</v>
      </c>
      <c r="C61">
        <v>98</v>
      </c>
      <c r="D61">
        <v>262</v>
      </c>
      <c r="E61">
        <v>3</v>
      </c>
      <c r="F61">
        <v>5</v>
      </c>
      <c r="G61">
        <v>2</v>
      </c>
      <c r="H61">
        <v>0</v>
      </c>
      <c r="I61">
        <v>0</v>
      </c>
      <c r="J61">
        <v>0</v>
      </c>
      <c r="K61">
        <v>2</v>
      </c>
      <c r="L61">
        <v>1</v>
      </c>
      <c r="M61">
        <v>2</v>
      </c>
      <c r="N61">
        <v>2</v>
      </c>
      <c r="O61">
        <v>5</v>
      </c>
      <c r="P61">
        <v>13</v>
      </c>
      <c r="Q61">
        <v>8</v>
      </c>
      <c r="R61">
        <v>0</v>
      </c>
      <c r="S61">
        <v>3</v>
      </c>
      <c r="T61">
        <v>4</v>
      </c>
      <c r="U61">
        <v>0</v>
      </c>
      <c r="V61">
        <v>6</v>
      </c>
      <c r="W61">
        <v>496</v>
      </c>
      <c r="X61" s="9">
        <f t="shared" si="0"/>
        <v>0.16129032258064516</v>
      </c>
      <c r="Y61" s="9">
        <f t="shared" si="1"/>
        <v>0.19758064516129031</v>
      </c>
      <c r="Z61" s="9">
        <f t="shared" si="2"/>
        <v>0.52822580645161288</v>
      </c>
      <c r="AA61" s="9">
        <f t="shared" si="3"/>
        <v>0.11290322580645161</v>
      </c>
      <c r="AB61" s="77">
        <f t="shared" si="4"/>
        <v>0.52822580645161288</v>
      </c>
      <c r="AC61" t="str">
        <f t="shared" si="5"/>
        <v>BJP_2015</v>
      </c>
      <c r="AD61" s="9">
        <f t="shared" si="6"/>
        <v>0.19758064516129031</v>
      </c>
      <c r="AE61" t="str">
        <f t="shared" si="7"/>
        <v>BSP_2015</v>
      </c>
      <c r="AF61">
        <f t="shared" si="8"/>
        <v>0.33064516129032256</v>
      </c>
      <c r="AG61" s="49" t="str">
        <f t="shared" si="9"/>
        <v>Strong BJP_2015</v>
      </c>
    </row>
    <row r="62" spans="1:33" x14ac:dyDescent="0.3">
      <c r="A62" t="s">
        <v>728</v>
      </c>
      <c r="B62">
        <v>260</v>
      </c>
      <c r="C62">
        <v>223</v>
      </c>
      <c r="D62">
        <v>188</v>
      </c>
      <c r="E62">
        <v>6</v>
      </c>
      <c r="F62">
        <v>1</v>
      </c>
      <c r="G62">
        <v>2</v>
      </c>
      <c r="H62">
        <v>2</v>
      </c>
      <c r="I62">
        <v>1</v>
      </c>
      <c r="J62">
        <v>9</v>
      </c>
      <c r="K62">
        <v>0</v>
      </c>
      <c r="L62">
        <v>0</v>
      </c>
      <c r="M62">
        <v>1</v>
      </c>
      <c r="N62">
        <v>2</v>
      </c>
      <c r="O62">
        <v>0</v>
      </c>
      <c r="P62">
        <v>3</v>
      </c>
      <c r="Q62">
        <v>2</v>
      </c>
      <c r="R62">
        <v>4</v>
      </c>
      <c r="S62">
        <v>1</v>
      </c>
      <c r="T62">
        <v>0</v>
      </c>
      <c r="U62">
        <v>1</v>
      </c>
      <c r="V62">
        <v>6</v>
      </c>
      <c r="W62">
        <v>712</v>
      </c>
      <c r="X62" s="9">
        <f t="shared" si="0"/>
        <v>0.3651685393258427</v>
      </c>
      <c r="Y62" s="9">
        <f t="shared" si="1"/>
        <v>0.31320224719101125</v>
      </c>
      <c r="Z62" s="9">
        <f t="shared" si="2"/>
        <v>0.2640449438202247</v>
      </c>
      <c r="AA62" s="9">
        <f t="shared" si="3"/>
        <v>5.758426966292135E-2</v>
      </c>
      <c r="AB62" s="77">
        <f t="shared" si="4"/>
        <v>0.3651685393258427</v>
      </c>
      <c r="AC62" t="str">
        <f t="shared" si="5"/>
        <v>INC_2015</v>
      </c>
      <c r="AD62" s="9">
        <f t="shared" si="6"/>
        <v>0.31320224719101125</v>
      </c>
      <c r="AE62" t="str">
        <f t="shared" si="7"/>
        <v>BSP_2015</v>
      </c>
      <c r="AF62">
        <f t="shared" si="8"/>
        <v>5.1966292134831449E-2</v>
      </c>
      <c r="AG62" s="49" t="str">
        <f t="shared" si="9"/>
        <v>Swing INC_2015</v>
      </c>
    </row>
    <row r="63" spans="1:33" x14ac:dyDescent="0.3">
      <c r="A63" t="s">
        <v>727</v>
      </c>
      <c r="B63">
        <v>272</v>
      </c>
      <c r="C63">
        <v>28</v>
      </c>
      <c r="D63">
        <v>245</v>
      </c>
      <c r="E63">
        <v>15</v>
      </c>
      <c r="F63">
        <v>2</v>
      </c>
      <c r="G63">
        <v>7</v>
      </c>
      <c r="H63">
        <v>2</v>
      </c>
      <c r="I63">
        <v>2</v>
      </c>
      <c r="J63">
        <v>8</v>
      </c>
      <c r="K63">
        <v>2</v>
      </c>
      <c r="L63">
        <v>1</v>
      </c>
      <c r="M63">
        <v>5</v>
      </c>
      <c r="N63">
        <v>3</v>
      </c>
      <c r="O63">
        <v>5</v>
      </c>
      <c r="P63">
        <v>1</v>
      </c>
      <c r="Q63">
        <v>10</v>
      </c>
      <c r="R63">
        <v>5</v>
      </c>
      <c r="S63">
        <v>0</v>
      </c>
      <c r="T63">
        <v>9</v>
      </c>
      <c r="U63">
        <v>3</v>
      </c>
      <c r="V63">
        <v>3</v>
      </c>
      <c r="W63">
        <v>628</v>
      </c>
      <c r="X63" s="9">
        <f t="shared" si="0"/>
        <v>0.43312101910828027</v>
      </c>
      <c r="Y63" s="9">
        <f t="shared" si="1"/>
        <v>4.4585987261146494E-2</v>
      </c>
      <c r="Z63" s="9">
        <f t="shared" si="2"/>
        <v>0.39012738853503187</v>
      </c>
      <c r="AA63" s="9">
        <f t="shared" si="3"/>
        <v>0.1321656050955414</v>
      </c>
      <c r="AB63" s="77">
        <f t="shared" si="4"/>
        <v>0.43312101910828027</v>
      </c>
      <c r="AC63" t="str">
        <f t="shared" si="5"/>
        <v>INC_2015</v>
      </c>
      <c r="AD63" s="9">
        <f t="shared" si="6"/>
        <v>0.39012738853503187</v>
      </c>
      <c r="AE63" t="str">
        <f t="shared" si="7"/>
        <v>BJP_2015</v>
      </c>
      <c r="AF63">
        <f t="shared" si="8"/>
        <v>4.2993630573248398E-2</v>
      </c>
      <c r="AG63" s="49" t="str">
        <f t="shared" si="9"/>
        <v>Swing INC_2015</v>
      </c>
    </row>
    <row r="64" spans="1:33" x14ac:dyDescent="0.3">
      <c r="A64" t="s">
        <v>726</v>
      </c>
      <c r="B64">
        <v>145</v>
      </c>
      <c r="C64">
        <v>4</v>
      </c>
      <c r="D64">
        <v>182</v>
      </c>
      <c r="E64">
        <v>7</v>
      </c>
      <c r="F64">
        <v>2</v>
      </c>
      <c r="G64">
        <v>0</v>
      </c>
      <c r="H64">
        <v>0</v>
      </c>
      <c r="I64">
        <v>1</v>
      </c>
      <c r="J64">
        <v>0</v>
      </c>
      <c r="K64">
        <v>1</v>
      </c>
      <c r="L64">
        <v>2</v>
      </c>
      <c r="M64">
        <v>0</v>
      </c>
      <c r="N64">
        <v>0</v>
      </c>
      <c r="O64">
        <v>9</v>
      </c>
      <c r="P64">
        <v>1</v>
      </c>
      <c r="Q64">
        <v>16</v>
      </c>
      <c r="R64">
        <v>6</v>
      </c>
      <c r="S64">
        <v>1</v>
      </c>
      <c r="T64">
        <v>6</v>
      </c>
      <c r="U64">
        <v>0</v>
      </c>
      <c r="V64">
        <v>0</v>
      </c>
      <c r="W64">
        <v>383</v>
      </c>
      <c r="X64" s="9">
        <f t="shared" si="0"/>
        <v>0.37859007832898173</v>
      </c>
      <c r="Y64" s="9">
        <f t="shared" si="1"/>
        <v>1.0443864229765013E-2</v>
      </c>
      <c r="Z64" s="9">
        <f t="shared" si="2"/>
        <v>0.47519582245430808</v>
      </c>
      <c r="AA64" s="9">
        <f t="shared" si="3"/>
        <v>0.13577023498694518</v>
      </c>
      <c r="AB64" s="77">
        <f t="shared" si="4"/>
        <v>0.47519582245430808</v>
      </c>
      <c r="AC64" t="str">
        <f t="shared" si="5"/>
        <v>BJP_2015</v>
      </c>
      <c r="AD64" s="9">
        <f t="shared" si="6"/>
        <v>0.37859007832898173</v>
      </c>
      <c r="AE64" t="str">
        <f t="shared" si="7"/>
        <v>INC_2015</v>
      </c>
      <c r="AF64">
        <f t="shared" si="8"/>
        <v>9.6605744125326354E-2</v>
      </c>
      <c r="AG64" s="49" t="str">
        <f t="shared" si="9"/>
        <v>Swing BJP_2015</v>
      </c>
    </row>
    <row r="65" spans="1:33" x14ac:dyDescent="0.3">
      <c r="A65" t="s">
        <v>725</v>
      </c>
      <c r="B65">
        <v>91</v>
      </c>
      <c r="C65">
        <v>111</v>
      </c>
      <c r="D65">
        <v>49</v>
      </c>
      <c r="E65">
        <v>3</v>
      </c>
      <c r="F65">
        <v>3</v>
      </c>
      <c r="G65">
        <v>0</v>
      </c>
      <c r="H65">
        <v>0</v>
      </c>
      <c r="I65">
        <v>4</v>
      </c>
      <c r="J65">
        <v>1</v>
      </c>
      <c r="K65">
        <v>1</v>
      </c>
      <c r="L65">
        <v>3</v>
      </c>
      <c r="M65">
        <v>11</v>
      </c>
      <c r="N65">
        <v>0</v>
      </c>
      <c r="O65">
        <v>1</v>
      </c>
      <c r="P65">
        <v>4</v>
      </c>
      <c r="Q65">
        <v>6</v>
      </c>
      <c r="R65">
        <v>2</v>
      </c>
      <c r="S65">
        <v>1</v>
      </c>
      <c r="T65">
        <v>5</v>
      </c>
      <c r="U65">
        <v>0</v>
      </c>
      <c r="V65">
        <v>1</v>
      </c>
      <c r="W65">
        <v>297</v>
      </c>
      <c r="X65" s="9">
        <f t="shared" si="0"/>
        <v>0.30639730639730639</v>
      </c>
      <c r="Y65" s="9">
        <f t="shared" si="1"/>
        <v>0.37373737373737376</v>
      </c>
      <c r="Z65" s="9">
        <f t="shared" si="2"/>
        <v>0.16498316498316498</v>
      </c>
      <c r="AA65" s="9">
        <f t="shared" si="3"/>
        <v>0.15488215488215487</v>
      </c>
      <c r="AB65" s="77">
        <f t="shared" si="4"/>
        <v>0.37373737373737376</v>
      </c>
      <c r="AC65" t="str">
        <f t="shared" si="5"/>
        <v>BSP_2015</v>
      </c>
      <c r="AD65" s="9">
        <f t="shared" si="6"/>
        <v>0.30639730639730639</v>
      </c>
      <c r="AE65" t="str">
        <f t="shared" si="7"/>
        <v>INC_2015</v>
      </c>
      <c r="AF65">
        <f t="shared" si="8"/>
        <v>6.7340067340067367E-2</v>
      </c>
      <c r="AG65" s="49" t="str">
        <f t="shared" si="9"/>
        <v>Swing BSP_2015</v>
      </c>
    </row>
    <row r="66" spans="1:33" x14ac:dyDescent="0.3">
      <c r="A66" t="s">
        <v>724</v>
      </c>
      <c r="B66">
        <v>966</v>
      </c>
      <c r="C66">
        <v>271</v>
      </c>
      <c r="D66">
        <v>339</v>
      </c>
      <c r="E66">
        <v>26</v>
      </c>
      <c r="F66">
        <v>8</v>
      </c>
      <c r="G66">
        <v>9</v>
      </c>
      <c r="H66">
        <v>5</v>
      </c>
      <c r="I66">
        <v>11</v>
      </c>
      <c r="J66">
        <v>9</v>
      </c>
      <c r="K66">
        <v>6</v>
      </c>
      <c r="L66">
        <v>5</v>
      </c>
      <c r="M66">
        <v>36</v>
      </c>
      <c r="N66">
        <v>7</v>
      </c>
      <c r="O66">
        <v>13</v>
      </c>
      <c r="P66">
        <v>8</v>
      </c>
      <c r="Q66">
        <v>30</v>
      </c>
      <c r="R66">
        <v>10</v>
      </c>
      <c r="S66">
        <v>5</v>
      </c>
      <c r="T66">
        <v>1</v>
      </c>
      <c r="U66">
        <v>1</v>
      </c>
      <c r="V66">
        <v>2</v>
      </c>
      <c r="W66">
        <v>1768</v>
      </c>
      <c r="X66" s="9">
        <f t="shared" si="0"/>
        <v>0.5463800904977375</v>
      </c>
      <c r="Y66" s="9">
        <f t="shared" si="1"/>
        <v>0.15328054298642535</v>
      </c>
      <c r="Z66" s="9">
        <f t="shared" si="2"/>
        <v>0.19174208144796381</v>
      </c>
      <c r="AA66" s="9">
        <f t="shared" si="3"/>
        <v>0.10859728506787331</v>
      </c>
      <c r="AB66" s="77">
        <f t="shared" si="4"/>
        <v>0.5463800904977375</v>
      </c>
      <c r="AC66" t="str">
        <f t="shared" si="5"/>
        <v>INC_2015</v>
      </c>
      <c r="AD66" s="9">
        <f t="shared" si="6"/>
        <v>0.19174208144796381</v>
      </c>
      <c r="AE66" t="str">
        <f t="shared" si="7"/>
        <v>BJP_2015</v>
      </c>
      <c r="AF66">
        <f t="shared" si="8"/>
        <v>0.35463800904977372</v>
      </c>
      <c r="AG66" s="49" t="str">
        <f t="shared" si="9"/>
        <v>Strong INC_2015</v>
      </c>
    </row>
    <row r="67" spans="1:33" x14ac:dyDescent="0.3">
      <c r="A67" t="s">
        <v>723</v>
      </c>
      <c r="B67">
        <v>610</v>
      </c>
      <c r="C67">
        <v>73</v>
      </c>
      <c r="D67">
        <v>164</v>
      </c>
      <c r="E67">
        <v>23</v>
      </c>
      <c r="F67">
        <v>6</v>
      </c>
      <c r="G67">
        <v>3</v>
      </c>
      <c r="H67">
        <v>4</v>
      </c>
      <c r="I67">
        <v>3</v>
      </c>
      <c r="J67">
        <v>11</v>
      </c>
      <c r="K67">
        <v>4</v>
      </c>
      <c r="L67">
        <v>4</v>
      </c>
      <c r="M67">
        <v>9</v>
      </c>
      <c r="N67">
        <v>5</v>
      </c>
      <c r="O67">
        <v>5</v>
      </c>
      <c r="P67">
        <v>10</v>
      </c>
      <c r="Q67">
        <v>53</v>
      </c>
      <c r="R67">
        <v>31</v>
      </c>
      <c r="S67">
        <v>4</v>
      </c>
      <c r="T67">
        <v>2</v>
      </c>
      <c r="U67">
        <v>3</v>
      </c>
      <c r="V67">
        <v>13</v>
      </c>
      <c r="W67">
        <v>1040</v>
      </c>
      <c r="X67" s="9">
        <f t="shared" ref="X67:X130" si="10">B67/W67</f>
        <v>0.58653846153846156</v>
      </c>
      <c r="Y67" s="9">
        <f t="shared" ref="Y67:Y130" si="11">C67/W67</f>
        <v>7.0192307692307693E-2</v>
      </c>
      <c r="Z67" s="9">
        <f t="shared" ref="Z67:Z130" si="12">D67/W67</f>
        <v>0.15769230769230769</v>
      </c>
      <c r="AA67" s="9">
        <f t="shared" ref="AA67:AA130" si="13">SUM(E67:V67)/W67</f>
        <v>0.18557692307692308</v>
      </c>
      <c r="AB67" s="77">
        <f t="shared" ref="AB67:AB130" si="14">MAX(X67:AA67)</f>
        <v>0.58653846153846156</v>
      </c>
      <c r="AC67" t="str">
        <f t="shared" ref="AC67:AC130" si="15">INDEX($X$1:$AA$1,MATCH(AB67,X67:AA67,0))</f>
        <v>INC_2015</v>
      </c>
      <c r="AD67" s="9">
        <f t="shared" ref="AD67:AD130" si="16">LARGE(X67:AA67,2)</f>
        <v>0.18557692307692308</v>
      </c>
      <c r="AE67" t="str">
        <f t="shared" ref="AE67:AE130" si="17">INDEX($X$1:$AA$1,MATCH(AD67,X67:AA67,0))</f>
        <v>Others_2015</v>
      </c>
      <c r="AF67">
        <f t="shared" ref="AF67:AF130" si="18">AB67-AD67</f>
        <v>0.40096153846153848</v>
      </c>
      <c r="AG67" s="49" t="str">
        <f t="shared" ref="AG67:AG130" si="19">IF(AF67&gt;=0.15,CONCATENATE("Strong ",AC67),CONCATENATE("Swing ",AC67))</f>
        <v>Strong INC_2015</v>
      </c>
    </row>
    <row r="68" spans="1:33" x14ac:dyDescent="0.3">
      <c r="A68" t="s">
        <v>722</v>
      </c>
      <c r="B68">
        <v>944</v>
      </c>
      <c r="C68">
        <v>719</v>
      </c>
      <c r="D68">
        <v>315</v>
      </c>
      <c r="E68">
        <v>21</v>
      </c>
      <c r="F68">
        <v>9</v>
      </c>
      <c r="G68">
        <v>4</v>
      </c>
      <c r="H68">
        <v>1</v>
      </c>
      <c r="I68">
        <v>1</v>
      </c>
      <c r="J68">
        <v>6</v>
      </c>
      <c r="K68">
        <v>2</v>
      </c>
      <c r="L68">
        <v>4</v>
      </c>
      <c r="M68">
        <v>9</v>
      </c>
      <c r="N68">
        <v>14</v>
      </c>
      <c r="O68">
        <v>8</v>
      </c>
      <c r="P68">
        <v>25</v>
      </c>
      <c r="Q68">
        <v>16</v>
      </c>
      <c r="R68">
        <v>17</v>
      </c>
      <c r="S68">
        <v>18</v>
      </c>
      <c r="T68">
        <v>4</v>
      </c>
      <c r="U68">
        <v>6</v>
      </c>
      <c r="V68">
        <v>7</v>
      </c>
      <c r="W68">
        <v>2150</v>
      </c>
      <c r="X68" s="9">
        <f t="shared" si="10"/>
        <v>0.43906976744186049</v>
      </c>
      <c r="Y68" s="9">
        <f t="shared" si="11"/>
        <v>0.3344186046511628</v>
      </c>
      <c r="Z68" s="9">
        <f t="shared" si="12"/>
        <v>0.14651162790697675</v>
      </c>
      <c r="AA68" s="9">
        <f t="shared" si="13"/>
        <v>0.08</v>
      </c>
      <c r="AB68" s="77">
        <f t="shared" si="14"/>
        <v>0.43906976744186049</v>
      </c>
      <c r="AC68" t="str">
        <f t="shared" si="15"/>
        <v>INC_2015</v>
      </c>
      <c r="AD68" s="9">
        <f t="shared" si="16"/>
        <v>0.3344186046511628</v>
      </c>
      <c r="AE68" t="str">
        <f t="shared" si="17"/>
        <v>BSP_2015</v>
      </c>
      <c r="AF68">
        <f t="shared" si="18"/>
        <v>0.10465116279069769</v>
      </c>
      <c r="AG68" s="49" t="str">
        <f t="shared" si="19"/>
        <v>Swing INC_2015</v>
      </c>
    </row>
    <row r="69" spans="1:33" x14ac:dyDescent="0.3">
      <c r="A69" t="s">
        <v>721</v>
      </c>
      <c r="B69">
        <v>286</v>
      </c>
      <c r="C69">
        <v>221</v>
      </c>
      <c r="D69">
        <v>185</v>
      </c>
      <c r="E69">
        <v>24</v>
      </c>
      <c r="F69">
        <v>8</v>
      </c>
      <c r="G69">
        <v>2</v>
      </c>
      <c r="H69">
        <v>5</v>
      </c>
      <c r="I69">
        <v>7</v>
      </c>
      <c r="J69">
        <v>7</v>
      </c>
      <c r="K69">
        <v>7</v>
      </c>
      <c r="L69">
        <v>2</v>
      </c>
      <c r="M69">
        <v>57</v>
      </c>
      <c r="N69">
        <v>3</v>
      </c>
      <c r="O69">
        <v>7</v>
      </c>
      <c r="P69">
        <v>7</v>
      </c>
      <c r="Q69">
        <v>30</v>
      </c>
      <c r="R69">
        <v>14</v>
      </c>
      <c r="S69">
        <v>8</v>
      </c>
      <c r="T69">
        <v>5</v>
      </c>
      <c r="U69">
        <v>0</v>
      </c>
      <c r="V69">
        <v>1</v>
      </c>
      <c r="W69">
        <v>886</v>
      </c>
      <c r="X69" s="9">
        <f t="shared" si="10"/>
        <v>0.32279909706546278</v>
      </c>
      <c r="Y69" s="9">
        <f t="shared" si="11"/>
        <v>0.24943566591422123</v>
      </c>
      <c r="Z69" s="9">
        <f t="shared" si="12"/>
        <v>0.20880361173814899</v>
      </c>
      <c r="AA69" s="9">
        <f t="shared" si="13"/>
        <v>0.21896162528216703</v>
      </c>
      <c r="AB69" s="77">
        <f t="shared" si="14"/>
        <v>0.32279909706546278</v>
      </c>
      <c r="AC69" t="str">
        <f t="shared" si="15"/>
        <v>INC_2015</v>
      </c>
      <c r="AD69" s="9">
        <f t="shared" si="16"/>
        <v>0.24943566591422123</v>
      </c>
      <c r="AE69" t="str">
        <f t="shared" si="17"/>
        <v>BSP_2015</v>
      </c>
      <c r="AF69">
        <f t="shared" si="18"/>
        <v>7.3363431151241554E-2</v>
      </c>
      <c r="AG69" s="49" t="str">
        <f t="shared" si="19"/>
        <v>Swing INC_2015</v>
      </c>
    </row>
    <row r="70" spans="1:33" x14ac:dyDescent="0.3">
      <c r="A70" t="s">
        <v>720</v>
      </c>
      <c r="B70">
        <v>661</v>
      </c>
      <c r="C70">
        <v>87</v>
      </c>
      <c r="D70">
        <v>159</v>
      </c>
      <c r="E70">
        <v>19</v>
      </c>
      <c r="F70">
        <v>9</v>
      </c>
      <c r="G70">
        <v>2</v>
      </c>
      <c r="H70">
        <v>1</v>
      </c>
      <c r="I70">
        <v>6</v>
      </c>
      <c r="J70">
        <v>11</v>
      </c>
      <c r="K70">
        <v>3</v>
      </c>
      <c r="L70">
        <v>5</v>
      </c>
      <c r="M70">
        <v>8</v>
      </c>
      <c r="N70">
        <v>29</v>
      </c>
      <c r="O70">
        <v>7</v>
      </c>
      <c r="P70">
        <v>10</v>
      </c>
      <c r="Q70">
        <v>38</v>
      </c>
      <c r="R70">
        <v>20</v>
      </c>
      <c r="S70">
        <v>13</v>
      </c>
      <c r="T70">
        <v>2</v>
      </c>
      <c r="U70">
        <v>2</v>
      </c>
      <c r="V70">
        <v>5</v>
      </c>
      <c r="W70">
        <v>1097</v>
      </c>
      <c r="X70" s="9">
        <f t="shared" si="10"/>
        <v>0.60255241567912488</v>
      </c>
      <c r="Y70" s="9">
        <f t="shared" si="11"/>
        <v>7.9307201458523241E-2</v>
      </c>
      <c r="Z70" s="9">
        <f t="shared" si="12"/>
        <v>0.14494074749316319</v>
      </c>
      <c r="AA70" s="9">
        <f t="shared" si="13"/>
        <v>0.1731996353691887</v>
      </c>
      <c r="AB70" s="77">
        <f t="shared" si="14"/>
        <v>0.60255241567912488</v>
      </c>
      <c r="AC70" t="str">
        <f t="shared" si="15"/>
        <v>INC_2015</v>
      </c>
      <c r="AD70" s="9">
        <f t="shared" si="16"/>
        <v>0.1731996353691887</v>
      </c>
      <c r="AE70" t="str">
        <f t="shared" si="17"/>
        <v>Others_2015</v>
      </c>
      <c r="AF70">
        <f t="shared" si="18"/>
        <v>0.42935278030993618</v>
      </c>
      <c r="AG70" s="49" t="str">
        <f t="shared" si="19"/>
        <v>Strong INC_2015</v>
      </c>
    </row>
    <row r="71" spans="1:33" x14ac:dyDescent="0.3">
      <c r="A71" t="s">
        <v>719</v>
      </c>
      <c r="B71">
        <v>308</v>
      </c>
      <c r="C71">
        <v>141</v>
      </c>
      <c r="D71">
        <v>73</v>
      </c>
      <c r="E71">
        <v>13</v>
      </c>
      <c r="F71">
        <v>3</v>
      </c>
      <c r="G71">
        <v>1</v>
      </c>
      <c r="H71">
        <v>7</v>
      </c>
      <c r="I71">
        <v>19</v>
      </c>
      <c r="J71">
        <v>435</v>
      </c>
      <c r="K71">
        <v>9</v>
      </c>
      <c r="L71">
        <v>4</v>
      </c>
      <c r="M71">
        <v>12</v>
      </c>
      <c r="N71">
        <v>10</v>
      </c>
      <c r="O71">
        <v>8</v>
      </c>
      <c r="P71">
        <v>5</v>
      </c>
      <c r="Q71">
        <v>21</v>
      </c>
      <c r="R71">
        <v>7</v>
      </c>
      <c r="S71">
        <v>6</v>
      </c>
      <c r="T71">
        <v>1</v>
      </c>
      <c r="U71">
        <v>4</v>
      </c>
      <c r="V71">
        <v>5</v>
      </c>
      <c r="W71">
        <v>1092</v>
      </c>
      <c r="X71" s="9">
        <f t="shared" si="10"/>
        <v>0.28205128205128205</v>
      </c>
      <c r="Y71" s="9">
        <f t="shared" si="11"/>
        <v>0.12912087912087913</v>
      </c>
      <c r="Z71" s="9">
        <f t="shared" si="12"/>
        <v>6.6849816849816848E-2</v>
      </c>
      <c r="AA71" s="9">
        <f t="shared" si="13"/>
        <v>0.52197802197802201</v>
      </c>
      <c r="AB71" s="77">
        <f t="shared" si="14"/>
        <v>0.52197802197802201</v>
      </c>
      <c r="AC71" t="str">
        <f t="shared" si="15"/>
        <v>Others_2015</v>
      </c>
      <c r="AD71" s="9">
        <f t="shared" si="16"/>
        <v>0.28205128205128205</v>
      </c>
      <c r="AE71" t="str">
        <f t="shared" si="17"/>
        <v>INC_2015</v>
      </c>
      <c r="AF71">
        <f t="shared" si="18"/>
        <v>0.23992673992673996</v>
      </c>
      <c r="AG71" s="49" t="str">
        <f t="shared" si="19"/>
        <v>Strong Others_2015</v>
      </c>
    </row>
    <row r="72" spans="1:33" x14ac:dyDescent="0.3">
      <c r="A72" t="s">
        <v>718</v>
      </c>
      <c r="B72">
        <v>342</v>
      </c>
      <c r="C72">
        <v>340</v>
      </c>
      <c r="D72">
        <v>169</v>
      </c>
      <c r="E72">
        <v>10</v>
      </c>
      <c r="F72">
        <v>6</v>
      </c>
      <c r="G72">
        <v>5</v>
      </c>
      <c r="H72">
        <v>6</v>
      </c>
      <c r="I72">
        <v>4</v>
      </c>
      <c r="J72">
        <v>81</v>
      </c>
      <c r="K72">
        <v>4</v>
      </c>
      <c r="L72">
        <v>4</v>
      </c>
      <c r="M72">
        <v>5</v>
      </c>
      <c r="N72">
        <v>11</v>
      </c>
      <c r="O72">
        <v>7</v>
      </c>
      <c r="P72">
        <v>12</v>
      </c>
      <c r="Q72">
        <v>19</v>
      </c>
      <c r="R72">
        <v>11</v>
      </c>
      <c r="S72">
        <v>3</v>
      </c>
      <c r="T72">
        <v>12</v>
      </c>
      <c r="U72">
        <v>0</v>
      </c>
      <c r="V72">
        <v>5</v>
      </c>
      <c r="W72">
        <v>1056</v>
      </c>
      <c r="X72" s="9">
        <f t="shared" si="10"/>
        <v>0.32386363636363635</v>
      </c>
      <c r="Y72" s="9">
        <f t="shared" si="11"/>
        <v>0.32196969696969696</v>
      </c>
      <c r="Z72" s="9">
        <f t="shared" si="12"/>
        <v>0.16003787878787878</v>
      </c>
      <c r="AA72" s="9">
        <f t="shared" si="13"/>
        <v>0.19412878787878787</v>
      </c>
      <c r="AB72" s="77">
        <f t="shared" si="14"/>
        <v>0.32386363636363635</v>
      </c>
      <c r="AC72" t="str">
        <f t="shared" si="15"/>
        <v>INC_2015</v>
      </c>
      <c r="AD72" s="9">
        <f t="shared" si="16"/>
        <v>0.32196969696969696</v>
      </c>
      <c r="AE72" t="str">
        <f t="shared" si="17"/>
        <v>BSP_2015</v>
      </c>
      <c r="AF72">
        <f t="shared" si="18"/>
        <v>1.8939393939393923E-3</v>
      </c>
      <c r="AG72" s="49" t="str">
        <f t="shared" si="19"/>
        <v>Swing INC_2015</v>
      </c>
    </row>
    <row r="73" spans="1:33" x14ac:dyDescent="0.3">
      <c r="A73" t="s">
        <v>717</v>
      </c>
      <c r="B73">
        <v>225</v>
      </c>
      <c r="C73">
        <v>89</v>
      </c>
      <c r="D73">
        <v>182</v>
      </c>
      <c r="E73">
        <v>20</v>
      </c>
      <c r="F73">
        <v>4</v>
      </c>
      <c r="G73">
        <v>0</v>
      </c>
      <c r="H73">
        <v>1</v>
      </c>
      <c r="I73">
        <v>8</v>
      </c>
      <c r="J73">
        <v>1</v>
      </c>
      <c r="K73">
        <v>1</v>
      </c>
      <c r="L73">
        <v>1</v>
      </c>
      <c r="M73">
        <v>24</v>
      </c>
      <c r="N73">
        <v>1</v>
      </c>
      <c r="O73">
        <v>2</v>
      </c>
      <c r="P73">
        <v>1</v>
      </c>
      <c r="Q73">
        <v>4</v>
      </c>
      <c r="R73">
        <v>5</v>
      </c>
      <c r="S73">
        <v>3</v>
      </c>
      <c r="T73">
        <v>10</v>
      </c>
      <c r="U73">
        <v>0</v>
      </c>
      <c r="V73">
        <v>2</v>
      </c>
      <c r="W73">
        <v>584</v>
      </c>
      <c r="X73" s="9">
        <f t="shared" si="10"/>
        <v>0.38527397260273971</v>
      </c>
      <c r="Y73" s="9">
        <f t="shared" si="11"/>
        <v>0.1523972602739726</v>
      </c>
      <c r="Z73" s="9">
        <f t="shared" si="12"/>
        <v>0.31164383561643838</v>
      </c>
      <c r="AA73" s="9">
        <f t="shared" si="13"/>
        <v>0.15068493150684931</v>
      </c>
      <c r="AB73" s="77">
        <f t="shared" si="14"/>
        <v>0.38527397260273971</v>
      </c>
      <c r="AC73" t="str">
        <f t="shared" si="15"/>
        <v>INC_2015</v>
      </c>
      <c r="AD73" s="9">
        <f t="shared" si="16"/>
        <v>0.31164383561643838</v>
      </c>
      <c r="AE73" t="str">
        <f t="shared" si="17"/>
        <v>BJP_2015</v>
      </c>
      <c r="AF73">
        <f t="shared" si="18"/>
        <v>7.3630136986301331E-2</v>
      </c>
      <c r="AG73" s="49" t="str">
        <f t="shared" si="19"/>
        <v>Swing INC_2015</v>
      </c>
    </row>
    <row r="74" spans="1:33" x14ac:dyDescent="0.3">
      <c r="A74" t="s">
        <v>716</v>
      </c>
      <c r="B74">
        <v>519</v>
      </c>
      <c r="C74">
        <v>48</v>
      </c>
      <c r="D74">
        <v>163</v>
      </c>
      <c r="E74">
        <v>18</v>
      </c>
      <c r="F74">
        <v>15</v>
      </c>
      <c r="G74">
        <v>3</v>
      </c>
      <c r="H74">
        <v>4</v>
      </c>
      <c r="I74">
        <v>8</v>
      </c>
      <c r="J74">
        <v>37</v>
      </c>
      <c r="K74">
        <v>7</v>
      </c>
      <c r="L74">
        <v>4</v>
      </c>
      <c r="M74">
        <v>16</v>
      </c>
      <c r="N74">
        <v>16</v>
      </c>
      <c r="O74">
        <v>7</v>
      </c>
      <c r="P74">
        <v>6</v>
      </c>
      <c r="Q74">
        <v>36</v>
      </c>
      <c r="R74">
        <v>9</v>
      </c>
      <c r="S74">
        <v>4</v>
      </c>
      <c r="T74">
        <v>166</v>
      </c>
      <c r="U74">
        <v>19</v>
      </c>
      <c r="V74">
        <v>12</v>
      </c>
      <c r="W74">
        <v>1117</v>
      </c>
      <c r="X74" s="9">
        <f t="shared" si="10"/>
        <v>0.46463742166517458</v>
      </c>
      <c r="Y74" s="9">
        <f t="shared" si="11"/>
        <v>4.2972247090420773E-2</v>
      </c>
      <c r="Z74" s="9">
        <f t="shared" si="12"/>
        <v>0.14592658907788719</v>
      </c>
      <c r="AA74" s="9">
        <f t="shared" si="13"/>
        <v>0.34646374216651743</v>
      </c>
      <c r="AB74" s="77">
        <f t="shared" si="14"/>
        <v>0.46463742166517458</v>
      </c>
      <c r="AC74" t="str">
        <f t="shared" si="15"/>
        <v>INC_2015</v>
      </c>
      <c r="AD74" s="9">
        <f t="shared" si="16"/>
        <v>0.34646374216651743</v>
      </c>
      <c r="AE74" t="str">
        <f t="shared" si="17"/>
        <v>Others_2015</v>
      </c>
      <c r="AF74">
        <f t="shared" si="18"/>
        <v>0.11817367949865715</v>
      </c>
      <c r="AG74" s="49" t="str">
        <f t="shared" si="19"/>
        <v>Swing INC_2015</v>
      </c>
    </row>
    <row r="75" spans="1:33" x14ac:dyDescent="0.3">
      <c r="A75" t="s">
        <v>715</v>
      </c>
      <c r="B75">
        <v>176</v>
      </c>
      <c r="C75">
        <v>89</v>
      </c>
      <c r="D75">
        <v>116</v>
      </c>
      <c r="E75">
        <v>6</v>
      </c>
      <c r="F75">
        <v>1</v>
      </c>
      <c r="G75">
        <v>0</v>
      </c>
      <c r="H75">
        <v>8</v>
      </c>
      <c r="I75">
        <v>3</v>
      </c>
      <c r="J75">
        <v>0</v>
      </c>
      <c r="K75">
        <v>4</v>
      </c>
      <c r="L75">
        <v>3</v>
      </c>
      <c r="M75">
        <v>6</v>
      </c>
      <c r="N75">
        <v>1</v>
      </c>
      <c r="O75">
        <v>5</v>
      </c>
      <c r="P75">
        <v>5</v>
      </c>
      <c r="Q75">
        <v>22</v>
      </c>
      <c r="R75">
        <v>5</v>
      </c>
      <c r="S75">
        <v>2</v>
      </c>
      <c r="T75">
        <v>5</v>
      </c>
      <c r="U75">
        <v>1</v>
      </c>
      <c r="V75">
        <v>3</v>
      </c>
      <c r="W75">
        <v>461</v>
      </c>
      <c r="X75" s="9">
        <f t="shared" si="10"/>
        <v>0.38177874186550975</v>
      </c>
      <c r="Y75" s="9">
        <f t="shared" si="11"/>
        <v>0.19305856832971802</v>
      </c>
      <c r="Z75" s="9">
        <f t="shared" si="12"/>
        <v>0.25162689804772237</v>
      </c>
      <c r="AA75" s="9">
        <f t="shared" si="13"/>
        <v>0.17353579175704989</v>
      </c>
      <c r="AB75" s="77">
        <f t="shared" si="14"/>
        <v>0.38177874186550975</v>
      </c>
      <c r="AC75" t="str">
        <f t="shared" si="15"/>
        <v>INC_2015</v>
      </c>
      <c r="AD75" s="9">
        <f t="shared" si="16"/>
        <v>0.25162689804772237</v>
      </c>
      <c r="AE75" t="str">
        <f t="shared" si="17"/>
        <v>BJP_2015</v>
      </c>
      <c r="AF75">
        <f t="shared" si="18"/>
        <v>0.13015184381778738</v>
      </c>
      <c r="AG75" s="49" t="str">
        <f t="shared" si="19"/>
        <v>Swing INC_2015</v>
      </c>
    </row>
    <row r="76" spans="1:33" x14ac:dyDescent="0.3">
      <c r="A76" t="s">
        <v>714</v>
      </c>
      <c r="B76">
        <v>536</v>
      </c>
      <c r="C76">
        <v>17</v>
      </c>
      <c r="D76">
        <v>446</v>
      </c>
      <c r="E76">
        <v>22</v>
      </c>
      <c r="F76">
        <v>14</v>
      </c>
      <c r="G76">
        <v>4</v>
      </c>
      <c r="H76">
        <v>1</v>
      </c>
      <c r="I76">
        <v>3</v>
      </c>
      <c r="J76">
        <v>62</v>
      </c>
      <c r="K76">
        <v>2</v>
      </c>
      <c r="L76">
        <v>6</v>
      </c>
      <c r="M76">
        <v>61</v>
      </c>
      <c r="N76">
        <v>4</v>
      </c>
      <c r="O76">
        <v>10</v>
      </c>
      <c r="P76">
        <v>6</v>
      </c>
      <c r="Q76">
        <v>21</v>
      </c>
      <c r="R76">
        <v>15</v>
      </c>
      <c r="S76">
        <v>3</v>
      </c>
      <c r="T76">
        <v>7</v>
      </c>
      <c r="U76">
        <v>1</v>
      </c>
      <c r="V76">
        <v>4</v>
      </c>
      <c r="W76">
        <v>1245</v>
      </c>
      <c r="X76" s="9">
        <f t="shared" si="10"/>
        <v>0.43052208835341366</v>
      </c>
      <c r="Y76" s="9">
        <f t="shared" si="11"/>
        <v>1.3654618473895583E-2</v>
      </c>
      <c r="Z76" s="9">
        <f t="shared" si="12"/>
        <v>0.35823293172690762</v>
      </c>
      <c r="AA76" s="9">
        <f t="shared" si="13"/>
        <v>0.19759036144578312</v>
      </c>
      <c r="AB76" s="77">
        <f t="shared" si="14"/>
        <v>0.43052208835341366</v>
      </c>
      <c r="AC76" t="str">
        <f t="shared" si="15"/>
        <v>INC_2015</v>
      </c>
      <c r="AD76" s="9">
        <f t="shared" si="16"/>
        <v>0.35823293172690762</v>
      </c>
      <c r="AE76" t="str">
        <f t="shared" si="17"/>
        <v>BJP_2015</v>
      </c>
      <c r="AF76">
        <f t="shared" si="18"/>
        <v>7.2289156626506035E-2</v>
      </c>
      <c r="AG76" s="49" t="str">
        <f t="shared" si="19"/>
        <v>Swing INC_2015</v>
      </c>
    </row>
    <row r="77" spans="1:33" x14ac:dyDescent="0.3">
      <c r="A77" t="s">
        <v>713</v>
      </c>
      <c r="B77">
        <v>228</v>
      </c>
      <c r="C77">
        <v>61</v>
      </c>
      <c r="D77">
        <v>198</v>
      </c>
      <c r="E77">
        <v>19</v>
      </c>
      <c r="F77">
        <v>4</v>
      </c>
      <c r="G77">
        <v>2</v>
      </c>
      <c r="H77">
        <v>3</v>
      </c>
      <c r="I77">
        <v>1</v>
      </c>
      <c r="J77">
        <v>3</v>
      </c>
      <c r="K77">
        <v>3</v>
      </c>
      <c r="L77">
        <v>2</v>
      </c>
      <c r="M77">
        <v>6</v>
      </c>
      <c r="N77">
        <v>2</v>
      </c>
      <c r="O77">
        <v>3</v>
      </c>
      <c r="P77">
        <v>6</v>
      </c>
      <c r="Q77">
        <v>15</v>
      </c>
      <c r="R77">
        <v>33</v>
      </c>
      <c r="S77">
        <v>3</v>
      </c>
      <c r="T77">
        <v>4</v>
      </c>
      <c r="U77">
        <v>2</v>
      </c>
      <c r="V77">
        <v>4</v>
      </c>
      <c r="W77">
        <v>602</v>
      </c>
      <c r="X77" s="9">
        <f t="shared" si="10"/>
        <v>0.37873754152823919</v>
      </c>
      <c r="Y77" s="9">
        <f t="shared" si="11"/>
        <v>0.10132890365448505</v>
      </c>
      <c r="Z77" s="9">
        <f t="shared" si="12"/>
        <v>0.32890365448504982</v>
      </c>
      <c r="AA77" s="9">
        <f t="shared" si="13"/>
        <v>0.19102990033222592</v>
      </c>
      <c r="AB77" s="77">
        <f t="shared" si="14"/>
        <v>0.37873754152823919</v>
      </c>
      <c r="AC77" t="str">
        <f t="shared" si="15"/>
        <v>INC_2015</v>
      </c>
      <c r="AD77" s="9">
        <f t="shared" si="16"/>
        <v>0.32890365448504982</v>
      </c>
      <c r="AE77" t="str">
        <f t="shared" si="17"/>
        <v>BJP_2015</v>
      </c>
      <c r="AF77">
        <f t="shared" si="18"/>
        <v>4.9833887043189362E-2</v>
      </c>
      <c r="AG77" s="49" t="str">
        <f t="shared" si="19"/>
        <v>Swing INC_2015</v>
      </c>
    </row>
    <row r="78" spans="1:33" x14ac:dyDescent="0.3">
      <c r="A78" t="s">
        <v>712</v>
      </c>
      <c r="B78">
        <v>244</v>
      </c>
      <c r="C78">
        <v>20</v>
      </c>
      <c r="D78">
        <v>148</v>
      </c>
      <c r="E78">
        <v>7</v>
      </c>
      <c r="F78">
        <v>2</v>
      </c>
      <c r="G78">
        <v>0</v>
      </c>
      <c r="H78">
        <v>2</v>
      </c>
      <c r="I78">
        <v>0</v>
      </c>
      <c r="J78">
        <v>1</v>
      </c>
      <c r="K78">
        <v>1</v>
      </c>
      <c r="L78">
        <v>2</v>
      </c>
      <c r="M78">
        <v>3</v>
      </c>
      <c r="N78">
        <v>0</v>
      </c>
      <c r="O78">
        <v>4</v>
      </c>
      <c r="P78">
        <v>1</v>
      </c>
      <c r="Q78">
        <v>7</v>
      </c>
      <c r="R78">
        <v>10</v>
      </c>
      <c r="S78">
        <v>0</v>
      </c>
      <c r="T78">
        <v>3</v>
      </c>
      <c r="U78">
        <v>3</v>
      </c>
      <c r="V78">
        <v>1</v>
      </c>
      <c r="W78">
        <v>459</v>
      </c>
      <c r="X78" s="9">
        <f t="shared" si="10"/>
        <v>0.53159041394335516</v>
      </c>
      <c r="Y78" s="9">
        <f t="shared" si="11"/>
        <v>4.357298474945534E-2</v>
      </c>
      <c r="Z78" s="9">
        <f t="shared" si="12"/>
        <v>0.3224400871459695</v>
      </c>
      <c r="AA78" s="9">
        <f t="shared" si="13"/>
        <v>0.10239651416122005</v>
      </c>
      <c r="AB78" s="77">
        <f t="shared" si="14"/>
        <v>0.53159041394335516</v>
      </c>
      <c r="AC78" t="str">
        <f t="shared" si="15"/>
        <v>INC_2015</v>
      </c>
      <c r="AD78" s="9">
        <f t="shared" si="16"/>
        <v>0.3224400871459695</v>
      </c>
      <c r="AE78" t="str">
        <f t="shared" si="17"/>
        <v>BJP_2015</v>
      </c>
      <c r="AF78">
        <f t="shared" si="18"/>
        <v>0.20915032679738566</v>
      </c>
      <c r="AG78" s="49" t="str">
        <f t="shared" si="19"/>
        <v>Strong INC_2015</v>
      </c>
    </row>
    <row r="79" spans="1:33" x14ac:dyDescent="0.3">
      <c r="A79" t="s">
        <v>711</v>
      </c>
      <c r="B79">
        <v>791</v>
      </c>
      <c r="C79">
        <v>4</v>
      </c>
      <c r="D79">
        <v>66</v>
      </c>
      <c r="E79">
        <v>5</v>
      </c>
      <c r="F79">
        <v>4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6</v>
      </c>
      <c r="N79">
        <v>1</v>
      </c>
      <c r="O79">
        <v>2</v>
      </c>
      <c r="P79">
        <v>1</v>
      </c>
      <c r="Q79">
        <v>21</v>
      </c>
      <c r="R79">
        <v>8</v>
      </c>
      <c r="S79">
        <v>0</v>
      </c>
      <c r="T79">
        <v>0</v>
      </c>
      <c r="U79">
        <v>0</v>
      </c>
      <c r="V79">
        <v>4</v>
      </c>
      <c r="W79">
        <v>917</v>
      </c>
      <c r="X79" s="9">
        <f t="shared" si="10"/>
        <v>0.86259541984732824</v>
      </c>
      <c r="Y79" s="9">
        <f t="shared" si="11"/>
        <v>4.3620501635768813E-3</v>
      </c>
      <c r="Z79" s="9">
        <f t="shared" si="12"/>
        <v>7.1973827699018542E-2</v>
      </c>
      <c r="AA79" s="9">
        <f t="shared" si="13"/>
        <v>6.1068702290076333E-2</v>
      </c>
      <c r="AB79" s="77">
        <f t="shared" si="14"/>
        <v>0.86259541984732824</v>
      </c>
      <c r="AC79" t="str">
        <f t="shared" si="15"/>
        <v>INC_2015</v>
      </c>
      <c r="AD79" s="9">
        <f t="shared" si="16"/>
        <v>7.1973827699018542E-2</v>
      </c>
      <c r="AE79" t="str">
        <f t="shared" si="17"/>
        <v>BJP_2015</v>
      </c>
      <c r="AF79">
        <f t="shared" si="18"/>
        <v>0.79062159214830974</v>
      </c>
      <c r="AG79" s="49" t="str">
        <f t="shared" si="19"/>
        <v>Strong INC_2015</v>
      </c>
    </row>
    <row r="80" spans="1:33" x14ac:dyDescent="0.3">
      <c r="A80" t="s">
        <v>710</v>
      </c>
      <c r="B80">
        <v>178</v>
      </c>
      <c r="C80">
        <v>14</v>
      </c>
      <c r="D80">
        <v>74</v>
      </c>
      <c r="E80">
        <v>8</v>
      </c>
      <c r="F80">
        <v>1</v>
      </c>
      <c r="G80">
        <v>1</v>
      </c>
      <c r="H80">
        <v>0</v>
      </c>
      <c r="I80">
        <v>3</v>
      </c>
      <c r="J80">
        <v>1</v>
      </c>
      <c r="K80">
        <v>0</v>
      </c>
      <c r="L80">
        <v>1</v>
      </c>
      <c r="M80">
        <v>1</v>
      </c>
      <c r="N80">
        <v>2</v>
      </c>
      <c r="O80">
        <v>0</v>
      </c>
      <c r="P80">
        <v>0</v>
      </c>
      <c r="Q80">
        <v>6</v>
      </c>
      <c r="R80">
        <v>9</v>
      </c>
      <c r="S80">
        <v>4</v>
      </c>
      <c r="T80">
        <v>406</v>
      </c>
      <c r="U80">
        <v>8</v>
      </c>
      <c r="V80">
        <v>13</v>
      </c>
      <c r="W80">
        <v>730</v>
      </c>
      <c r="X80" s="9">
        <f t="shared" si="10"/>
        <v>0.24383561643835616</v>
      </c>
      <c r="Y80" s="9">
        <f t="shared" si="11"/>
        <v>1.9178082191780823E-2</v>
      </c>
      <c r="Z80" s="9">
        <f t="shared" si="12"/>
        <v>0.10136986301369863</v>
      </c>
      <c r="AA80" s="9">
        <f t="shared" si="13"/>
        <v>0.63561643835616444</v>
      </c>
      <c r="AB80" s="77">
        <f t="shared" si="14"/>
        <v>0.63561643835616444</v>
      </c>
      <c r="AC80" t="str">
        <f t="shared" si="15"/>
        <v>Others_2015</v>
      </c>
      <c r="AD80" s="9">
        <f t="shared" si="16"/>
        <v>0.24383561643835616</v>
      </c>
      <c r="AE80" t="str">
        <f t="shared" si="17"/>
        <v>INC_2015</v>
      </c>
      <c r="AF80">
        <f t="shared" si="18"/>
        <v>0.39178082191780828</v>
      </c>
      <c r="AG80" s="49" t="str">
        <f t="shared" si="19"/>
        <v>Strong Others_2015</v>
      </c>
    </row>
    <row r="81" spans="1:33" x14ac:dyDescent="0.3">
      <c r="A81" t="s">
        <v>709</v>
      </c>
      <c r="B81">
        <v>185</v>
      </c>
      <c r="C81">
        <v>4</v>
      </c>
      <c r="D81">
        <v>267</v>
      </c>
      <c r="E81">
        <v>17</v>
      </c>
      <c r="F81">
        <v>3</v>
      </c>
      <c r="G81">
        <v>1</v>
      </c>
      <c r="H81">
        <v>0</v>
      </c>
      <c r="I81">
        <v>1</v>
      </c>
      <c r="J81">
        <v>1</v>
      </c>
      <c r="K81">
        <v>0</v>
      </c>
      <c r="L81">
        <v>2</v>
      </c>
      <c r="M81">
        <v>5</v>
      </c>
      <c r="N81">
        <v>1</v>
      </c>
      <c r="O81">
        <v>4</v>
      </c>
      <c r="P81">
        <v>1</v>
      </c>
      <c r="Q81">
        <v>3</v>
      </c>
      <c r="R81">
        <v>7</v>
      </c>
      <c r="S81">
        <v>0</v>
      </c>
      <c r="T81">
        <v>1</v>
      </c>
      <c r="U81">
        <v>0</v>
      </c>
      <c r="V81">
        <v>2</v>
      </c>
      <c r="W81">
        <v>505</v>
      </c>
      <c r="X81" s="9">
        <f t="shared" si="10"/>
        <v>0.36633663366336633</v>
      </c>
      <c r="Y81" s="9">
        <f t="shared" si="11"/>
        <v>7.9207920792079209E-3</v>
      </c>
      <c r="Z81" s="9">
        <f t="shared" si="12"/>
        <v>0.52871287128712874</v>
      </c>
      <c r="AA81" s="9">
        <f t="shared" si="13"/>
        <v>9.7029702970297033E-2</v>
      </c>
      <c r="AB81" s="77">
        <f t="shared" si="14"/>
        <v>0.52871287128712874</v>
      </c>
      <c r="AC81" t="str">
        <f t="shared" si="15"/>
        <v>BJP_2015</v>
      </c>
      <c r="AD81" s="9">
        <f t="shared" si="16"/>
        <v>0.36633663366336633</v>
      </c>
      <c r="AE81" t="str">
        <f t="shared" si="17"/>
        <v>INC_2015</v>
      </c>
      <c r="AF81">
        <f t="shared" si="18"/>
        <v>0.16237623762376241</v>
      </c>
      <c r="AG81" s="49" t="str">
        <f t="shared" si="19"/>
        <v>Strong BJP_2015</v>
      </c>
    </row>
    <row r="82" spans="1:33" x14ac:dyDescent="0.3">
      <c r="A82" t="s">
        <v>708</v>
      </c>
      <c r="B82">
        <v>269</v>
      </c>
      <c r="C82">
        <v>26</v>
      </c>
      <c r="D82">
        <v>75</v>
      </c>
      <c r="E82">
        <v>13</v>
      </c>
      <c r="F82">
        <v>2</v>
      </c>
      <c r="G82">
        <v>0</v>
      </c>
      <c r="H82">
        <v>0</v>
      </c>
      <c r="I82">
        <v>1</v>
      </c>
      <c r="J82">
        <v>4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5</v>
      </c>
      <c r="R82">
        <v>7</v>
      </c>
      <c r="S82">
        <v>2</v>
      </c>
      <c r="T82">
        <v>3</v>
      </c>
      <c r="U82">
        <v>1</v>
      </c>
      <c r="V82">
        <v>0</v>
      </c>
      <c r="W82">
        <v>410</v>
      </c>
      <c r="X82" s="9">
        <f t="shared" si="10"/>
        <v>0.65609756097560978</v>
      </c>
      <c r="Y82" s="9">
        <f t="shared" si="11"/>
        <v>6.3414634146341464E-2</v>
      </c>
      <c r="Z82" s="9">
        <f t="shared" si="12"/>
        <v>0.18292682926829268</v>
      </c>
      <c r="AA82" s="9">
        <f t="shared" si="13"/>
        <v>9.7560975609756101E-2</v>
      </c>
      <c r="AB82" s="77">
        <f t="shared" si="14"/>
        <v>0.65609756097560978</v>
      </c>
      <c r="AC82" t="str">
        <f t="shared" si="15"/>
        <v>INC_2015</v>
      </c>
      <c r="AD82" s="9">
        <f t="shared" si="16"/>
        <v>0.18292682926829268</v>
      </c>
      <c r="AE82" t="str">
        <f t="shared" si="17"/>
        <v>BJP_2015</v>
      </c>
      <c r="AF82">
        <f t="shared" si="18"/>
        <v>0.4731707317073171</v>
      </c>
      <c r="AG82" s="49" t="str">
        <f t="shared" si="19"/>
        <v>Strong INC_2015</v>
      </c>
    </row>
    <row r="83" spans="1:33" x14ac:dyDescent="0.3">
      <c r="A83" t="s">
        <v>707</v>
      </c>
      <c r="B83">
        <v>129</v>
      </c>
      <c r="C83">
        <v>118</v>
      </c>
      <c r="D83">
        <v>153</v>
      </c>
      <c r="E83">
        <v>5</v>
      </c>
      <c r="F83">
        <v>0</v>
      </c>
      <c r="G83">
        <v>2</v>
      </c>
      <c r="H83">
        <v>3</v>
      </c>
      <c r="I83">
        <v>1</v>
      </c>
      <c r="J83">
        <v>1</v>
      </c>
      <c r="K83">
        <v>1</v>
      </c>
      <c r="L83">
        <v>0</v>
      </c>
      <c r="M83">
        <v>0</v>
      </c>
      <c r="N83">
        <v>6</v>
      </c>
      <c r="O83">
        <v>3</v>
      </c>
      <c r="P83">
        <v>4</v>
      </c>
      <c r="Q83">
        <v>10</v>
      </c>
      <c r="R83">
        <v>7</v>
      </c>
      <c r="S83">
        <v>5</v>
      </c>
      <c r="T83">
        <v>2</v>
      </c>
      <c r="U83">
        <v>1</v>
      </c>
      <c r="V83">
        <v>2</v>
      </c>
      <c r="W83">
        <v>453</v>
      </c>
      <c r="X83" s="9">
        <f t="shared" si="10"/>
        <v>0.28476821192052981</v>
      </c>
      <c r="Y83" s="9">
        <f t="shared" si="11"/>
        <v>0.26048565121412803</v>
      </c>
      <c r="Z83" s="9">
        <f t="shared" si="12"/>
        <v>0.33774834437086093</v>
      </c>
      <c r="AA83" s="9">
        <f t="shared" si="13"/>
        <v>0.11699779249448124</v>
      </c>
      <c r="AB83" s="77">
        <f t="shared" si="14"/>
        <v>0.33774834437086093</v>
      </c>
      <c r="AC83" t="str">
        <f t="shared" si="15"/>
        <v>BJP_2015</v>
      </c>
      <c r="AD83" s="9">
        <f t="shared" si="16"/>
        <v>0.28476821192052981</v>
      </c>
      <c r="AE83" t="str">
        <f t="shared" si="17"/>
        <v>INC_2015</v>
      </c>
      <c r="AF83">
        <f t="shared" si="18"/>
        <v>5.2980132450331119E-2</v>
      </c>
      <c r="AG83" s="49" t="str">
        <f t="shared" si="19"/>
        <v>Swing BJP_2015</v>
      </c>
    </row>
    <row r="84" spans="1:33" x14ac:dyDescent="0.3">
      <c r="A84" t="s">
        <v>706</v>
      </c>
      <c r="B84">
        <v>511</v>
      </c>
      <c r="C84">
        <v>74</v>
      </c>
      <c r="D84">
        <v>186</v>
      </c>
      <c r="E84">
        <v>26</v>
      </c>
      <c r="F84">
        <v>6</v>
      </c>
      <c r="G84">
        <v>2</v>
      </c>
      <c r="H84">
        <v>3</v>
      </c>
      <c r="I84">
        <v>8</v>
      </c>
      <c r="J84">
        <v>10</v>
      </c>
      <c r="K84">
        <v>2</v>
      </c>
      <c r="L84">
        <v>14</v>
      </c>
      <c r="M84">
        <v>28</v>
      </c>
      <c r="N84">
        <v>7</v>
      </c>
      <c r="O84">
        <v>14</v>
      </c>
      <c r="P84">
        <v>12</v>
      </c>
      <c r="Q84">
        <v>43</v>
      </c>
      <c r="R84">
        <v>17</v>
      </c>
      <c r="S84">
        <v>6</v>
      </c>
      <c r="T84">
        <v>59</v>
      </c>
      <c r="U84">
        <v>2</v>
      </c>
      <c r="V84">
        <v>4</v>
      </c>
      <c r="W84">
        <v>1034</v>
      </c>
      <c r="X84" s="9">
        <f t="shared" si="10"/>
        <v>0.49419729206963248</v>
      </c>
      <c r="Y84" s="9">
        <f t="shared" si="11"/>
        <v>7.1566731141199227E-2</v>
      </c>
      <c r="Z84" s="9">
        <f t="shared" si="12"/>
        <v>0.17988394584139264</v>
      </c>
      <c r="AA84" s="9">
        <f t="shared" si="13"/>
        <v>0.25435203094777564</v>
      </c>
      <c r="AB84" s="77">
        <f t="shared" si="14"/>
        <v>0.49419729206963248</v>
      </c>
      <c r="AC84" t="str">
        <f t="shared" si="15"/>
        <v>INC_2015</v>
      </c>
      <c r="AD84" s="9">
        <f t="shared" si="16"/>
        <v>0.25435203094777564</v>
      </c>
      <c r="AE84" t="str">
        <f t="shared" si="17"/>
        <v>Others_2015</v>
      </c>
      <c r="AF84">
        <f t="shared" si="18"/>
        <v>0.23984526112185683</v>
      </c>
      <c r="AG84" s="49" t="str">
        <f t="shared" si="19"/>
        <v>Strong INC_2015</v>
      </c>
    </row>
    <row r="85" spans="1:33" x14ac:dyDescent="0.3">
      <c r="A85" t="s">
        <v>705</v>
      </c>
      <c r="B85">
        <v>206</v>
      </c>
      <c r="C85">
        <v>11</v>
      </c>
      <c r="D85">
        <v>79</v>
      </c>
      <c r="E85">
        <v>6</v>
      </c>
      <c r="F85">
        <v>1</v>
      </c>
      <c r="G85">
        <v>3</v>
      </c>
      <c r="H85">
        <v>1</v>
      </c>
      <c r="I85">
        <v>6</v>
      </c>
      <c r="J85">
        <v>13</v>
      </c>
      <c r="K85">
        <v>3</v>
      </c>
      <c r="L85">
        <v>0</v>
      </c>
      <c r="M85">
        <v>9</v>
      </c>
      <c r="N85">
        <v>1</v>
      </c>
      <c r="O85">
        <v>4</v>
      </c>
      <c r="P85">
        <v>4</v>
      </c>
      <c r="Q85">
        <v>20</v>
      </c>
      <c r="R85">
        <v>12</v>
      </c>
      <c r="S85">
        <v>1</v>
      </c>
      <c r="T85">
        <v>2</v>
      </c>
      <c r="U85">
        <v>1</v>
      </c>
      <c r="V85">
        <v>6</v>
      </c>
      <c r="W85">
        <v>389</v>
      </c>
      <c r="X85" s="9">
        <f t="shared" si="10"/>
        <v>0.5295629820051414</v>
      </c>
      <c r="Y85" s="9">
        <f t="shared" si="11"/>
        <v>2.8277634961439587E-2</v>
      </c>
      <c r="Z85" s="9">
        <f t="shared" si="12"/>
        <v>0.20308483290488433</v>
      </c>
      <c r="AA85" s="9">
        <f t="shared" si="13"/>
        <v>0.23907455012853471</v>
      </c>
      <c r="AB85" s="77">
        <f t="shared" si="14"/>
        <v>0.5295629820051414</v>
      </c>
      <c r="AC85" t="str">
        <f t="shared" si="15"/>
        <v>INC_2015</v>
      </c>
      <c r="AD85" s="9">
        <f t="shared" si="16"/>
        <v>0.23907455012853471</v>
      </c>
      <c r="AE85" t="str">
        <f t="shared" si="17"/>
        <v>Others_2015</v>
      </c>
      <c r="AF85">
        <f t="shared" si="18"/>
        <v>0.29048843187660667</v>
      </c>
      <c r="AG85" s="49" t="str">
        <f t="shared" si="19"/>
        <v>Strong INC_2015</v>
      </c>
    </row>
    <row r="86" spans="1:33" x14ac:dyDescent="0.3">
      <c r="A86" t="s">
        <v>704</v>
      </c>
      <c r="B86">
        <v>200</v>
      </c>
      <c r="C86">
        <v>16</v>
      </c>
      <c r="D86">
        <v>124</v>
      </c>
      <c r="E86">
        <v>9</v>
      </c>
      <c r="F86">
        <v>3</v>
      </c>
      <c r="G86">
        <v>0</v>
      </c>
      <c r="H86">
        <v>0</v>
      </c>
      <c r="I86">
        <v>22</v>
      </c>
      <c r="J86">
        <v>3</v>
      </c>
      <c r="K86">
        <v>1</v>
      </c>
      <c r="L86">
        <v>2</v>
      </c>
      <c r="M86">
        <v>17</v>
      </c>
      <c r="N86">
        <v>7</v>
      </c>
      <c r="O86">
        <v>5</v>
      </c>
      <c r="P86">
        <v>2</v>
      </c>
      <c r="Q86">
        <v>13</v>
      </c>
      <c r="R86">
        <v>9</v>
      </c>
      <c r="S86">
        <v>1</v>
      </c>
      <c r="T86">
        <v>6</v>
      </c>
      <c r="U86">
        <v>3</v>
      </c>
      <c r="V86">
        <v>0</v>
      </c>
      <c r="W86">
        <v>443</v>
      </c>
      <c r="X86" s="9">
        <f t="shared" si="10"/>
        <v>0.45146726862302483</v>
      </c>
      <c r="Y86" s="9">
        <f t="shared" si="11"/>
        <v>3.6117381489841983E-2</v>
      </c>
      <c r="Z86" s="9">
        <f t="shared" si="12"/>
        <v>0.27990970654627539</v>
      </c>
      <c r="AA86" s="9">
        <f t="shared" si="13"/>
        <v>0.2325056433408578</v>
      </c>
      <c r="AB86" s="77">
        <f t="shared" si="14"/>
        <v>0.45146726862302483</v>
      </c>
      <c r="AC86" t="str">
        <f t="shared" si="15"/>
        <v>INC_2015</v>
      </c>
      <c r="AD86" s="9">
        <f t="shared" si="16"/>
        <v>0.27990970654627539</v>
      </c>
      <c r="AE86" t="str">
        <f t="shared" si="17"/>
        <v>BJP_2015</v>
      </c>
      <c r="AF86">
        <f t="shared" si="18"/>
        <v>0.17155756207674944</v>
      </c>
      <c r="AG86" s="49" t="str">
        <f t="shared" si="19"/>
        <v>Strong INC_2015</v>
      </c>
    </row>
    <row r="87" spans="1:33" x14ac:dyDescent="0.3">
      <c r="A87" t="s">
        <v>703</v>
      </c>
      <c r="B87">
        <v>86</v>
      </c>
      <c r="C87">
        <v>55</v>
      </c>
      <c r="D87">
        <v>105</v>
      </c>
      <c r="E87">
        <v>6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  <c r="L87">
        <v>1</v>
      </c>
      <c r="M87">
        <v>5</v>
      </c>
      <c r="N87">
        <v>0</v>
      </c>
      <c r="O87">
        <v>1</v>
      </c>
      <c r="P87">
        <v>0</v>
      </c>
      <c r="Q87">
        <v>3</v>
      </c>
      <c r="R87">
        <v>2</v>
      </c>
      <c r="S87">
        <v>7</v>
      </c>
      <c r="T87">
        <v>0</v>
      </c>
      <c r="U87">
        <v>0</v>
      </c>
      <c r="V87">
        <v>1</v>
      </c>
      <c r="W87">
        <v>275</v>
      </c>
      <c r="X87" s="9">
        <f t="shared" si="10"/>
        <v>0.31272727272727274</v>
      </c>
      <c r="Y87" s="9">
        <f t="shared" si="11"/>
        <v>0.2</v>
      </c>
      <c r="Z87" s="9">
        <f t="shared" si="12"/>
        <v>0.38181818181818183</v>
      </c>
      <c r="AA87" s="9">
        <f t="shared" si="13"/>
        <v>0.10545454545454545</v>
      </c>
      <c r="AB87" s="77">
        <f t="shared" si="14"/>
        <v>0.38181818181818183</v>
      </c>
      <c r="AC87" t="str">
        <f t="shared" si="15"/>
        <v>BJP_2015</v>
      </c>
      <c r="AD87" s="9">
        <f t="shared" si="16"/>
        <v>0.31272727272727274</v>
      </c>
      <c r="AE87" t="str">
        <f t="shared" si="17"/>
        <v>INC_2015</v>
      </c>
      <c r="AF87">
        <f t="shared" si="18"/>
        <v>6.9090909090909092E-2</v>
      </c>
      <c r="AG87" s="49" t="str">
        <f t="shared" si="19"/>
        <v>Swing BJP_2015</v>
      </c>
    </row>
    <row r="88" spans="1:33" x14ac:dyDescent="0.3">
      <c r="A88" t="s">
        <v>702</v>
      </c>
      <c r="B88">
        <v>120</v>
      </c>
      <c r="C88">
        <v>119</v>
      </c>
      <c r="D88">
        <v>147</v>
      </c>
      <c r="E88">
        <v>10</v>
      </c>
      <c r="F88">
        <v>3</v>
      </c>
      <c r="G88">
        <v>7</v>
      </c>
      <c r="H88">
        <v>4</v>
      </c>
      <c r="I88">
        <v>5</v>
      </c>
      <c r="J88">
        <v>31</v>
      </c>
      <c r="K88">
        <v>4</v>
      </c>
      <c r="L88">
        <v>3</v>
      </c>
      <c r="M88">
        <v>32</v>
      </c>
      <c r="N88">
        <v>5</v>
      </c>
      <c r="O88">
        <v>6</v>
      </c>
      <c r="P88">
        <v>6</v>
      </c>
      <c r="Q88">
        <v>16</v>
      </c>
      <c r="R88">
        <v>11</v>
      </c>
      <c r="S88">
        <v>9</v>
      </c>
      <c r="T88">
        <v>1</v>
      </c>
      <c r="U88">
        <v>5</v>
      </c>
      <c r="V88">
        <v>7</v>
      </c>
      <c r="W88">
        <v>551</v>
      </c>
      <c r="X88" s="9">
        <f t="shared" si="10"/>
        <v>0.21778584392014519</v>
      </c>
      <c r="Y88" s="9">
        <f t="shared" si="11"/>
        <v>0.2159709618874773</v>
      </c>
      <c r="Z88" s="9">
        <f t="shared" si="12"/>
        <v>0.26678765880217786</v>
      </c>
      <c r="AA88" s="9">
        <f t="shared" si="13"/>
        <v>0.29945553539019965</v>
      </c>
      <c r="AB88" s="77">
        <f t="shared" si="14"/>
        <v>0.29945553539019965</v>
      </c>
      <c r="AC88" t="str">
        <f t="shared" si="15"/>
        <v>Others_2015</v>
      </c>
      <c r="AD88" s="9">
        <f t="shared" si="16"/>
        <v>0.26678765880217786</v>
      </c>
      <c r="AE88" t="str">
        <f t="shared" si="17"/>
        <v>BJP_2015</v>
      </c>
      <c r="AF88">
        <f t="shared" si="18"/>
        <v>3.2667876588021783E-2</v>
      </c>
      <c r="AG88" s="49" t="str">
        <f t="shared" si="19"/>
        <v>Swing Others_2015</v>
      </c>
    </row>
    <row r="89" spans="1:33" x14ac:dyDescent="0.3">
      <c r="A89" t="s">
        <v>701</v>
      </c>
      <c r="B89">
        <v>472</v>
      </c>
      <c r="C89">
        <v>8</v>
      </c>
      <c r="D89">
        <v>275</v>
      </c>
      <c r="E89">
        <v>5</v>
      </c>
      <c r="F89">
        <v>2</v>
      </c>
      <c r="G89">
        <v>0</v>
      </c>
      <c r="H89">
        <v>1</v>
      </c>
      <c r="I89">
        <v>1</v>
      </c>
      <c r="J89">
        <v>1</v>
      </c>
      <c r="K89">
        <v>0</v>
      </c>
      <c r="L89">
        <v>3</v>
      </c>
      <c r="M89">
        <v>64</v>
      </c>
      <c r="N89">
        <v>2</v>
      </c>
      <c r="O89">
        <v>1</v>
      </c>
      <c r="P89">
        <v>1</v>
      </c>
      <c r="Q89">
        <v>3</v>
      </c>
      <c r="R89">
        <v>2</v>
      </c>
      <c r="S89">
        <v>1</v>
      </c>
      <c r="T89">
        <v>1</v>
      </c>
      <c r="U89">
        <v>1</v>
      </c>
      <c r="V89">
        <v>1</v>
      </c>
      <c r="W89">
        <v>845</v>
      </c>
      <c r="X89" s="9">
        <f t="shared" si="10"/>
        <v>0.55857988165680472</v>
      </c>
      <c r="Y89" s="9">
        <f t="shared" si="11"/>
        <v>9.4674556213017753E-3</v>
      </c>
      <c r="Z89" s="9">
        <f t="shared" si="12"/>
        <v>0.32544378698224852</v>
      </c>
      <c r="AA89" s="9">
        <f t="shared" si="13"/>
        <v>0.10650887573964497</v>
      </c>
      <c r="AB89" s="77">
        <f t="shared" si="14"/>
        <v>0.55857988165680472</v>
      </c>
      <c r="AC89" t="str">
        <f t="shared" si="15"/>
        <v>INC_2015</v>
      </c>
      <c r="AD89" s="9">
        <f t="shared" si="16"/>
        <v>0.32544378698224852</v>
      </c>
      <c r="AE89" t="str">
        <f t="shared" si="17"/>
        <v>BJP_2015</v>
      </c>
      <c r="AF89">
        <f t="shared" si="18"/>
        <v>0.2331360946745562</v>
      </c>
      <c r="AG89" s="49" t="str">
        <f t="shared" si="19"/>
        <v>Strong INC_2015</v>
      </c>
    </row>
    <row r="90" spans="1:33" x14ac:dyDescent="0.3">
      <c r="A90" t="s">
        <v>700</v>
      </c>
      <c r="B90">
        <v>76</v>
      </c>
      <c r="C90">
        <v>51</v>
      </c>
      <c r="D90">
        <v>262</v>
      </c>
      <c r="E90">
        <v>8</v>
      </c>
      <c r="F90">
        <v>0</v>
      </c>
      <c r="G90">
        <v>0</v>
      </c>
      <c r="H90">
        <v>1</v>
      </c>
      <c r="I90">
        <v>0</v>
      </c>
      <c r="J90">
        <v>0</v>
      </c>
      <c r="K90">
        <v>2</v>
      </c>
      <c r="L90">
        <v>1</v>
      </c>
      <c r="M90">
        <v>3</v>
      </c>
      <c r="N90">
        <v>2</v>
      </c>
      <c r="O90">
        <v>8</v>
      </c>
      <c r="P90">
        <v>3</v>
      </c>
      <c r="Q90">
        <v>10</v>
      </c>
      <c r="R90">
        <v>2</v>
      </c>
      <c r="S90">
        <v>3</v>
      </c>
      <c r="T90">
        <v>3</v>
      </c>
      <c r="U90">
        <v>0</v>
      </c>
      <c r="V90">
        <v>3</v>
      </c>
      <c r="W90">
        <v>438</v>
      </c>
      <c r="X90" s="9">
        <f t="shared" si="10"/>
        <v>0.17351598173515981</v>
      </c>
      <c r="Y90" s="9">
        <f t="shared" si="11"/>
        <v>0.11643835616438356</v>
      </c>
      <c r="Z90" s="9">
        <f t="shared" si="12"/>
        <v>0.59817351598173518</v>
      </c>
      <c r="AA90" s="9">
        <f t="shared" si="13"/>
        <v>0.11187214611872145</v>
      </c>
      <c r="AB90" s="77">
        <f t="shared" si="14"/>
        <v>0.59817351598173518</v>
      </c>
      <c r="AC90" t="str">
        <f t="shared" si="15"/>
        <v>BJP_2015</v>
      </c>
      <c r="AD90" s="9">
        <f t="shared" si="16"/>
        <v>0.17351598173515981</v>
      </c>
      <c r="AE90" t="str">
        <f t="shared" si="17"/>
        <v>INC_2015</v>
      </c>
      <c r="AF90">
        <f t="shared" si="18"/>
        <v>0.42465753424657537</v>
      </c>
      <c r="AG90" s="49" t="str">
        <f t="shared" si="19"/>
        <v>Strong BJP_2015</v>
      </c>
    </row>
    <row r="91" spans="1:33" x14ac:dyDescent="0.3">
      <c r="A91" t="s">
        <v>699</v>
      </c>
      <c r="B91">
        <v>463</v>
      </c>
      <c r="C91">
        <v>35</v>
      </c>
      <c r="D91">
        <v>496</v>
      </c>
      <c r="E91">
        <v>47</v>
      </c>
      <c r="F91">
        <v>23</v>
      </c>
      <c r="G91">
        <v>6</v>
      </c>
      <c r="H91">
        <v>5</v>
      </c>
      <c r="I91">
        <v>3</v>
      </c>
      <c r="J91">
        <v>5</v>
      </c>
      <c r="K91">
        <v>4</v>
      </c>
      <c r="L91">
        <v>4</v>
      </c>
      <c r="M91">
        <v>11</v>
      </c>
      <c r="N91">
        <v>1</v>
      </c>
      <c r="O91">
        <v>8</v>
      </c>
      <c r="P91">
        <v>4</v>
      </c>
      <c r="Q91">
        <v>18</v>
      </c>
      <c r="R91">
        <v>25</v>
      </c>
      <c r="S91">
        <v>1</v>
      </c>
      <c r="T91">
        <v>9</v>
      </c>
      <c r="U91">
        <v>4</v>
      </c>
      <c r="V91">
        <v>4</v>
      </c>
      <c r="W91">
        <v>1176</v>
      </c>
      <c r="X91" s="9">
        <f t="shared" si="10"/>
        <v>0.3937074829931973</v>
      </c>
      <c r="Y91" s="9">
        <f t="shared" si="11"/>
        <v>2.976190476190476E-2</v>
      </c>
      <c r="Z91" s="9">
        <f t="shared" si="12"/>
        <v>0.42176870748299322</v>
      </c>
      <c r="AA91" s="9">
        <f t="shared" si="13"/>
        <v>0.15476190476190477</v>
      </c>
      <c r="AB91" s="77">
        <f t="shared" si="14"/>
        <v>0.42176870748299322</v>
      </c>
      <c r="AC91" t="str">
        <f t="shared" si="15"/>
        <v>BJP_2015</v>
      </c>
      <c r="AD91" s="9">
        <f t="shared" si="16"/>
        <v>0.3937074829931973</v>
      </c>
      <c r="AE91" t="str">
        <f t="shared" si="17"/>
        <v>INC_2015</v>
      </c>
      <c r="AF91">
        <f t="shared" si="18"/>
        <v>2.8061224489795922E-2</v>
      </c>
      <c r="AG91" s="49" t="str">
        <f t="shared" si="19"/>
        <v>Swing BJP_2015</v>
      </c>
    </row>
    <row r="92" spans="1:33" x14ac:dyDescent="0.3">
      <c r="A92" t="s">
        <v>698</v>
      </c>
      <c r="B92">
        <v>338</v>
      </c>
      <c r="C92">
        <v>29</v>
      </c>
      <c r="D92">
        <v>160</v>
      </c>
      <c r="E92">
        <v>20</v>
      </c>
      <c r="F92">
        <v>8</v>
      </c>
      <c r="G92">
        <v>1</v>
      </c>
      <c r="H92">
        <v>3</v>
      </c>
      <c r="I92">
        <v>3</v>
      </c>
      <c r="J92">
        <v>12</v>
      </c>
      <c r="K92">
        <v>5</v>
      </c>
      <c r="L92">
        <v>3</v>
      </c>
      <c r="M92">
        <v>26</v>
      </c>
      <c r="N92">
        <v>3</v>
      </c>
      <c r="O92">
        <v>14</v>
      </c>
      <c r="P92">
        <v>10</v>
      </c>
      <c r="Q92">
        <v>33</v>
      </c>
      <c r="R92">
        <v>10</v>
      </c>
      <c r="S92">
        <v>5</v>
      </c>
      <c r="T92">
        <v>10</v>
      </c>
      <c r="U92">
        <v>2</v>
      </c>
      <c r="V92">
        <v>12</v>
      </c>
      <c r="W92">
        <v>707</v>
      </c>
      <c r="X92" s="9">
        <f t="shared" si="10"/>
        <v>0.4780763790664781</v>
      </c>
      <c r="Y92" s="9">
        <f t="shared" si="11"/>
        <v>4.1018387553041019E-2</v>
      </c>
      <c r="Z92" s="9">
        <f t="shared" si="12"/>
        <v>0.2263083451202263</v>
      </c>
      <c r="AA92" s="9">
        <f t="shared" si="13"/>
        <v>0.25459688826025462</v>
      </c>
      <c r="AB92" s="77">
        <f t="shared" si="14"/>
        <v>0.4780763790664781</v>
      </c>
      <c r="AC92" t="str">
        <f t="shared" si="15"/>
        <v>INC_2015</v>
      </c>
      <c r="AD92" s="9">
        <f t="shared" si="16"/>
        <v>0.25459688826025462</v>
      </c>
      <c r="AE92" t="str">
        <f t="shared" si="17"/>
        <v>Others_2015</v>
      </c>
      <c r="AF92">
        <f t="shared" si="18"/>
        <v>0.22347949080622348</v>
      </c>
      <c r="AG92" s="49" t="str">
        <f t="shared" si="19"/>
        <v>Strong INC_2015</v>
      </c>
    </row>
    <row r="93" spans="1:33" x14ac:dyDescent="0.3">
      <c r="A93" t="s">
        <v>697</v>
      </c>
      <c r="B93">
        <v>935</v>
      </c>
      <c r="C93">
        <v>597</v>
      </c>
      <c r="D93">
        <v>1264</v>
      </c>
      <c r="E93">
        <v>56</v>
      </c>
      <c r="F93">
        <v>50</v>
      </c>
      <c r="G93">
        <v>10</v>
      </c>
      <c r="H93">
        <v>6</v>
      </c>
      <c r="I93">
        <v>29</v>
      </c>
      <c r="J93">
        <v>38</v>
      </c>
      <c r="K93">
        <v>18</v>
      </c>
      <c r="L93">
        <v>23</v>
      </c>
      <c r="M93">
        <v>149</v>
      </c>
      <c r="N93">
        <v>16</v>
      </c>
      <c r="O93">
        <v>59</v>
      </c>
      <c r="P93">
        <v>64</v>
      </c>
      <c r="Q93">
        <v>96</v>
      </c>
      <c r="R93">
        <v>26</v>
      </c>
      <c r="S93">
        <v>17</v>
      </c>
      <c r="T93">
        <v>14</v>
      </c>
      <c r="U93">
        <v>9</v>
      </c>
      <c r="V93">
        <v>22</v>
      </c>
      <c r="W93">
        <v>3498</v>
      </c>
      <c r="X93" s="9">
        <f t="shared" si="10"/>
        <v>0.26729559748427673</v>
      </c>
      <c r="Y93" s="9">
        <f t="shared" si="11"/>
        <v>0.17066895368782162</v>
      </c>
      <c r="Z93" s="9">
        <f t="shared" si="12"/>
        <v>0.36134934248141798</v>
      </c>
      <c r="AA93" s="9">
        <f t="shared" si="13"/>
        <v>0.20068610634648371</v>
      </c>
      <c r="AB93" s="77">
        <f t="shared" si="14"/>
        <v>0.36134934248141798</v>
      </c>
      <c r="AC93" t="str">
        <f t="shared" si="15"/>
        <v>BJP_2015</v>
      </c>
      <c r="AD93" s="9">
        <f t="shared" si="16"/>
        <v>0.26729559748427673</v>
      </c>
      <c r="AE93" t="str">
        <f t="shared" si="17"/>
        <v>INC_2015</v>
      </c>
      <c r="AF93">
        <f t="shared" si="18"/>
        <v>9.4053744997141253E-2</v>
      </c>
      <c r="AG93" s="49" t="str">
        <f t="shared" si="19"/>
        <v>Swing BJP_2015</v>
      </c>
    </row>
    <row r="94" spans="1:33" x14ac:dyDescent="0.3">
      <c r="A94" t="s">
        <v>696</v>
      </c>
      <c r="B94">
        <v>418</v>
      </c>
      <c r="C94">
        <v>272</v>
      </c>
      <c r="D94">
        <v>319</v>
      </c>
      <c r="E94">
        <v>38</v>
      </c>
      <c r="F94">
        <v>9</v>
      </c>
      <c r="G94">
        <v>36</v>
      </c>
      <c r="H94">
        <v>3</v>
      </c>
      <c r="I94">
        <v>5</v>
      </c>
      <c r="J94">
        <v>3</v>
      </c>
      <c r="K94">
        <v>2</v>
      </c>
      <c r="L94">
        <v>1</v>
      </c>
      <c r="M94">
        <v>7</v>
      </c>
      <c r="N94">
        <v>4</v>
      </c>
      <c r="O94">
        <v>10</v>
      </c>
      <c r="P94">
        <v>23</v>
      </c>
      <c r="Q94">
        <v>13</v>
      </c>
      <c r="R94">
        <v>22</v>
      </c>
      <c r="S94">
        <v>12</v>
      </c>
      <c r="T94">
        <v>11</v>
      </c>
      <c r="U94">
        <v>5</v>
      </c>
      <c r="V94">
        <v>17</v>
      </c>
      <c r="W94">
        <v>1230</v>
      </c>
      <c r="X94" s="9">
        <f t="shared" si="10"/>
        <v>0.33983739837398375</v>
      </c>
      <c r="Y94" s="9">
        <f t="shared" si="11"/>
        <v>0.22113821138211381</v>
      </c>
      <c r="Z94" s="9">
        <f t="shared" si="12"/>
        <v>0.25934959349593495</v>
      </c>
      <c r="AA94" s="9">
        <f t="shared" si="13"/>
        <v>0.17967479674796749</v>
      </c>
      <c r="AB94" s="77">
        <f t="shared" si="14"/>
        <v>0.33983739837398375</v>
      </c>
      <c r="AC94" t="str">
        <f t="shared" si="15"/>
        <v>INC_2015</v>
      </c>
      <c r="AD94" s="9">
        <f t="shared" si="16"/>
        <v>0.25934959349593495</v>
      </c>
      <c r="AE94" t="str">
        <f t="shared" si="17"/>
        <v>BJP_2015</v>
      </c>
      <c r="AF94">
        <f t="shared" si="18"/>
        <v>8.0487804878048796E-2</v>
      </c>
      <c r="AG94" s="49" t="str">
        <f t="shared" si="19"/>
        <v>Swing INC_2015</v>
      </c>
    </row>
    <row r="95" spans="1:33" x14ac:dyDescent="0.3">
      <c r="A95" t="s">
        <v>695</v>
      </c>
      <c r="B95">
        <v>90</v>
      </c>
      <c r="C95">
        <v>211</v>
      </c>
      <c r="D95">
        <v>128</v>
      </c>
      <c r="E95">
        <v>12</v>
      </c>
      <c r="F95">
        <v>1</v>
      </c>
      <c r="G95">
        <v>1</v>
      </c>
      <c r="H95">
        <v>1</v>
      </c>
      <c r="I95">
        <v>3</v>
      </c>
      <c r="J95">
        <v>1</v>
      </c>
      <c r="K95">
        <v>1</v>
      </c>
      <c r="L95">
        <v>3</v>
      </c>
      <c r="M95">
        <v>10</v>
      </c>
      <c r="N95">
        <v>6</v>
      </c>
      <c r="O95">
        <v>2</v>
      </c>
      <c r="P95">
        <v>11</v>
      </c>
      <c r="Q95">
        <v>10</v>
      </c>
      <c r="R95">
        <v>4</v>
      </c>
      <c r="S95">
        <v>7</v>
      </c>
      <c r="T95">
        <v>2</v>
      </c>
      <c r="U95">
        <v>2</v>
      </c>
      <c r="V95">
        <v>1</v>
      </c>
      <c r="W95">
        <v>507</v>
      </c>
      <c r="X95" s="9">
        <f t="shared" si="10"/>
        <v>0.17751479289940827</v>
      </c>
      <c r="Y95" s="9">
        <f t="shared" si="11"/>
        <v>0.41617357001972388</v>
      </c>
      <c r="Z95" s="9">
        <f t="shared" si="12"/>
        <v>0.25246548323471402</v>
      </c>
      <c r="AA95" s="9">
        <f t="shared" si="13"/>
        <v>0.15384615384615385</v>
      </c>
      <c r="AB95" s="77">
        <f t="shared" si="14"/>
        <v>0.41617357001972388</v>
      </c>
      <c r="AC95" t="str">
        <f t="shared" si="15"/>
        <v>BSP_2015</v>
      </c>
      <c r="AD95" s="9">
        <f t="shared" si="16"/>
        <v>0.25246548323471402</v>
      </c>
      <c r="AE95" t="str">
        <f t="shared" si="17"/>
        <v>BJP_2015</v>
      </c>
      <c r="AF95">
        <f t="shared" si="18"/>
        <v>0.16370808678500987</v>
      </c>
      <c r="AG95" s="49" t="str">
        <f t="shared" si="19"/>
        <v>Strong BSP_2015</v>
      </c>
    </row>
    <row r="96" spans="1:33" x14ac:dyDescent="0.3">
      <c r="A96" t="s">
        <v>694</v>
      </c>
      <c r="B96">
        <v>371</v>
      </c>
      <c r="C96">
        <v>50</v>
      </c>
      <c r="D96">
        <v>216</v>
      </c>
      <c r="E96">
        <v>12</v>
      </c>
      <c r="F96">
        <v>7</v>
      </c>
      <c r="G96">
        <v>5</v>
      </c>
      <c r="H96">
        <v>2</v>
      </c>
      <c r="I96">
        <v>1</v>
      </c>
      <c r="J96">
        <v>11</v>
      </c>
      <c r="K96">
        <v>2</v>
      </c>
      <c r="L96">
        <v>0</v>
      </c>
      <c r="M96">
        <v>12</v>
      </c>
      <c r="N96">
        <v>6</v>
      </c>
      <c r="O96">
        <v>3</v>
      </c>
      <c r="P96">
        <v>8</v>
      </c>
      <c r="Q96">
        <v>21</v>
      </c>
      <c r="R96">
        <v>4</v>
      </c>
      <c r="S96">
        <v>4</v>
      </c>
      <c r="T96">
        <v>6</v>
      </c>
      <c r="U96">
        <v>2</v>
      </c>
      <c r="V96">
        <v>5</v>
      </c>
      <c r="W96">
        <v>748</v>
      </c>
      <c r="X96" s="9">
        <f t="shared" si="10"/>
        <v>0.49598930481283421</v>
      </c>
      <c r="Y96" s="9">
        <f t="shared" si="11"/>
        <v>6.684491978609626E-2</v>
      </c>
      <c r="Z96" s="9">
        <f t="shared" si="12"/>
        <v>0.28877005347593582</v>
      </c>
      <c r="AA96" s="9">
        <f t="shared" si="13"/>
        <v>0.1483957219251337</v>
      </c>
      <c r="AB96" s="77">
        <f t="shared" si="14"/>
        <v>0.49598930481283421</v>
      </c>
      <c r="AC96" t="str">
        <f t="shared" si="15"/>
        <v>INC_2015</v>
      </c>
      <c r="AD96" s="9">
        <f t="shared" si="16"/>
        <v>0.28877005347593582</v>
      </c>
      <c r="AE96" t="str">
        <f t="shared" si="17"/>
        <v>BJP_2015</v>
      </c>
      <c r="AF96">
        <f t="shared" si="18"/>
        <v>0.20721925133689839</v>
      </c>
      <c r="AG96" s="49" t="str">
        <f t="shared" si="19"/>
        <v>Strong INC_2015</v>
      </c>
    </row>
    <row r="97" spans="1:33" x14ac:dyDescent="0.3">
      <c r="A97" t="s">
        <v>693</v>
      </c>
      <c r="B97">
        <v>194</v>
      </c>
      <c r="C97">
        <v>86</v>
      </c>
      <c r="D97">
        <v>293</v>
      </c>
      <c r="E97">
        <v>13</v>
      </c>
      <c r="F97">
        <v>5</v>
      </c>
      <c r="G97">
        <v>4</v>
      </c>
      <c r="H97">
        <v>4</v>
      </c>
      <c r="I97">
        <v>2</v>
      </c>
      <c r="J97">
        <v>2</v>
      </c>
      <c r="K97">
        <v>3</v>
      </c>
      <c r="L97">
        <v>2</v>
      </c>
      <c r="M97">
        <v>84</v>
      </c>
      <c r="N97">
        <v>3</v>
      </c>
      <c r="O97">
        <v>4</v>
      </c>
      <c r="P97">
        <v>1</v>
      </c>
      <c r="Q97">
        <v>7</v>
      </c>
      <c r="R97">
        <v>4</v>
      </c>
      <c r="S97">
        <v>1</v>
      </c>
      <c r="T97">
        <v>1</v>
      </c>
      <c r="U97">
        <v>0</v>
      </c>
      <c r="V97">
        <v>0</v>
      </c>
      <c r="W97">
        <v>713</v>
      </c>
      <c r="X97" s="9">
        <f t="shared" si="10"/>
        <v>0.27208976157082748</v>
      </c>
      <c r="Y97" s="9">
        <f t="shared" si="11"/>
        <v>0.12061711079943899</v>
      </c>
      <c r="Z97" s="9">
        <f t="shared" si="12"/>
        <v>0.4109396914446003</v>
      </c>
      <c r="AA97" s="9">
        <f t="shared" si="13"/>
        <v>0.19635343618513323</v>
      </c>
      <c r="AB97" s="77">
        <f t="shared" si="14"/>
        <v>0.4109396914446003</v>
      </c>
      <c r="AC97" t="str">
        <f t="shared" si="15"/>
        <v>BJP_2015</v>
      </c>
      <c r="AD97" s="9">
        <f t="shared" si="16"/>
        <v>0.27208976157082748</v>
      </c>
      <c r="AE97" t="str">
        <f t="shared" si="17"/>
        <v>INC_2015</v>
      </c>
      <c r="AF97">
        <f t="shared" si="18"/>
        <v>0.13884992987377281</v>
      </c>
      <c r="AG97" s="49" t="str">
        <f t="shared" si="19"/>
        <v>Swing BJP_2015</v>
      </c>
    </row>
    <row r="98" spans="1:33" x14ac:dyDescent="0.3">
      <c r="A98" t="s">
        <v>692</v>
      </c>
      <c r="B98">
        <v>159</v>
      </c>
      <c r="C98">
        <v>71</v>
      </c>
      <c r="D98">
        <v>156</v>
      </c>
      <c r="E98">
        <v>24</v>
      </c>
      <c r="F98">
        <v>5</v>
      </c>
      <c r="G98">
        <v>21</v>
      </c>
      <c r="H98">
        <v>1</v>
      </c>
      <c r="I98">
        <v>3</v>
      </c>
      <c r="J98">
        <v>6</v>
      </c>
      <c r="K98">
        <v>1</v>
      </c>
      <c r="L98">
        <v>5</v>
      </c>
      <c r="M98">
        <v>12</v>
      </c>
      <c r="N98">
        <v>2</v>
      </c>
      <c r="O98">
        <v>6</v>
      </c>
      <c r="P98">
        <v>3</v>
      </c>
      <c r="Q98">
        <v>7</v>
      </c>
      <c r="R98">
        <v>5</v>
      </c>
      <c r="S98">
        <v>2</v>
      </c>
      <c r="T98">
        <v>11</v>
      </c>
      <c r="U98">
        <v>1</v>
      </c>
      <c r="V98">
        <v>1</v>
      </c>
      <c r="W98">
        <v>502</v>
      </c>
      <c r="X98" s="9">
        <f t="shared" si="10"/>
        <v>0.31673306772908366</v>
      </c>
      <c r="Y98" s="9">
        <f t="shared" si="11"/>
        <v>0.14143426294820718</v>
      </c>
      <c r="Z98" s="9">
        <f t="shared" si="12"/>
        <v>0.31075697211155379</v>
      </c>
      <c r="AA98" s="9">
        <f t="shared" si="13"/>
        <v>0.23107569721115537</v>
      </c>
      <c r="AB98" s="77">
        <f t="shared" si="14"/>
        <v>0.31673306772908366</v>
      </c>
      <c r="AC98" t="str">
        <f t="shared" si="15"/>
        <v>INC_2015</v>
      </c>
      <c r="AD98" s="9">
        <f t="shared" si="16"/>
        <v>0.31075697211155379</v>
      </c>
      <c r="AE98" t="str">
        <f t="shared" si="17"/>
        <v>BJP_2015</v>
      </c>
      <c r="AF98">
        <f t="shared" si="18"/>
        <v>5.9760956175298752E-3</v>
      </c>
      <c r="AG98" s="49" t="str">
        <f t="shared" si="19"/>
        <v>Swing INC_2015</v>
      </c>
    </row>
    <row r="99" spans="1:33" x14ac:dyDescent="0.3">
      <c r="A99" t="s">
        <v>691</v>
      </c>
      <c r="B99">
        <v>172</v>
      </c>
      <c r="C99">
        <v>10</v>
      </c>
      <c r="D99">
        <v>65</v>
      </c>
      <c r="E99">
        <v>9</v>
      </c>
      <c r="F99">
        <v>4</v>
      </c>
      <c r="G99">
        <v>3</v>
      </c>
      <c r="H99">
        <v>3</v>
      </c>
      <c r="I99">
        <v>2</v>
      </c>
      <c r="J99">
        <v>2</v>
      </c>
      <c r="K99">
        <v>2</v>
      </c>
      <c r="L99">
        <v>2</v>
      </c>
      <c r="M99">
        <v>3</v>
      </c>
      <c r="N99">
        <v>4</v>
      </c>
      <c r="O99">
        <v>1</v>
      </c>
      <c r="P99">
        <v>3</v>
      </c>
      <c r="Q99">
        <v>3</v>
      </c>
      <c r="R99">
        <v>7</v>
      </c>
      <c r="S99">
        <v>3</v>
      </c>
      <c r="T99">
        <v>9</v>
      </c>
      <c r="U99">
        <v>3</v>
      </c>
      <c r="V99">
        <v>1</v>
      </c>
      <c r="W99">
        <v>311</v>
      </c>
      <c r="X99" s="9">
        <f t="shared" si="10"/>
        <v>0.55305466237942125</v>
      </c>
      <c r="Y99" s="9">
        <f t="shared" si="11"/>
        <v>3.215434083601286E-2</v>
      </c>
      <c r="Z99" s="9">
        <f t="shared" si="12"/>
        <v>0.20900321543408359</v>
      </c>
      <c r="AA99" s="9">
        <f t="shared" si="13"/>
        <v>0.20578778135048231</v>
      </c>
      <c r="AB99" s="77">
        <f t="shared" si="14"/>
        <v>0.55305466237942125</v>
      </c>
      <c r="AC99" t="str">
        <f t="shared" si="15"/>
        <v>INC_2015</v>
      </c>
      <c r="AD99" s="9">
        <f t="shared" si="16"/>
        <v>0.20900321543408359</v>
      </c>
      <c r="AE99" t="str">
        <f t="shared" si="17"/>
        <v>BJP_2015</v>
      </c>
      <c r="AF99">
        <f t="shared" si="18"/>
        <v>0.34405144694533762</v>
      </c>
      <c r="AG99" s="49" t="str">
        <f t="shared" si="19"/>
        <v>Strong INC_2015</v>
      </c>
    </row>
    <row r="100" spans="1:33" x14ac:dyDescent="0.3">
      <c r="A100" t="s">
        <v>690</v>
      </c>
      <c r="B100">
        <v>96</v>
      </c>
      <c r="C100">
        <v>21</v>
      </c>
      <c r="D100">
        <v>271</v>
      </c>
      <c r="E100">
        <v>14</v>
      </c>
      <c r="F100">
        <v>6</v>
      </c>
      <c r="G100">
        <v>5</v>
      </c>
      <c r="H100">
        <v>4</v>
      </c>
      <c r="I100">
        <v>0</v>
      </c>
      <c r="J100">
        <v>0</v>
      </c>
      <c r="K100">
        <v>3</v>
      </c>
      <c r="L100">
        <v>4</v>
      </c>
      <c r="M100">
        <v>10</v>
      </c>
      <c r="N100">
        <v>2</v>
      </c>
      <c r="O100">
        <v>8</v>
      </c>
      <c r="P100">
        <v>2</v>
      </c>
      <c r="Q100">
        <v>12</v>
      </c>
      <c r="R100">
        <v>9</v>
      </c>
      <c r="S100">
        <v>2</v>
      </c>
      <c r="T100">
        <v>7</v>
      </c>
      <c r="U100">
        <v>5</v>
      </c>
      <c r="V100">
        <v>2</v>
      </c>
      <c r="W100">
        <v>483</v>
      </c>
      <c r="X100" s="9">
        <f t="shared" si="10"/>
        <v>0.19875776397515527</v>
      </c>
      <c r="Y100" s="9">
        <f t="shared" si="11"/>
        <v>4.3478260869565216E-2</v>
      </c>
      <c r="Z100" s="9">
        <f t="shared" si="12"/>
        <v>0.56107660455486541</v>
      </c>
      <c r="AA100" s="9">
        <f t="shared" si="13"/>
        <v>0.19668737060041408</v>
      </c>
      <c r="AB100" s="77">
        <f t="shared" si="14"/>
        <v>0.56107660455486541</v>
      </c>
      <c r="AC100" t="str">
        <f t="shared" si="15"/>
        <v>BJP_2015</v>
      </c>
      <c r="AD100" s="9">
        <f t="shared" si="16"/>
        <v>0.19875776397515527</v>
      </c>
      <c r="AE100" t="str">
        <f t="shared" si="17"/>
        <v>INC_2015</v>
      </c>
      <c r="AF100">
        <f t="shared" si="18"/>
        <v>0.36231884057971014</v>
      </c>
      <c r="AG100" s="49" t="str">
        <f t="shared" si="19"/>
        <v>Strong BJP_2015</v>
      </c>
    </row>
    <row r="101" spans="1:33" x14ac:dyDescent="0.3">
      <c r="A101" t="s">
        <v>689</v>
      </c>
      <c r="B101">
        <v>292</v>
      </c>
      <c r="C101">
        <v>103</v>
      </c>
      <c r="D101">
        <v>22</v>
      </c>
      <c r="E101">
        <v>14</v>
      </c>
      <c r="F101">
        <v>3</v>
      </c>
      <c r="G101">
        <v>3</v>
      </c>
      <c r="H101">
        <v>1</v>
      </c>
      <c r="I101">
        <v>1</v>
      </c>
      <c r="J101">
        <v>3</v>
      </c>
      <c r="K101">
        <v>5</v>
      </c>
      <c r="L101">
        <v>5</v>
      </c>
      <c r="M101">
        <v>8</v>
      </c>
      <c r="N101">
        <v>5</v>
      </c>
      <c r="O101">
        <v>4</v>
      </c>
      <c r="P101">
        <v>11</v>
      </c>
      <c r="Q101">
        <v>33</v>
      </c>
      <c r="R101">
        <v>11</v>
      </c>
      <c r="S101">
        <v>4</v>
      </c>
      <c r="T101">
        <v>1</v>
      </c>
      <c r="U101">
        <v>1</v>
      </c>
      <c r="V101">
        <v>4</v>
      </c>
      <c r="W101">
        <v>534</v>
      </c>
      <c r="X101" s="9">
        <f t="shared" si="10"/>
        <v>0.54681647940074907</v>
      </c>
      <c r="Y101" s="9">
        <f t="shared" si="11"/>
        <v>0.19288389513108614</v>
      </c>
      <c r="Z101" s="9">
        <f t="shared" si="12"/>
        <v>4.1198501872659173E-2</v>
      </c>
      <c r="AA101" s="9">
        <f t="shared" si="13"/>
        <v>0.21910112359550563</v>
      </c>
      <c r="AB101" s="77">
        <f t="shared" si="14"/>
        <v>0.54681647940074907</v>
      </c>
      <c r="AC101" t="str">
        <f t="shared" si="15"/>
        <v>INC_2015</v>
      </c>
      <c r="AD101" s="9">
        <f t="shared" si="16"/>
        <v>0.21910112359550563</v>
      </c>
      <c r="AE101" t="str">
        <f t="shared" si="17"/>
        <v>Others_2015</v>
      </c>
      <c r="AF101">
        <f t="shared" si="18"/>
        <v>0.32771535580524347</v>
      </c>
      <c r="AG101" s="49" t="str">
        <f t="shared" si="19"/>
        <v>Strong INC_2015</v>
      </c>
    </row>
    <row r="102" spans="1:33" x14ac:dyDescent="0.3">
      <c r="A102" t="s">
        <v>688</v>
      </c>
      <c r="B102">
        <v>337</v>
      </c>
      <c r="C102">
        <v>5</v>
      </c>
      <c r="D102">
        <v>135</v>
      </c>
      <c r="E102">
        <v>10</v>
      </c>
      <c r="F102">
        <v>3</v>
      </c>
      <c r="G102">
        <v>2</v>
      </c>
      <c r="H102">
        <v>2</v>
      </c>
      <c r="I102">
        <v>0</v>
      </c>
      <c r="J102">
        <v>2</v>
      </c>
      <c r="K102">
        <v>1</v>
      </c>
      <c r="L102">
        <v>0</v>
      </c>
      <c r="M102">
        <v>6</v>
      </c>
      <c r="N102">
        <v>6</v>
      </c>
      <c r="O102">
        <v>4</v>
      </c>
      <c r="P102">
        <v>7</v>
      </c>
      <c r="Q102">
        <v>31</v>
      </c>
      <c r="R102">
        <v>3</v>
      </c>
      <c r="S102">
        <v>2</v>
      </c>
      <c r="T102">
        <v>4</v>
      </c>
      <c r="U102">
        <v>0</v>
      </c>
      <c r="V102">
        <v>3</v>
      </c>
      <c r="W102">
        <v>563</v>
      </c>
      <c r="X102" s="9">
        <f t="shared" si="10"/>
        <v>0.59857904085257552</v>
      </c>
      <c r="Y102" s="9">
        <f t="shared" si="11"/>
        <v>8.8809946714031966E-3</v>
      </c>
      <c r="Z102" s="9">
        <f t="shared" si="12"/>
        <v>0.23978685612788633</v>
      </c>
      <c r="AA102" s="9">
        <f t="shared" si="13"/>
        <v>0.15275310834813499</v>
      </c>
      <c r="AB102" s="77">
        <f t="shared" si="14"/>
        <v>0.59857904085257552</v>
      </c>
      <c r="AC102" t="str">
        <f t="shared" si="15"/>
        <v>INC_2015</v>
      </c>
      <c r="AD102" s="9">
        <f t="shared" si="16"/>
        <v>0.23978685612788633</v>
      </c>
      <c r="AE102" t="str">
        <f t="shared" si="17"/>
        <v>BJP_2015</v>
      </c>
      <c r="AF102">
        <f t="shared" si="18"/>
        <v>0.35879218472468921</v>
      </c>
      <c r="AG102" s="49" t="str">
        <f t="shared" si="19"/>
        <v>Strong INC_2015</v>
      </c>
    </row>
    <row r="103" spans="1:33" x14ac:dyDescent="0.3">
      <c r="A103" t="s">
        <v>687</v>
      </c>
      <c r="B103">
        <v>229</v>
      </c>
      <c r="C103">
        <v>131</v>
      </c>
      <c r="D103">
        <v>25</v>
      </c>
      <c r="E103">
        <v>10</v>
      </c>
      <c r="F103">
        <v>4</v>
      </c>
      <c r="G103">
        <v>2</v>
      </c>
      <c r="H103">
        <v>1</v>
      </c>
      <c r="I103">
        <v>4</v>
      </c>
      <c r="J103">
        <v>1</v>
      </c>
      <c r="K103">
        <v>3</v>
      </c>
      <c r="L103">
        <v>3</v>
      </c>
      <c r="M103">
        <v>2</v>
      </c>
      <c r="N103">
        <v>0</v>
      </c>
      <c r="O103">
        <v>2</v>
      </c>
      <c r="P103">
        <v>9</v>
      </c>
      <c r="Q103">
        <v>20</v>
      </c>
      <c r="R103">
        <v>17</v>
      </c>
      <c r="S103">
        <v>9</v>
      </c>
      <c r="T103">
        <v>1</v>
      </c>
      <c r="U103">
        <v>5</v>
      </c>
      <c r="V103">
        <v>6</v>
      </c>
      <c r="W103">
        <v>484</v>
      </c>
      <c r="X103" s="9">
        <f t="shared" si="10"/>
        <v>0.47314049586776857</v>
      </c>
      <c r="Y103" s="9">
        <f t="shared" si="11"/>
        <v>0.27066115702479338</v>
      </c>
      <c r="Z103" s="9">
        <f t="shared" si="12"/>
        <v>5.1652892561983473E-2</v>
      </c>
      <c r="AA103" s="9">
        <f t="shared" si="13"/>
        <v>0.20454545454545456</v>
      </c>
      <c r="AB103" s="77">
        <f t="shared" si="14"/>
        <v>0.47314049586776857</v>
      </c>
      <c r="AC103" t="str">
        <f t="shared" si="15"/>
        <v>INC_2015</v>
      </c>
      <c r="AD103" s="9">
        <f t="shared" si="16"/>
        <v>0.27066115702479338</v>
      </c>
      <c r="AE103" t="str">
        <f t="shared" si="17"/>
        <v>BSP_2015</v>
      </c>
      <c r="AF103">
        <f t="shared" si="18"/>
        <v>0.2024793388429752</v>
      </c>
      <c r="AG103" s="49" t="str">
        <f t="shared" si="19"/>
        <v>Strong INC_2015</v>
      </c>
    </row>
    <row r="104" spans="1:33" x14ac:dyDescent="0.3">
      <c r="A104" t="s">
        <v>686</v>
      </c>
      <c r="B104">
        <v>253</v>
      </c>
      <c r="C104">
        <v>43</v>
      </c>
      <c r="D104">
        <v>23</v>
      </c>
      <c r="E104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4</v>
      </c>
      <c r="N104">
        <v>0</v>
      </c>
      <c r="O104">
        <v>1</v>
      </c>
      <c r="P104">
        <v>1</v>
      </c>
      <c r="Q104">
        <v>4</v>
      </c>
      <c r="R104">
        <v>16</v>
      </c>
      <c r="S104">
        <v>1</v>
      </c>
      <c r="T104">
        <v>3</v>
      </c>
      <c r="U104">
        <v>0</v>
      </c>
      <c r="V104">
        <v>0</v>
      </c>
      <c r="W104">
        <v>356</v>
      </c>
      <c r="X104" s="9">
        <f t="shared" si="10"/>
        <v>0.7106741573033708</v>
      </c>
      <c r="Y104" s="9">
        <f t="shared" si="11"/>
        <v>0.12078651685393259</v>
      </c>
      <c r="Z104" s="9">
        <f t="shared" si="12"/>
        <v>6.4606741573033713E-2</v>
      </c>
      <c r="AA104" s="9">
        <f t="shared" si="13"/>
        <v>0.10393258426966293</v>
      </c>
      <c r="AB104" s="77">
        <f t="shared" si="14"/>
        <v>0.7106741573033708</v>
      </c>
      <c r="AC104" t="str">
        <f t="shared" si="15"/>
        <v>INC_2015</v>
      </c>
      <c r="AD104" s="9">
        <f t="shared" si="16"/>
        <v>0.12078651685393259</v>
      </c>
      <c r="AE104" t="str">
        <f t="shared" si="17"/>
        <v>BSP_2015</v>
      </c>
      <c r="AF104">
        <f t="shared" si="18"/>
        <v>0.5898876404494382</v>
      </c>
      <c r="AG104" s="49" t="str">
        <f t="shared" si="19"/>
        <v>Strong INC_2015</v>
      </c>
    </row>
    <row r="105" spans="1:33" x14ac:dyDescent="0.3">
      <c r="A105" t="s">
        <v>685</v>
      </c>
      <c r="B105">
        <v>376</v>
      </c>
      <c r="C105">
        <v>18</v>
      </c>
      <c r="D105">
        <v>163</v>
      </c>
      <c r="E105">
        <v>13</v>
      </c>
      <c r="F105">
        <v>3</v>
      </c>
      <c r="G105">
        <v>2</v>
      </c>
      <c r="H105">
        <v>1</v>
      </c>
      <c r="I105">
        <v>5</v>
      </c>
      <c r="J105">
        <v>4</v>
      </c>
      <c r="K105">
        <v>0</v>
      </c>
      <c r="L105">
        <v>0</v>
      </c>
      <c r="M105">
        <v>14</v>
      </c>
      <c r="N105">
        <v>7</v>
      </c>
      <c r="O105">
        <v>4</v>
      </c>
      <c r="P105">
        <v>4</v>
      </c>
      <c r="Q105">
        <v>19</v>
      </c>
      <c r="R105">
        <v>10</v>
      </c>
      <c r="S105">
        <v>4</v>
      </c>
      <c r="T105">
        <v>3</v>
      </c>
      <c r="U105">
        <v>2</v>
      </c>
      <c r="V105">
        <v>5</v>
      </c>
      <c r="W105">
        <v>657</v>
      </c>
      <c r="X105" s="9">
        <f t="shared" si="10"/>
        <v>0.57229832572298323</v>
      </c>
      <c r="Y105" s="9">
        <f t="shared" si="11"/>
        <v>2.7397260273972601E-2</v>
      </c>
      <c r="Z105" s="9">
        <f t="shared" si="12"/>
        <v>0.24809741248097411</v>
      </c>
      <c r="AA105" s="9">
        <f t="shared" si="13"/>
        <v>0.15220700152207001</v>
      </c>
      <c r="AB105" s="77">
        <f t="shared" si="14"/>
        <v>0.57229832572298323</v>
      </c>
      <c r="AC105" t="str">
        <f t="shared" si="15"/>
        <v>INC_2015</v>
      </c>
      <c r="AD105" s="9">
        <f t="shared" si="16"/>
        <v>0.24809741248097411</v>
      </c>
      <c r="AE105" t="str">
        <f t="shared" si="17"/>
        <v>BJP_2015</v>
      </c>
      <c r="AF105">
        <f t="shared" si="18"/>
        <v>0.32420091324200911</v>
      </c>
      <c r="AG105" s="49" t="str">
        <f t="shared" si="19"/>
        <v>Strong INC_2015</v>
      </c>
    </row>
    <row r="106" spans="1:33" x14ac:dyDescent="0.3">
      <c r="A106" t="s">
        <v>684</v>
      </c>
      <c r="B106">
        <v>246</v>
      </c>
      <c r="C106">
        <v>9</v>
      </c>
      <c r="D106">
        <v>133</v>
      </c>
      <c r="E106">
        <v>13</v>
      </c>
      <c r="F106">
        <v>3</v>
      </c>
      <c r="G106">
        <v>2</v>
      </c>
      <c r="H106">
        <v>1</v>
      </c>
      <c r="I106">
        <v>1</v>
      </c>
      <c r="J106">
        <v>21</v>
      </c>
      <c r="K106">
        <v>2</v>
      </c>
      <c r="L106">
        <v>3</v>
      </c>
      <c r="M106">
        <v>38</v>
      </c>
      <c r="N106">
        <v>2</v>
      </c>
      <c r="O106">
        <v>7</v>
      </c>
      <c r="P106">
        <v>7</v>
      </c>
      <c r="Q106">
        <v>14</v>
      </c>
      <c r="R106">
        <v>24</v>
      </c>
      <c r="S106">
        <v>3</v>
      </c>
      <c r="T106">
        <v>13</v>
      </c>
      <c r="U106">
        <v>2</v>
      </c>
      <c r="V106">
        <v>10</v>
      </c>
      <c r="W106">
        <v>554</v>
      </c>
      <c r="X106" s="9">
        <f t="shared" si="10"/>
        <v>0.44404332129963897</v>
      </c>
      <c r="Y106" s="9">
        <f t="shared" si="11"/>
        <v>1.6245487364620937E-2</v>
      </c>
      <c r="Z106" s="9">
        <f t="shared" si="12"/>
        <v>0.24007220216606498</v>
      </c>
      <c r="AA106" s="9">
        <f t="shared" si="13"/>
        <v>0.29963898916967507</v>
      </c>
      <c r="AB106" s="77">
        <f t="shared" si="14"/>
        <v>0.44404332129963897</v>
      </c>
      <c r="AC106" t="str">
        <f t="shared" si="15"/>
        <v>INC_2015</v>
      </c>
      <c r="AD106" s="9">
        <f t="shared" si="16"/>
        <v>0.29963898916967507</v>
      </c>
      <c r="AE106" t="str">
        <f t="shared" si="17"/>
        <v>Others_2015</v>
      </c>
      <c r="AF106">
        <f t="shared" si="18"/>
        <v>0.1444043321299639</v>
      </c>
      <c r="AG106" s="49" t="str">
        <f t="shared" si="19"/>
        <v>Swing INC_2015</v>
      </c>
    </row>
    <row r="107" spans="1:33" x14ac:dyDescent="0.3">
      <c r="A107" t="s">
        <v>683</v>
      </c>
      <c r="B107">
        <v>223</v>
      </c>
      <c r="C107">
        <v>33</v>
      </c>
      <c r="D107">
        <v>164</v>
      </c>
      <c r="E107">
        <v>12</v>
      </c>
      <c r="F107">
        <v>4</v>
      </c>
      <c r="G107">
        <v>2</v>
      </c>
      <c r="H107">
        <v>0</v>
      </c>
      <c r="I107">
        <v>2</v>
      </c>
      <c r="J107">
        <v>5</v>
      </c>
      <c r="K107">
        <v>3</v>
      </c>
      <c r="L107">
        <v>3</v>
      </c>
      <c r="M107">
        <v>0</v>
      </c>
      <c r="N107">
        <v>4</v>
      </c>
      <c r="O107">
        <v>15</v>
      </c>
      <c r="P107">
        <v>5</v>
      </c>
      <c r="Q107">
        <v>29</v>
      </c>
      <c r="R107">
        <v>17</v>
      </c>
      <c r="S107">
        <v>4</v>
      </c>
      <c r="T107">
        <v>3</v>
      </c>
      <c r="U107">
        <v>5</v>
      </c>
      <c r="V107">
        <v>4</v>
      </c>
      <c r="W107">
        <v>537</v>
      </c>
      <c r="X107" s="9">
        <f t="shared" si="10"/>
        <v>0.41527001862197394</v>
      </c>
      <c r="Y107" s="9">
        <f t="shared" si="11"/>
        <v>6.1452513966480445E-2</v>
      </c>
      <c r="Z107" s="9">
        <f t="shared" si="12"/>
        <v>0.3054003724394786</v>
      </c>
      <c r="AA107" s="9">
        <f t="shared" si="13"/>
        <v>0.21787709497206703</v>
      </c>
      <c r="AB107" s="77">
        <f t="shared" si="14"/>
        <v>0.41527001862197394</v>
      </c>
      <c r="AC107" t="str">
        <f t="shared" si="15"/>
        <v>INC_2015</v>
      </c>
      <c r="AD107" s="9">
        <f t="shared" si="16"/>
        <v>0.3054003724394786</v>
      </c>
      <c r="AE107" t="str">
        <f t="shared" si="17"/>
        <v>BJP_2015</v>
      </c>
      <c r="AF107">
        <f t="shared" si="18"/>
        <v>0.10986964618249534</v>
      </c>
      <c r="AG107" s="49" t="str">
        <f t="shared" si="19"/>
        <v>Swing INC_2015</v>
      </c>
    </row>
    <row r="108" spans="1:33" x14ac:dyDescent="0.3">
      <c r="A108" t="s">
        <v>682</v>
      </c>
      <c r="B108">
        <v>627</v>
      </c>
      <c r="C108">
        <v>262</v>
      </c>
      <c r="D108">
        <v>414</v>
      </c>
      <c r="E108">
        <v>17</v>
      </c>
      <c r="F108">
        <v>13</v>
      </c>
      <c r="G108">
        <v>44</v>
      </c>
      <c r="H108">
        <v>9</v>
      </c>
      <c r="I108">
        <v>9</v>
      </c>
      <c r="J108">
        <v>47</v>
      </c>
      <c r="K108">
        <v>8</v>
      </c>
      <c r="L108">
        <v>6</v>
      </c>
      <c r="M108">
        <v>66</v>
      </c>
      <c r="N108">
        <v>10</v>
      </c>
      <c r="O108">
        <v>13</v>
      </c>
      <c r="P108">
        <v>17</v>
      </c>
      <c r="Q108">
        <v>46</v>
      </c>
      <c r="R108">
        <v>28</v>
      </c>
      <c r="S108">
        <v>11</v>
      </c>
      <c r="T108">
        <v>21</v>
      </c>
      <c r="U108">
        <v>2</v>
      </c>
      <c r="V108">
        <v>11</v>
      </c>
      <c r="W108">
        <v>1681</v>
      </c>
      <c r="X108" s="9">
        <f t="shared" si="10"/>
        <v>0.37299226650803091</v>
      </c>
      <c r="Y108" s="9">
        <f t="shared" si="11"/>
        <v>0.15585960737656157</v>
      </c>
      <c r="Z108" s="9">
        <f t="shared" si="12"/>
        <v>0.24628197501487209</v>
      </c>
      <c r="AA108" s="9">
        <f t="shared" si="13"/>
        <v>0.2248661511005354</v>
      </c>
      <c r="AB108" s="77">
        <f t="shared" si="14"/>
        <v>0.37299226650803091</v>
      </c>
      <c r="AC108" t="str">
        <f t="shared" si="15"/>
        <v>INC_2015</v>
      </c>
      <c r="AD108" s="9">
        <f t="shared" si="16"/>
        <v>0.24628197501487209</v>
      </c>
      <c r="AE108" t="str">
        <f t="shared" si="17"/>
        <v>BJP_2015</v>
      </c>
      <c r="AF108">
        <f t="shared" si="18"/>
        <v>0.12671029149315882</v>
      </c>
      <c r="AG108" s="49" t="str">
        <f t="shared" si="19"/>
        <v>Swing INC_2015</v>
      </c>
    </row>
    <row r="109" spans="1:33" x14ac:dyDescent="0.3">
      <c r="A109" t="s">
        <v>681</v>
      </c>
      <c r="B109">
        <v>109</v>
      </c>
      <c r="C109">
        <v>110</v>
      </c>
      <c r="D109">
        <v>229</v>
      </c>
      <c r="E109">
        <v>8</v>
      </c>
      <c r="F109">
        <v>7</v>
      </c>
      <c r="G109">
        <v>3</v>
      </c>
      <c r="H109">
        <v>0</v>
      </c>
      <c r="I109">
        <v>3</v>
      </c>
      <c r="J109">
        <v>86</v>
      </c>
      <c r="K109">
        <v>1</v>
      </c>
      <c r="L109">
        <v>6</v>
      </c>
      <c r="M109">
        <v>21</v>
      </c>
      <c r="N109">
        <v>4</v>
      </c>
      <c r="O109">
        <v>3</v>
      </c>
      <c r="P109">
        <v>2</v>
      </c>
      <c r="Q109">
        <v>4</v>
      </c>
      <c r="R109">
        <v>4</v>
      </c>
      <c r="S109">
        <v>4</v>
      </c>
      <c r="T109">
        <v>6</v>
      </c>
      <c r="U109">
        <v>2</v>
      </c>
      <c r="V109">
        <v>0</v>
      </c>
      <c r="W109">
        <v>612</v>
      </c>
      <c r="X109" s="9">
        <f t="shared" si="10"/>
        <v>0.1781045751633987</v>
      </c>
      <c r="Y109" s="9">
        <f t="shared" si="11"/>
        <v>0.17973856209150327</v>
      </c>
      <c r="Z109" s="9">
        <f t="shared" si="12"/>
        <v>0.37418300653594772</v>
      </c>
      <c r="AA109" s="9">
        <f t="shared" si="13"/>
        <v>0.26797385620915032</v>
      </c>
      <c r="AB109" s="77">
        <f t="shared" si="14"/>
        <v>0.37418300653594772</v>
      </c>
      <c r="AC109" t="str">
        <f t="shared" si="15"/>
        <v>BJP_2015</v>
      </c>
      <c r="AD109" s="9">
        <f t="shared" si="16"/>
        <v>0.26797385620915032</v>
      </c>
      <c r="AE109" t="str">
        <f t="shared" si="17"/>
        <v>Others_2015</v>
      </c>
      <c r="AF109">
        <f t="shared" si="18"/>
        <v>0.1062091503267974</v>
      </c>
      <c r="AG109" s="49" t="str">
        <f t="shared" si="19"/>
        <v>Swing BJP_2015</v>
      </c>
    </row>
    <row r="110" spans="1:33" x14ac:dyDescent="0.3">
      <c r="A110" t="s">
        <v>680</v>
      </c>
      <c r="B110">
        <v>128</v>
      </c>
      <c r="C110">
        <v>147</v>
      </c>
      <c r="D110">
        <v>235</v>
      </c>
      <c r="E110">
        <v>13</v>
      </c>
      <c r="F110">
        <v>4</v>
      </c>
      <c r="G110">
        <v>1</v>
      </c>
      <c r="H110">
        <v>2</v>
      </c>
      <c r="I110">
        <v>5</v>
      </c>
      <c r="J110">
        <v>120</v>
      </c>
      <c r="K110">
        <v>1</v>
      </c>
      <c r="L110">
        <v>1</v>
      </c>
      <c r="M110">
        <v>14</v>
      </c>
      <c r="N110">
        <v>3</v>
      </c>
      <c r="O110">
        <v>3</v>
      </c>
      <c r="P110">
        <v>1</v>
      </c>
      <c r="Q110">
        <v>4</v>
      </c>
      <c r="R110">
        <v>19</v>
      </c>
      <c r="S110">
        <v>7</v>
      </c>
      <c r="T110">
        <v>4</v>
      </c>
      <c r="U110">
        <v>2</v>
      </c>
      <c r="V110">
        <v>6</v>
      </c>
      <c r="W110">
        <v>720</v>
      </c>
      <c r="X110" s="9">
        <f t="shared" si="10"/>
        <v>0.17777777777777778</v>
      </c>
      <c r="Y110" s="9">
        <f t="shared" si="11"/>
        <v>0.20416666666666666</v>
      </c>
      <c r="Z110" s="9">
        <f t="shared" si="12"/>
        <v>0.3263888888888889</v>
      </c>
      <c r="AA110" s="9">
        <f t="shared" si="13"/>
        <v>0.29166666666666669</v>
      </c>
      <c r="AB110" s="77">
        <f t="shared" si="14"/>
        <v>0.3263888888888889</v>
      </c>
      <c r="AC110" t="str">
        <f t="shared" si="15"/>
        <v>BJP_2015</v>
      </c>
      <c r="AD110" s="9">
        <f t="shared" si="16"/>
        <v>0.29166666666666669</v>
      </c>
      <c r="AE110" t="str">
        <f t="shared" si="17"/>
        <v>Others_2015</v>
      </c>
      <c r="AF110">
        <f t="shared" si="18"/>
        <v>3.472222222222221E-2</v>
      </c>
      <c r="AG110" s="49" t="str">
        <f t="shared" si="19"/>
        <v>Swing BJP_2015</v>
      </c>
    </row>
    <row r="111" spans="1:33" x14ac:dyDescent="0.3">
      <c r="A111" t="s">
        <v>679</v>
      </c>
      <c r="B111">
        <v>144</v>
      </c>
      <c r="C111">
        <v>179</v>
      </c>
      <c r="D111">
        <v>98</v>
      </c>
      <c r="E111">
        <v>19</v>
      </c>
      <c r="F111">
        <v>8</v>
      </c>
      <c r="G111">
        <v>5</v>
      </c>
      <c r="H111">
        <v>5</v>
      </c>
      <c r="I111">
        <v>5</v>
      </c>
      <c r="J111">
        <v>142</v>
      </c>
      <c r="K111">
        <v>9</v>
      </c>
      <c r="L111">
        <v>3</v>
      </c>
      <c r="M111">
        <v>9</v>
      </c>
      <c r="N111">
        <v>4</v>
      </c>
      <c r="O111">
        <v>6</v>
      </c>
      <c r="P111">
        <v>9</v>
      </c>
      <c r="Q111">
        <v>22</v>
      </c>
      <c r="R111">
        <v>12</v>
      </c>
      <c r="S111">
        <v>4</v>
      </c>
      <c r="T111">
        <v>7</v>
      </c>
      <c r="U111">
        <v>1</v>
      </c>
      <c r="V111">
        <v>5</v>
      </c>
      <c r="W111">
        <v>696</v>
      </c>
      <c r="X111" s="9">
        <f t="shared" si="10"/>
        <v>0.20689655172413793</v>
      </c>
      <c r="Y111" s="9">
        <f t="shared" si="11"/>
        <v>0.25718390804597702</v>
      </c>
      <c r="Z111" s="9">
        <f t="shared" si="12"/>
        <v>0.14080459770114942</v>
      </c>
      <c r="AA111" s="9">
        <f t="shared" si="13"/>
        <v>0.39511494252873564</v>
      </c>
      <c r="AB111" s="77">
        <f t="shared" si="14"/>
        <v>0.39511494252873564</v>
      </c>
      <c r="AC111" t="str">
        <f t="shared" si="15"/>
        <v>Others_2015</v>
      </c>
      <c r="AD111" s="9">
        <f t="shared" si="16"/>
        <v>0.25718390804597702</v>
      </c>
      <c r="AE111" t="str">
        <f t="shared" si="17"/>
        <v>BSP_2015</v>
      </c>
      <c r="AF111">
        <f t="shared" si="18"/>
        <v>0.13793103448275862</v>
      </c>
      <c r="AG111" s="49" t="str">
        <f t="shared" si="19"/>
        <v>Swing Others_2015</v>
      </c>
    </row>
    <row r="112" spans="1:33" x14ac:dyDescent="0.3">
      <c r="A112" t="s">
        <v>678</v>
      </c>
      <c r="B112">
        <v>557</v>
      </c>
      <c r="C112">
        <v>60</v>
      </c>
      <c r="D112">
        <v>458</v>
      </c>
      <c r="E112">
        <v>41</v>
      </c>
      <c r="F112">
        <v>12</v>
      </c>
      <c r="G112">
        <v>10</v>
      </c>
      <c r="H112">
        <v>9</v>
      </c>
      <c r="I112">
        <v>6</v>
      </c>
      <c r="J112">
        <v>28</v>
      </c>
      <c r="K112">
        <v>4</v>
      </c>
      <c r="L112">
        <v>10</v>
      </c>
      <c r="M112">
        <v>48</v>
      </c>
      <c r="N112">
        <v>14</v>
      </c>
      <c r="O112">
        <v>33</v>
      </c>
      <c r="P112">
        <v>20</v>
      </c>
      <c r="Q112">
        <v>71</v>
      </c>
      <c r="R112">
        <v>20</v>
      </c>
      <c r="S112">
        <v>5</v>
      </c>
      <c r="T112">
        <v>13</v>
      </c>
      <c r="U112">
        <v>10</v>
      </c>
      <c r="V112">
        <v>13</v>
      </c>
      <c r="W112">
        <v>1442</v>
      </c>
      <c r="X112" s="9">
        <f t="shared" si="10"/>
        <v>0.38626907073509015</v>
      </c>
      <c r="Y112" s="9">
        <f t="shared" si="11"/>
        <v>4.1608876560332873E-2</v>
      </c>
      <c r="Z112" s="9">
        <f t="shared" si="12"/>
        <v>0.31761442441054094</v>
      </c>
      <c r="AA112" s="9">
        <f t="shared" si="13"/>
        <v>0.25450762829403606</v>
      </c>
      <c r="AB112" s="77">
        <f t="shared" si="14"/>
        <v>0.38626907073509015</v>
      </c>
      <c r="AC112" t="str">
        <f t="shared" si="15"/>
        <v>INC_2015</v>
      </c>
      <c r="AD112" s="9">
        <f t="shared" si="16"/>
        <v>0.31761442441054094</v>
      </c>
      <c r="AE112" t="str">
        <f t="shared" si="17"/>
        <v>BJP_2015</v>
      </c>
      <c r="AF112">
        <f t="shared" si="18"/>
        <v>6.8654646324549207E-2</v>
      </c>
      <c r="AG112" s="49" t="str">
        <f t="shared" si="19"/>
        <v>Swing INC_2015</v>
      </c>
    </row>
    <row r="113" spans="1:33" x14ac:dyDescent="0.3">
      <c r="A113" t="s">
        <v>677</v>
      </c>
      <c r="B113">
        <v>156</v>
      </c>
      <c r="C113">
        <v>99</v>
      </c>
      <c r="D113">
        <v>243</v>
      </c>
      <c r="E113">
        <v>17</v>
      </c>
      <c r="F113">
        <v>6</v>
      </c>
      <c r="G113">
        <v>3</v>
      </c>
      <c r="H113">
        <v>105</v>
      </c>
      <c r="I113">
        <v>6</v>
      </c>
      <c r="J113">
        <v>3</v>
      </c>
      <c r="K113">
        <v>3</v>
      </c>
      <c r="L113">
        <v>2</v>
      </c>
      <c r="M113">
        <v>8</v>
      </c>
      <c r="N113">
        <v>2</v>
      </c>
      <c r="O113">
        <v>10</v>
      </c>
      <c r="P113">
        <v>10</v>
      </c>
      <c r="Q113">
        <v>7</v>
      </c>
      <c r="R113">
        <v>13</v>
      </c>
      <c r="S113">
        <v>10</v>
      </c>
      <c r="T113">
        <v>5</v>
      </c>
      <c r="U113">
        <v>0</v>
      </c>
      <c r="V113">
        <v>4</v>
      </c>
      <c r="W113">
        <v>712</v>
      </c>
      <c r="X113" s="9">
        <f t="shared" si="10"/>
        <v>0.21910112359550563</v>
      </c>
      <c r="Y113" s="9">
        <f t="shared" si="11"/>
        <v>0.13904494382022473</v>
      </c>
      <c r="Z113" s="9">
        <f t="shared" si="12"/>
        <v>0.34129213483146065</v>
      </c>
      <c r="AA113" s="9">
        <f t="shared" si="13"/>
        <v>0.300561797752809</v>
      </c>
      <c r="AB113" s="77">
        <f t="shared" si="14"/>
        <v>0.34129213483146065</v>
      </c>
      <c r="AC113" t="str">
        <f t="shared" si="15"/>
        <v>BJP_2015</v>
      </c>
      <c r="AD113" s="9">
        <f t="shared" si="16"/>
        <v>0.300561797752809</v>
      </c>
      <c r="AE113" t="str">
        <f t="shared" si="17"/>
        <v>Others_2015</v>
      </c>
      <c r="AF113">
        <f t="shared" si="18"/>
        <v>4.0730337078651646E-2</v>
      </c>
      <c r="AG113" s="49" t="str">
        <f t="shared" si="19"/>
        <v>Swing BJP_2015</v>
      </c>
    </row>
    <row r="114" spans="1:33" x14ac:dyDescent="0.3">
      <c r="A114" t="s">
        <v>676</v>
      </c>
      <c r="B114">
        <v>661</v>
      </c>
      <c r="C114">
        <v>11</v>
      </c>
      <c r="D114">
        <v>547</v>
      </c>
      <c r="E114">
        <v>17</v>
      </c>
      <c r="F114">
        <v>9</v>
      </c>
      <c r="G114">
        <v>3</v>
      </c>
      <c r="H114">
        <v>1</v>
      </c>
      <c r="I114">
        <v>2</v>
      </c>
      <c r="J114">
        <v>1</v>
      </c>
      <c r="K114">
        <v>2</v>
      </c>
      <c r="L114">
        <v>4</v>
      </c>
      <c r="M114">
        <v>122</v>
      </c>
      <c r="N114">
        <v>5</v>
      </c>
      <c r="O114">
        <v>10</v>
      </c>
      <c r="P114">
        <v>6</v>
      </c>
      <c r="Q114">
        <v>17</v>
      </c>
      <c r="R114">
        <v>11</v>
      </c>
      <c r="S114">
        <v>3</v>
      </c>
      <c r="T114">
        <v>9</v>
      </c>
      <c r="U114">
        <v>4</v>
      </c>
      <c r="V114">
        <v>5</v>
      </c>
      <c r="W114">
        <v>1450</v>
      </c>
      <c r="X114" s="9">
        <f t="shared" si="10"/>
        <v>0.45586206896551723</v>
      </c>
      <c r="Y114" s="9">
        <f t="shared" si="11"/>
        <v>7.5862068965517242E-3</v>
      </c>
      <c r="Z114" s="9">
        <f t="shared" si="12"/>
        <v>0.37724137931034485</v>
      </c>
      <c r="AA114" s="9">
        <f t="shared" si="13"/>
        <v>0.15931034482758621</v>
      </c>
      <c r="AB114" s="77">
        <f t="shared" si="14"/>
        <v>0.45586206896551723</v>
      </c>
      <c r="AC114" t="str">
        <f t="shared" si="15"/>
        <v>INC_2015</v>
      </c>
      <c r="AD114" s="9">
        <f t="shared" si="16"/>
        <v>0.37724137931034485</v>
      </c>
      <c r="AE114" t="str">
        <f t="shared" si="17"/>
        <v>BJP_2015</v>
      </c>
      <c r="AF114">
        <f t="shared" si="18"/>
        <v>7.8620689655172382E-2</v>
      </c>
      <c r="AG114" s="49" t="str">
        <f t="shared" si="19"/>
        <v>Swing INC_2015</v>
      </c>
    </row>
    <row r="115" spans="1:33" x14ac:dyDescent="0.3">
      <c r="A115" t="s">
        <v>675</v>
      </c>
      <c r="B115">
        <v>548</v>
      </c>
      <c r="C115">
        <v>136</v>
      </c>
      <c r="D115">
        <v>85</v>
      </c>
      <c r="E115">
        <v>15</v>
      </c>
      <c r="F115">
        <v>7</v>
      </c>
      <c r="G115">
        <v>4</v>
      </c>
      <c r="H115">
        <v>1</v>
      </c>
      <c r="I115">
        <v>2</v>
      </c>
      <c r="J115">
        <v>2</v>
      </c>
      <c r="K115">
        <v>4</v>
      </c>
      <c r="L115">
        <v>3</v>
      </c>
      <c r="M115">
        <v>5</v>
      </c>
      <c r="N115">
        <v>2</v>
      </c>
      <c r="O115">
        <v>2</v>
      </c>
      <c r="P115">
        <v>5</v>
      </c>
      <c r="Q115">
        <v>30</v>
      </c>
      <c r="R115">
        <v>14</v>
      </c>
      <c r="S115">
        <v>3</v>
      </c>
      <c r="T115">
        <v>2</v>
      </c>
      <c r="U115">
        <v>0</v>
      </c>
      <c r="V115">
        <v>2</v>
      </c>
      <c r="W115">
        <v>872</v>
      </c>
      <c r="X115" s="9">
        <f t="shared" si="10"/>
        <v>0.62844036697247707</v>
      </c>
      <c r="Y115" s="9">
        <f t="shared" si="11"/>
        <v>0.15596330275229359</v>
      </c>
      <c r="Z115" s="9">
        <f t="shared" si="12"/>
        <v>9.7477064220183485E-2</v>
      </c>
      <c r="AA115" s="9">
        <f t="shared" si="13"/>
        <v>0.11811926605504587</v>
      </c>
      <c r="AB115" s="77">
        <f t="shared" si="14"/>
        <v>0.62844036697247707</v>
      </c>
      <c r="AC115" t="str">
        <f t="shared" si="15"/>
        <v>INC_2015</v>
      </c>
      <c r="AD115" s="9">
        <f t="shared" si="16"/>
        <v>0.15596330275229359</v>
      </c>
      <c r="AE115" t="str">
        <f t="shared" si="17"/>
        <v>BSP_2015</v>
      </c>
      <c r="AF115">
        <f t="shared" si="18"/>
        <v>0.47247706422018348</v>
      </c>
      <c r="AG115" s="49" t="str">
        <f t="shared" si="19"/>
        <v>Strong INC_2015</v>
      </c>
    </row>
    <row r="116" spans="1:33" x14ac:dyDescent="0.3">
      <c r="A116" t="s">
        <v>674</v>
      </c>
      <c r="B116">
        <v>30</v>
      </c>
      <c r="C116">
        <v>114</v>
      </c>
      <c r="D116">
        <v>227</v>
      </c>
      <c r="E116">
        <v>3</v>
      </c>
      <c r="F116">
        <v>2</v>
      </c>
      <c r="G116">
        <v>3</v>
      </c>
      <c r="H116">
        <v>2</v>
      </c>
      <c r="I116">
        <v>4</v>
      </c>
      <c r="J116">
        <v>6</v>
      </c>
      <c r="K116">
        <v>1</v>
      </c>
      <c r="L116">
        <v>0</v>
      </c>
      <c r="M116">
        <v>29</v>
      </c>
      <c r="N116">
        <v>0</v>
      </c>
      <c r="O116">
        <v>1</v>
      </c>
      <c r="P116">
        <v>5</v>
      </c>
      <c r="Q116">
        <v>1</v>
      </c>
      <c r="R116">
        <v>3</v>
      </c>
      <c r="S116">
        <v>7</v>
      </c>
      <c r="T116">
        <v>3</v>
      </c>
      <c r="U116">
        <v>4</v>
      </c>
      <c r="V116">
        <v>4</v>
      </c>
      <c r="W116">
        <v>449</v>
      </c>
      <c r="X116" s="9">
        <f t="shared" si="10"/>
        <v>6.6815144766147E-2</v>
      </c>
      <c r="Y116" s="9">
        <f t="shared" si="11"/>
        <v>0.25389755011135856</v>
      </c>
      <c r="Z116" s="9">
        <f t="shared" si="12"/>
        <v>0.50556792873051226</v>
      </c>
      <c r="AA116" s="9">
        <f t="shared" si="13"/>
        <v>0.17371937639198218</v>
      </c>
      <c r="AB116" s="77">
        <f t="shared" si="14"/>
        <v>0.50556792873051226</v>
      </c>
      <c r="AC116" t="str">
        <f t="shared" si="15"/>
        <v>BJP_2015</v>
      </c>
      <c r="AD116" s="9">
        <f t="shared" si="16"/>
        <v>0.25389755011135856</v>
      </c>
      <c r="AE116" t="str">
        <f t="shared" si="17"/>
        <v>BSP_2015</v>
      </c>
      <c r="AF116">
        <f t="shared" si="18"/>
        <v>0.2516703786191537</v>
      </c>
      <c r="AG116" s="49" t="str">
        <f t="shared" si="19"/>
        <v>Strong BJP_2015</v>
      </c>
    </row>
    <row r="117" spans="1:33" x14ac:dyDescent="0.3">
      <c r="A117" t="s">
        <v>673</v>
      </c>
      <c r="B117">
        <v>122</v>
      </c>
      <c r="C117">
        <v>6</v>
      </c>
      <c r="D117">
        <v>198</v>
      </c>
      <c r="E117">
        <v>7</v>
      </c>
      <c r="F117">
        <v>3</v>
      </c>
      <c r="G117">
        <v>1</v>
      </c>
      <c r="H117">
        <v>2</v>
      </c>
      <c r="I117">
        <v>11</v>
      </c>
      <c r="J117">
        <v>1</v>
      </c>
      <c r="K117">
        <v>1</v>
      </c>
      <c r="L117">
        <v>0</v>
      </c>
      <c r="M117">
        <v>14</v>
      </c>
      <c r="N117">
        <v>3</v>
      </c>
      <c r="O117">
        <v>5</v>
      </c>
      <c r="P117">
        <v>1</v>
      </c>
      <c r="Q117">
        <v>8</v>
      </c>
      <c r="R117">
        <v>9</v>
      </c>
      <c r="S117">
        <v>3</v>
      </c>
      <c r="T117">
        <v>6</v>
      </c>
      <c r="U117">
        <v>3</v>
      </c>
      <c r="V117">
        <v>7</v>
      </c>
      <c r="W117">
        <v>411</v>
      </c>
      <c r="X117" s="9">
        <f t="shared" si="10"/>
        <v>0.29683698296836986</v>
      </c>
      <c r="Y117" s="9">
        <f t="shared" si="11"/>
        <v>1.4598540145985401E-2</v>
      </c>
      <c r="Z117" s="9">
        <f t="shared" si="12"/>
        <v>0.48175182481751827</v>
      </c>
      <c r="AA117" s="9">
        <f t="shared" si="13"/>
        <v>0.20681265206812652</v>
      </c>
      <c r="AB117" s="77">
        <f t="shared" si="14"/>
        <v>0.48175182481751827</v>
      </c>
      <c r="AC117" t="str">
        <f t="shared" si="15"/>
        <v>BJP_2015</v>
      </c>
      <c r="AD117" s="9">
        <f t="shared" si="16"/>
        <v>0.29683698296836986</v>
      </c>
      <c r="AE117" t="str">
        <f t="shared" si="17"/>
        <v>INC_2015</v>
      </c>
      <c r="AF117">
        <f t="shared" si="18"/>
        <v>0.18491484184914841</v>
      </c>
      <c r="AG117" s="49" t="str">
        <f t="shared" si="19"/>
        <v>Strong BJP_2015</v>
      </c>
    </row>
    <row r="118" spans="1:33" x14ac:dyDescent="0.3">
      <c r="A118" t="s">
        <v>672</v>
      </c>
      <c r="B118">
        <v>21</v>
      </c>
      <c r="C118">
        <v>16</v>
      </c>
      <c r="D118">
        <v>245</v>
      </c>
      <c r="E118">
        <v>7</v>
      </c>
      <c r="F118">
        <v>6</v>
      </c>
      <c r="G118">
        <v>0</v>
      </c>
      <c r="H118">
        <v>2</v>
      </c>
      <c r="I118">
        <v>1</v>
      </c>
      <c r="J118">
        <v>3</v>
      </c>
      <c r="K118">
        <v>1</v>
      </c>
      <c r="L118">
        <v>0</v>
      </c>
      <c r="M118">
        <v>26</v>
      </c>
      <c r="N118">
        <v>5</v>
      </c>
      <c r="O118">
        <v>8</v>
      </c>
      <c r="P118">
        <v>4</v>
      </c>
      <c r="Q118">
        <v>8</v>
      </c>
      <c r="R118">
        <v>2</v>
      </c>
      <c r="S118">
        <v>1</v>
      </c>
      <c r="T118">
        <v>3</v>
      </c>
      <c r="U118">
        <v>2</v>
      </c>
      <c r="V118">
        <v>7</v>
      </c>
      <c r="W118">
        <v>368</v>
      </c>
      <c r="X118" s="9">
        <f t="shared" si="10"/>
        <v>5.7065217391304345E-2</v>
      </c>
      <c r="Y118" s="9">
        <f t="shared" si="11"/>
        <v>4.3478260869565216E-2</v>
      </c>
      <c r="Z118" s="9">
        <f t="shared" si="12"/>
        <v>0.66576086956521741</v>
      </c>
      <c r="AA118" s="9">
        <f t="shared" si="13"/>
        <v>0.23369565217391305</v>
      </c>
      <c r="AB118" s="77">
        <f t="shared" si="14"/>
        <v>0.66576086956521741</v>
      </c>
      <c r="AC118" t="str">
        <f t="shared" si="15"/>
        <v>BJP_2015</v>
      </c>
      <c r="AD118" s="9">
        <f t="shared" si="16"/>
        <v>0.23369565217391305</v>
      </c>
      <c r="AE118" t="str">
        <f t="shared" si="17"/>
        <v>Others_2015</v>
      </c>
      <c r="AF118">
        <f t="shared" si="18"/>
        <v>0.43206521739130432</v>
      </c>
      <c r="AG118" s="49" t="str">
        <f t="shared" si="19"/>
        <v>Strong BJP_2015</v>
      </c>
    </row>
    <row r="119" spans="1:33" x14ac:dyDescent="0.3">
      <c r="A119" t="s">
        <v>671</v>
      </c>
      <c r="B119">
        <v>169</v>
      </c>
      <c r="C119">
        <v>236</v>
      </c>
      <c r="D119">
        <v>242</v>
      </c>
      <c r="E119">
        <v>24</v>
      </c>
      <c r="F119">
        <v>6</v>
      </c>
      <c r="G119">
        <v>0</v>
      </c>
      <c r="H119">
        <v>5</v>
      </c>
      <c r="I119">
        <v>9</v>
      </c>
      <c r="J119">
        <v>4</v>
      </c>
      <c r="K119">
        <v>2</v>
      </c>
      <c r="L119">
        <v>0</v>
      </c>
      <c r="M119">
        <v>15</v>
      </c>
      <c r="N119">
        <v>0</v>
      </c>
      <c r="O119">
        <v>8</v>
      </c>
      <c r="P119">
        <v>7</v>
      </c>
      <c r="Q119">
        <v>8</v>
      </c>
      <c r="R119">
        <v>7</v>
      </c>
      <c r="S119">
        <v>2</v>
      </c>
      <c r="T119">
        <v>5</v>
      </c>
      <c r="U119">
        <v>1</v>
      </c>
      <c r="V119">
        <v>2</v>
      </c>
      <c r="W119">
        <v>752</v>
      </c>
      <c r="X119" s="9">
        <f t="shared" si="10"/>
        <v>0.22473404255319149</v>
      </c>
      <c r="Y119" s="9">
        <f t="shared" si="11"/>
        <v>0.31382978723404253</v>
      </c>
      <c r="Z119" s="9">
        <f t="shared" si="12"/>
        <v>0.32180851063829785</v>
      </c>
      <c r="AA119" s="9">
        <f t="shared" si="13"/>
        <v>0.13962765957446807</v>
      </c>
      <c r="AB119" s="77">
        <f t="shared" si="14"/>
        <v>0.32180851063829785</v>
      </c>
      <c r="AC119" t="str">
        <f t="shared" si="15"/>
        <v>BJP_2015</v>
      </c>
      <c r="AD119" s="9">
        <f t="shared" si="16"/>
        <v>0.31382978723404253</v>
      </c>
      <c r="AE119" t="str">
        <f t="shared" si="17"/>
        <v>BSP_2015</v>
      </c>
      <c r="AF119">
        <f t="shared" si="18"/>
        <v>7.9787234042553168E-3</v>
      </c>
      <c r="AG119" s="49" t="str">
        <f t="shared" si="19"/>
        <v>Swing BJP_2015</v>
      </c>
    </row>
    <row r="120" spans="1:33" x14ac:dyDescent="0.3">
      <c r="A120" t="s">
        <v>670</v>
      </c>
      <c r="B120">
        <v>409</v>
      </c>
      <c r="C120">
        <v>104</v>
      </c>
      <c r="D120">
        <v>188</v>
      </c>
      <c r="E120">
        <v>10</v>
      </c>
      <c r="F120">
        <v>4</v>
      </c>
      <c r="G120">
        <v>1</v>
      </c>
      <c r="H120">
        <v>47</v>
      </c>
      <c r="I120">
        <v>5</v>
      </c>
      <c r="J120">
        <v>3</v>
      </c>
      <c r="K120">
        <v>9</v>
      </c>
      <c r="L120">
        <v>3</v>
      </c>
      <c r="M120">
        <v>18</v>
      </c>
      <c r="N120">
        <v>6</v>
      </c>
      <c r="O120">
        <v>7</v>
      </c>
      <c r="P120">
        <v>10</v>
      </c>
      <c r="Q120">
        <v>25</v>
      </c>
      <c r="R120">
        <v>11</v>
      </c>
      <c r="S120">
        <v>2</v>
      </c>
      <c r="T120">
        <v>14</v>
      </c>
      <c r="U120">
        <v>6</v>
      </c>
      <c r="V120">
        <v>13</v>
      </c>
      <c r="W120">
        <v>895</v>
      </c>
      <c r="X120" s="9">
        <f t="shared" si="10"/>
        <v>0.4569832402234637</v>
      </c>
      <c r="Y120" s="9">
        <f t="shared" si="11"/>
        <v>0.11620111731843576</v>
      </c>
      <c r="Z120" s="9">
        <f t="shared" si="12"/>
        <v>0.21005586592178771</v>
      </c>
      <c r="AA120" s="9">
        <f t="shared" si="13"/>
        <v>0.21675977653631284</v>
      </c>
      <c r="AB120" s="77">
        <f t="shared" si="14"/>
        <v>0.4569832402234637</v>
      </c>
      <c r="AC120" t="str">
        <f t="shared" si="15"/>
        <v>INC_2015</v>
      </c>
      <c r="AD120" s="9">
        <f t="shared" si="16"/>
        <v>0.21675977653631284</v>
      </c>
      <c r="AE120" t="str">
        <f t="shared" si="17"/>
        <v>Others_2015</v>
      </c>
      <c r="AF120">
        <f t="shared" si="18"/>
        <v>0.24022346368715086</v>
      </c>
      <c r="AG120" s="49" t="str">
        <f t="shared" si="19"/>
        <v>Strong INC_2015</v>
      </c>
    </row>
    <row r="121" spans="1:33" x14ac:dyDescent="0.3">
      <c r="A121" t="s">
        <v>669</v>
      </c>
      <c r="B121">
        <v>224</v>
      </c>
      <c r="C121">
        <v>21</v>
      </c>
      <c r="D121">
        <v>26</v>
      </c>
      <c r="E121">
        <v>9</v>
      </c>
      <c r="F121">
        <v>2</v>
      </c>
      <c r="G121">
        <v>1</v>
      </c>
      <c r="H121">
        <v>0</v>
      </c>
      <c r="I121">
        <v>27</v>
      </c>
      <c r="J121">
        <v>1</v>
      </c>
      <c r="K121">
        <v>0</v>
      </c>
      <c r="L121">
        <v>0</v>
      </c>
      <c r="M121">
        <v>3</v>
      </c>
      <c r="N121">
        <v>1</v>
      </c>
      <c r="O121">
        <v>1</v>
      </c>
      <c r="P121">
        <v>0</v>
      </c>
      <c r="Q121">
        <v>5</v>
      </c>
      <c r="R121">
        <v>8</v>
      </c>
      <c r="S121">
        <v>1</v>
      </c>
      <c r="T121">
        <v>2</v>
      </c>
      <c r="U121">
        <v>0</v>
      </c>
      <c r="V121">
        <v>0</v>
      </c>
      <c r="W121">
        <v>332</v>
      </c>
      <c r="X121" s="9">
        <f t="shared" si="10"/>
        <v>0.67469879518072284</v>
      </c>
      <c r="Y121" s="9">
        <f t="shared" si="11"/>
        <v>6.3253012048192767E-2</v>
      </c>
      <c r="Z121" s="9">
        <f t="shared" si="12"/>
        <v>7.8313253012048195E-2</v>
      </c>
      <c r="AA121" s="9">
        <f t="shared" si="13"/>
        <v>0.18373493975903615</v>
      </c>
      <c r="AB121" s="77">
        <f t="shared" si="14"/>
        <v>0.67469879518072284</v>
      </c>
      <c r="AC121" t="str">
        <f t="shared" si="15"/>
        <v>INC_2015</v>
      </c>
      <c r="AD121" s="9">
        <f t="shared" si="16"/>
        <v>0.18373493975903615</v>
      </c>
      <c r="AE121" t="str">
        <f t="shared" si="17"/>
        <v>Others_2015</v>
      </c>
      <c r="AF121">
        <f t="shared" si="18"/>
        <v>0.49096385542168669</v>
      </c>
      <c r="AG121" s="49" t="str">
        <f t="shared" si="19"/>
        <v>Strong INC_2015</v>
      </c>
    </row>
    <row r="122" spans="1:33" x14ac:dyDescent="0.3">
      <c r="A122" t="s">
        <v>668</v>
      </c>
      <c r="B122">
        <v>1800</v>
      </c>
      <c r="C122">
        <v>172</v>
      </c>
      <c r="D122">
        <v>1282</v>
      </c>
      <c r="E122">
        <v>67</v>
      </c>
      <c r="F122">
        <v>34</v>
      </c>
      <c r="G122">
        <v>14</v>
      </c>
      <c r="H122">
        <v>6</v>
      </c>
      <c r="I122">
        <v>24</v>
      </c>
      <c r="J122">
        <v>211</v>
      </c>
      <c r="K122">
        <v>18</v>
      </c>
      <c r="L122">
        <v>15</v>
      </c>
      <c r="M122">
        <v>365</v>
      </c>
      <c r="N122">
        <v>45</v>
      </c>
      <c r="O122">
        <v>30</v>
      </c>
      <c r="P122">
        <v>24</v>
      </c>
      <c r="Q122">
        <v>83</v>
      </c>
      <c r="R122">
        <v>61</v>
      </c>
      <c r="S122">
        <v>16</v>
      </c>
      <c r="T122">
        <v>29</v>
      </c>
      <c r="U122">
        <v>15</v>
      </c>
      <c r="V122">
        <v>25</v>
      </c>
      <c r="W122">
        <v>4336</v>
      </c>
      <c r="X122" s="9">
        <f t="shared" si="10"/>
        <v>0.4151291512915129</v>
      </c>
      <c r="Y122" s="9">
        <f t="shared" si="11"/>
        <v>3.9667896678966787E-2</v>
      </c>
      <c r="Z122" s="9">
        <f t="shared" si="12"/>
        <v>0.29566420664206644</v>
      </c>
      <c r="AA122" s="9">
        <f t="shared" si="13"/>
        <v>0.24953874538745388</v>
      </c>
      <c r="AB122" s="77">
        <f t="shared" si="14"/>
        <v>0.4151291512915129</v>
      </c>
      <c r="AC122" t="str">
        <f t="shared" si="15"/>
        <v>INC_2015</v>
      </c>
      <c r="AD122" s="9">
        <f t="shared" si="16"/>
        <v>0.29566420664206644</v>
      </c>
      <c r="AE122" t="str">
        <f t="shared" si="17"/>
        <v>BJP_2015</v>
      </c>
      <c r="AF122">
        <f t="shared" si="18"/>
        <v>0.11946494464944646</v>
      </c>
      <c r="AG122" s="49" t="str">
        <f t="shared" si="19"/>
        <v>Swing INC_2015</v>
      </c>
    </row>
    <row r="123" spans="1:33" x14ac:dyDescent="0.3">
      <c r="A123" t="s">
        <v>667</v>
      </c>
      <c r="B123">
        <v>230</v>
      </c>
      <c r="C123">
        <v>3</v>
      </c>
      <c r="D123">
        <v>110</v>
      </c>
      <c r="E123">
        <v>8</v>
      </c>
      <c r="F123">
        <v>2</v>
      </c>
      <c r="G123">
        <v>2</v>
      </c>
      <c r="H123">
        <v>1</v>
      </c>
      <c r="I123">
        <v>7</v>
      </c>
      <c r="J123">
        <v>11</v>
      </c>
      <c r="K123">
        <v>1</v>
      </c>
      <c r="L123">
        <v>2</v>
      </c>
      <c r="M123">
        <v>8</v>
      </c>
      <c r="N123">
        <v>5</v>
      </c>
      <c r="O123">
        <v>6</v>
      </c>
      <c r="P123">
        <v>4</v>
      </c>
      <c r="Q123">
        <v>26</v>
      </c>
      <c r="R123">
        <v>10</v>
      </c>
      <c r="S123">
        <v>3</v>
      </c>
      <c r="T123">
        <v>4</v>
      </c>
      <c r="U123">
        <v>3</v>
      </c>
      <c r="V123">
        <v>3</v>
      </c>
      <c r="W123">
        <v>449</v>
      </c>
      <c r="X123" s="9">
        <f t="shared" si="10"/>
        <v>0.51224944320712695</v>
      </c>
      <c r="Y123" s="9">
        <f t="shared" si="11"/>
        <v>6.6815144766146995E-3</v>
      </c>
      <c r="Z123" s="9">
        <f t="shared" si="12"/>
        <v>0.24498886414253898</v>
      </c>
      <c r="AA123" s="9">
        <f t="shared" si="13"/>
        <v>0.23608017817371937</v>
      </c>
      <c r="AB123" s="77">
        <f t="shared" si="14"/>
        <v>0.51224944320712695</v>
      </c>
      <c r="AC123" t="str">
        <f t="shared" si="15"/>
        <v>INC_2015</v>
      </c>
      <c r="AD123" s="9">
        <f t="shared" si="16"/>
        <v>0.24498886414253898</v>
      </c>
      <c r="AE123" t="str">
        <f t="shared" si="17"/>
        <v>BJP_2015</v>
      </c>
      <c r="AF123">
        <f t="shared" si="18"/>
        <v>0.267260579064588</v>
      </c>
      <c r="AG123" s="49" t="str">
        <f t="shared" si="19"/>
        <v>Strong INC_2015</v>
      </c>
    </row>
    <row r="124" spans="1:33" x14ac:dyDescent="0.3">
      <c r="A124" t="s">
        <v>666</v>
      </c>
      <c r="B124">
        <v>380</v>
      </c>
      <c r="C124">
        <v>21</v>
      </c>
      <c r="D124">
        <v>89</v>
      </c>
      <c r="E124">
        <v>13</v>
      </c>
      <c r="F124">
        <v>6</v>
      </c>
      <c r="G124">
        <v>3</v>
      </c>
      <c r="H124">
        <v>3</v>
      </c>
      <c r="I124">
        <v>3</v>
      </c>
      <c r="J124">
        <v>28</v>
      </c>
      <c r="K124">
        <v>3</v>
      </c>
      <c r="L124">
        <v>2</v>
      </c>
      <c r="M124">
        <v>1</v>
      </c>
      <c r="N124">
        <v>3</v>
      </c>
      <c r="O124">
        <v>3</v>
      </c>
      <c r="P124">
        <v>3</v>
      </c>
      <c r="Q124">
        <v>10</v>
      </c>
      <c r="R124">
        <v>15</v>
      </c>
      <c r="S124">
        <v>6</v>
      </c>
      <c r="T124">
        <v>2</v>
      </c>
      <c r="U124">
        <v>1</v>
      </c>
      <c r="V124">
        <v>7</v>
      </c>
      <c r="W124">
        <v>602</v>
      </c>
      <c r="X124" s="9">
        <f t="shared" si="10"/>
        <v>0.6312292358803987</v>
      </c>
      <c r="Y124" s="9">
        <f t="shared" si="11"/>
        <v>3.4883720930232558E-2</v>
      </c>
      <c r="Z124" s="9">
        <f t="shared" si="12"/>
        <v>0.14784053156146179</v>
      </c>
      <c r="AA124" s="9">
        <f t="shared" si="13"/>
        <v>0.18604651162790697</v>
      </c>
      <c r="AB124" s="77">
        <f t="shared" si="14"/>
        <v>0.6312292358803987</v>
      </c>
      <c r="AC124" t="str">
        <f t="shared" si="15"/>
        <v>INC_2015</v>
      </c>
      <c r="AD124" s="9">
        <f t="shared" si="16"/>
        <v>0.18604651162790697</v>
      </c>
      <c r="AE124" t="str">
        <f t="shared" si="17"/>
        <v>Others_2015</v>
      </c>
      <c r="AF124">
        <f t="shared" si="18"/>
        <v>0.44518272425249172</v>
      </c>
      <c r="AG124" s="49" t="str">
        <f t="shared" si="19"/>
        <v>Strong INC_2015</v>
      </c>
    </row>
    <row r="125" spans="1:33" x14ac:dyDescent="0.3">
      <c r="A125" t="s">
        <v>665</v>
      </c>
      <c r="B125">
        <v>127</v>
      </c>
      <c r="C125">
        <v>90</v>
      </c>
      <c r="D125">
        <v>285</v>
      </c>
      <c r="E125">
        <v>33</v>
      </c>
      <c r="F125">
        <v>6</v>
      </c>
      <c r="G125">
        <v>3</v>
      </c>
      <c r="H125">
        <v>2</v>
      </c>
      <c r="I125">
        <v>5</v>
      </c>
      <c r="J125">
        <v>3</v>
      </c>
      <c r="K125">
        <v>3</v>
      </c>
      <c r="L125">
        <v>6</v>
      </c>
      <c r="M125">
        <v>8</v>
      </c>
      <c r="N125">
        <v>7</v>
      </c>
      <c r="O125">
        <v>9</v>
      </c>
      <c r="P125">
        <v>6</v>
      </c>
      <c r="Q125">
        <v>6</v>
      </c>
      <c r="R125">
        <v>2</v>
      </c>
      <c r="S125">
        <v>2</v>
      </c>
      <c r="T125">
        <v>5</v>
      </c>
      <c r="U125">
        <v>39</v>
      </c>
      <c r="V125">
        <v>1</v>
      </c>
      <c r="W125">
        <v>648</v>
      </c>
      <c r="X125" s="9">
        <f t="shared" si="10"/>
        <v>0.19598765432098766</v>
      </c>
      <c r="Y125" s="9">
        <f t="shared" si="11"/>
        <v>0.1388888888888889</v>
      </c>
      <c r="Z125" s="9">
        <f t="shared" si="12"/>
        <v>0.43981481481481483</v>
      </c>
      <c r="AA125" s="9">
        <f t="shared" si="13"/>
        <v>0.22530864197530864</v>
      </c>
      <c r="AB125" s="77">
        <f t="shared" si="14"/>
        <v>0.43981481481481483</v>
      </c>
      <c r="AC125" t="str">
        <f t="shared" si="15"/>
        <v>BJP_2015</v>
      </c>
      <c r="AD125" s="9">
        <f t="shared" si="16"/>
        <v>0.22530864197530864</v>
      </c>
      <c r="AE125" t="str">
        <f t="shared" si="17"/>
        <v>Others_2015</v>
      </c>
      <c r="AF125">
        <f t="shared" si="18"/>
        <v>0.21450617283950618</v>
      </c>
      <c r="AG125" s="49" t="str">
        <f t="shared" si="19"/>
        <v>Strong BJP_2015</v>
      </c>
    </row>
    <row r="126" spans="1:33" x14ac:dyDescent="0.3">
      <c r="A126" t="s">
        <v>664</v>
      </c>
      <c r="B126">
        <v>232</v>
      </c>
      <c r="C126">
        <v>49</v>
      </c>
      <c r="D126">
        <v>234</v>
      </c>
      <c r="E126">
        <v>15</v>
      </c>
      <c r="F126">
        <v>14</v>
      </c>
      <c r="G126">
        <v>0</v>
      </c>
      <c r="H126">
        <v>1</v>
      </c>
      <c r="I126">
        <v>7</v>
      </c>
      <c r="J126">
        <v>0</v>
      </c>
      <c r="K126">
        <v>1</v>
      </c>
      <c r="L126">
        <v>2</v>
      </c>
      <c r="M126">
        <v>3</v>
      </c>
      <c r="N126">
        <v>2</v>
      </c>
      <c r="O126">
        <v>4</v>
      </c>
      <c r="P126">
        <v>4</v>
      </c>
      <c r="Q126">
        <v>10</v>
      </c>
      <c r="R126">
        <v>8</v>
      </c>
      <c r="S126">
        <v>4</v>
      </c>
      <c r="T126">
        <v>12</v>
      </c>
      <c r="U126">
        <v>5</v>
      </c>
      <c r="V126">
        <v>11</v>
      </c>
      <c r="W126">
        <v>618</v>
      </c>
      <c r="X126" s="9">
        <f t="shared" si="10"/>
        <v>0.37540453074433655</v>
      </c>
      <c r="Y126" s="9">
        <f t="shared" si="11"/>
        <v>7.9288025889967639E-2</v>
      </c>
      <c r="Z126" s="9">
        <f t="shared" si="12"/>
        <v>0.37864077669902912</v>
      </c>
      <c r="AA126" s="9">
        <f t="shared" si="13"/>
        <v>0.16666666666666666</v>
      </c>
      <c r="AB126" s="77">
        <f t="shared" si="14"/>
        <v>0.37864077669902912</v>
      </c>
      <c r="AC126" t="str">
        <f t="shared" si="15"/>
        <v>BJP_2015</v>
      </c>
      <c r="AD126" s="9">
        <f t="shared" si="16"/>
        <v>0.37540453074433655</v>
      </c>
      <c r="AE126" t="str">
        <f t="shared" si="17"/>
        <v>INC_2015</v>
      </c>
      <c r="AF126">
        <f t="shared" si="18"/>
        <v>3.2362459546925737E-3</v>
      </c>
      <c r="AG126" s="49" t="str">
        <f t="shared" si="19"/>
        <v>Swing BJP_2015</v>
      </c>
    </row>
    <row r="127" spans="1:33" x14ac:dyDescent="0.3">
      <c r="A127" t="s">
        <v>663</v>
      </c>
      <c r="B127">
        <v>91</v>
      </c>
      <c r="C127">
        <v>21</v>
      </c>
      <c r="D127">
        <v>214</v>
      </c>
      <c r="E127">
        <v>9</v>
      </c>
      <c r="F127">
        <v>1</v>
      </c>
      <c r="G127">
        <v>2</v>
      </c>
      <c r="H127">
        <v>5</v>
      </c>
      <c r="I127">
        <v>1</v>
      </c>
      <c r="J127">
        <v>6</v>
      </c>
      <c r="K127">
        <v>1</v>
      </c>
      <c r="L127">
        <v>2</v>
      </c>
      <c r="M127">
        <v>4</v>
      </c>
      <c r="N127">
        <v>3</v>
      </c>
      <c r="O127">
        <v>5</v>
      </c>
      <c r="P127">
        <v>1</v>
      </c>
      <c r="Q127">
        <v>7</v>
      </c>
      <c r="R127">
        <v>3</v>
      </c>
      <c r="S127">
        <v>2</v>
      </c>
      <c r="T127">
        <v>7</v>
      </c>
      <c r="U127">
        <v>4</v>
      </c>
      <c r="V127">
        <v>1</v>
      </c>
      <c r="W127">
        <v>390</v>
      </c>
      <c r="X127" s="9">
        <f t="shared" si="10"/>
        <v>0.23333333333333334</v>
      </c>
      <c r="Y127" s="9">
        <f t="shared" si="11"/>
        <v>5.3846153846153849E-2</v>
      </c>
      <c r="Z127" s="9">
        <f t="shared" si="12"/>
        <v>0.54871794871794877</v>
      </c>
      <c r="AA127" s="9">
        <f t="shared" si="13"/>
        <v>0.1641025641025641</v>
      </c>
      <c r="AB127" s="77">
        <f t="shared" si="14"/>
        <v>0.54871794871794877</v>
      </c>
      <c r="AC127" t="str">
        <f t="shared" si="15"/>
        <v>BJP_2015</v>
      </c>
      <c r="AD127" s="9">
        <f t="shared" si="16"/>
        <v>0.23333333333333334</v>
      </c>
      <c r="AE127" t="str">
        <f t="shared" si="17"/>
        <v>INC_2015</v>
      </c>
      <c r="AF127">
        <f t="shared" si="18"/>
        <v>0.31538461538461543</v>
      </c>
      <c r="AG127" s="49" t="str">
        <f t="shared" si="19"/>
        <v>Strong BJP_2015</v>
      </c>
    </row>
    <row r="128" spans="1:33" x14ac:dyDescent="0.3">
      <c r="A128" t="s">
        <v>662</v>
      </c>
      <c r="B128">
        <v>248</v>
      </c>
      <c r="C128">
        <v>7</v>
      </c>
      <c r="D128">
        <v>92</v>
      </c>
      <c r="E128">
        <v>8</v>
      </c>
      <c r="F128">
        <v>6</v>
      </c>
      <c r="G128">
        <v>5</v>
      </c>
      <c r="H128">
        <v>4</v>
      </c>
      <c r="I128">
        <v>0</v>
      </c>
      <c r="J128">
        <v>3</v>
      </c>
      <c r="K128">
        <v>4</v>
      </c>
      <c r="L128">
        <v>0</v>
      </c>
      <c r="M128">
        <v>16</v>
      </c>
      <c r="N128">
        <v>0</v>
      </c>
      <c r="O128">
        <v>3</v>
      </c>
      <c r="P128">
        <v>3</v>
      </c>
      <c r="Q128">
        <v>21</v>
      </c>
      <c r="R128">
        <v>13</v>
      </c>
      <c r="S128">
        <v>2</v>
      </c>
      <c r="T128">
        <v>3</v>
      </c>
      <c r="U128">
        <v>3</v>
      </c>
      <c r="V128">
        <v>2</v>
      </c>
      <c r="W128">
        <v>443</v>
      </c>
      <c r="X128" s="9">
        <f t="shared" si="10"/>
        <v>0.55981941309255079</v>
      </c>
      <c r="Y128" s="9">
        <f t="shared" si="11"/>
        <v>1.580135440180587E-2</v>
      </c>
      <c r="Z128" s="9">
        <f t="shared" si="12"/>
        <v>0.20767494356659141</v>
      </c>
      <c r="AA128" s="9">
        <f t="shared" si="13"/>
        <v>0.21670428893905191</v>
      </c>
      <c r="AB128" s="77">
        <f t="shared" si="14"/>
        <v>0.55981941309255079</v>
      </c>
      <c r="AC128" t="str">
        <f t="shared" si="15"/>
        <v>INC_2015</v>
      </c>
      <c r="AD128" s="9">
        <f t="shared" si="16"/>
        <v>0.21670428893905191</v>
      </c>
      <c r="AE128" t="str">
        <f t="shared" si="17"/>
        <v>Others_2015</v>
      </c>
      <c r="AF128">
        <f t="shared" si="18"/>
        <v>0.34311512415349887</v>
      </c>
      <c r="AG128" s="49" t="str">
        <f t="shared" si="19"/>
        <v>Strong INC_2015</v>
      </c>
    </row>
    <row r="129" spans="1:33" x14ac:dyDescent="0.3">
      <c r="A129" t="s">
        <v>661</v>
      </c>
      <c r="B129">
        <v>299</v>
      </c>
      <c r="C129">
        <v>50</v>
      </c>
      <c r="D129">
        <v>87</v>
      </c>
      <c r="E129">
        <v>12</v>
      </c>
      <c r="F129">
        <v>3</v>
      </c>
      <c r="G129">
        <v>1</v>
      </c>
      <c r="H129">
        <v>1</v>
      </c>
      <c r="I129">
        <v>0</v>
      </c>
      <c r="J129">
        <v>0</v>
      </c>
      <c r="K129">
        <v>3</v>
      </c>
      <c r="L129">
        <v>0</v>
      </c>
      <c r="M129">
        <v>2</v>
      </c>
      <c r="N129">
        <v>3</v>
      </c>
      <c r="O129">
        <v>4</v>
      </c>
      <c r="P129">
        <v>1</v>
      </c>
      <c r="Q129">
        <v>8</v>
      </c>
      <c r="R129">
        <v>7</v>
      </c>
      <c r="S129">
        <v>2</v>
      </c>
      <c r="T129">
        <v>51</v>
      </c>
      <c r="U129">
        <v>3</v>
      </c>
      <c r="V129">
        <v>2</v>
      </c>
      <c r="W129">
        <v>539</v>
      </c>
      <c r="X129" s="9">
        <f t="shared" si="10"/>
        <v>0.55473098330241188</v>
      </c>
      <c r="Y129" s="9">
        <f t="shared" si="11"/>
        <v>9.2764378478664186E-2</v>
      </c>
      <c r="Z129" s="9">
        <f t="shared" si="12"/>
        <v>0.16141001855287571</v>
      </c>
      <c r="AA129" s="9">
        <f t="shared" si="13"/>
        <v>0.19109461966604824</v>
      </c>
      <c r="AB129" s="77">
        <f t="shared" si="14"/>
        <v>0.55473098330241188</v>
      </c>
      <c r="AC129" t="str">
        <f t="shared" si="15"/>
        <v>INC_2015</v>
      </c>
      <c r="AD129" s="9">
        <f t="shared" si="16"/>
        <v>0.19109461966604824</v>
      </c>
      <c r="AE129" t="str">
        <f t="shared" si="17"/>
        <v>Others_2015</v>
      </c>
      <c r="AF129">
        <f t="shared" si="18"/>
        <v>0.36363636363636365</v>
      </c>
      <c r="AG129" s="49" t="str">
        <f t="shared" si="19"/>
        <v>Strong INC_2015</v>
      </c>
    </row>
    <row r="130" spans="1:33" x14ac:dyDescent="0.3">
      <c r="A130" t="s">
        <v>660</v>
      </c>
      <c r="B130">
        <v>977</v>
      </c>
      <c r="C130">
        <v>23</v>
      </c>
      <c r="D130">
        <v>179</v>
      </c>
      <c r="E130">
        <v>25</v>
      </c>
      <c r="F130">
        <v>6</v>
      </c>
      <c r="G130">
        <v>4</v>
      </c>
      <c r="H130">
        <v>8</v>
      </c>
      <c r="I130">
        <v>1</v>
      </c>
      <c r="J130">
        <v>5</v>
      </c>
      <c r="K130">
        <v>0</v>
      </c>
      <c r="L130">
        <v>0</v>
      </c>
      <c r="M130">
        <v>20</v>
      </c>
      <c r="N130">
        <v>3</v>
      </c>
      <c r="O130">
        <v>3</v>
      </c>
      <c r="P130">
        <v>2</v>
      </c>
      <c r="Q130">
        <v>28</v>
      </c>
      <c r="R130">
        <v>47</v>
      </c>
      <c r="S130">
        <v>3</v>
      </c>
      <c r="T130">
        <v>5</v>
      </c>
      <c r="U130">
        <v>6</v>
      </c>
      <c r="V130">
        <v>13</v>
      </c>
      <c r="W130">
        <v>1358</v>
      </c>
      <c r="X130" s="9">
        <f t="shared" si="10"/>
        <v>0.71944035346097202</v>
      </c>
      <c r="Y130" s="9">
        <f t="shared" si="11"/>
        <v>1.6936671575846832E-2</v>
      </c>
      <c r="Z130" s="9">
        <f t="shared" si="12"/>
        <v>0.13181148748159058</v>
      </c>
      <c r="AA130" s="9">
        <f t="shared" si="13"/>
        <v>0.13181148748159058</v>
      </c>
      <c r="AB130" s="77">
        <f t="shared" si="14"/>
        <v>0.71944035346097202</v>
      </c>
      <c r="AC130" t="str">
        <f t="shared" si="15"/>
        <v>INC_2015</v>
      </c>
      <c r="AD130" s="9">
        <f t="shared" si="16"/>
        <v>0.13181148748159058</v>
      </c>
      <c r="AE130" t="str">
        <f t="shared" si="17"/>
        <v>BJP_2015</v>
      </c>
      <c r="AF130">
        <f t="shared" si="18"/>
        <v>0.58762886597938147</v>
      </c>
      <c r="AG130" s="49" t="str">
        <f t="shared" si="19"/>
        <v>Strong INC_2015</v>
      </c>
    </row>
    <row r="131" spans="1:33" x14ac:dyDescent="0.3">
      <c r="A131" t="s">
        <v>659</v>
      </c>
      <c r="B131">
        <v>242</v>
      </c>
      <c r="C131">
        <v>151</v>
      </c>
      <c r="D131">
        <v>174</v>
      </c>
      <c r="E131">
        <v>20</v>
      </c>
      <c r="F131">
        <v>6</v>
      </c>
      <c r="G131">
        <v>1</v>
      </c>
      <c r="H131">
        <v>5</v>
      </c>
      <c r="I131">
        <v>10</v>
      </c>
      <c r="J131">
        <v>98</v>
      </c>
      <c r="K131">
        <v>5</v>
      </c>
      <c r="L131">
        <v>6</v>
      </c>
      <c r="M131">
        <v>38</v>
      </c>
      <c r="N131">
        <v>13</v>
      </c>
      <c r="O131">
        <v>15</v>
      </c>
      <c r="P131">
        <v>15</v>
      </c>
      <c r="Q131">
        <v>36</v>
      </c>
      <c r="R131">
        <v>5</v>
      </c>
      <c r="S131">
        <v>4</v>
      </c>
      <c r="T131">
        <v>4</v>
      </c>
      <c r="U131">
        <v>2</v>
      </c>
      <c r="V131">
        <v>6</v>
      </c>
      <c r="W131">
        <v>856</v>
      </c>
      <c r="X131" s="9">
        <f t="shared" ref="X131:X166" si="20">B131/W131</f>
        <v>0.28271028037383178</v>
      </c>
      <c r="Y131" s="9">
        <f t="shared" ref="Y131:Y166" si="21">C131/W131</f>
        <v>0.17640186915887851</v>
      </c>
      <c r="Z131" s="9">
        <f t="shared" ref="Z131:Z166" si="22">D131/W131</f>
        <v>0.20327102803738317</v>
      </c>
      <c r="AA131" s="9">
        <f t="shared" ref="AA131:AA166" si="23">SUM(E131:V131)/W131</f>
        <v>0.33761682242990654</v>
      </c>
      <c r="AB131" s="77">
        <f t="shared" ref="AB131:AB166" si="24">MAX(X131:AA131)</f>
        <v>0.33761682242990654</v>
      </c>
      <c r="AC131" t="str">
        <f t="shared" ref="AC131:AC166" si="25">INDEX($X$1:$AA$1,MATCH(AB131,X131:AA131,0))</f>
        <v>Others_2015</v>
      </c>
      <c r="AD131" s="9">
        <f t="shared" ref="AD131:AD166" si="26">LARGE(X131:AA131,2)</f>
        <v>0.28271028037383178</v>
      </c>
      <c r="AE131" t="str">
        <f t="shared" ref="AE131:AE166" si="27">INDEX($X$1:$AA$1,MATCH(AD131,X131:AA131,0))</f>
        <v>INC_2015</v>
      </c>
      <c r="AF131">
        <f t="shared" ref="AF131:AF166" si="28">AB131-AD131</f>
        <v>5.4906542056074759E-2</v>
      </c>
      <c r="AG131" s="49" t="str">
        <f t="shared" ref="AG131:AG166" si="29">IF(AF131&gt;=0.15,CONCATENATE("Strong ",AC131),CONCATENATE("Swing ",AC131))</f>
        <v>Swing Others_2015</v>
      </c>
    </row>
    <row r="132" spans="1:33" x14ac:dyDescent="0.3">
      <c r="A132" t="s">
        <v>658</v>
      </c>
      <c r="B132">
        <v>205</v>
      </c>
      <c r="C132">
        <v>1</v>
      </c>
      <c r="D132">
        <v>90</v>
      </c>
      <c r="E132">
        <v>6</v>
      </c>
      <c r="F132">
        <v>1</v>
      </c>
      <c r="G132">
        <v>0</v>
      </c>
      <c r="H132">
        <v>3</v>
      </c>
      <c r="I132">
        <v>2</v>
      </c>
      <c r="J132">
        <v>1</v>
      </c>
      <c r="K132">
        <v>0</v>
      </c>
      <c r="L132">
        <v>0</v>
      </c>
      <c r="M132">
        <v>3</v>
      </c>
      <c r="N132">
        <v>1</v>
      </c>
      <c r="O132">
        <v>3</v>
      </c>
      <c r="P132">
        <v>3</v>
      </c>
      <c r="Q132">
        <v>7</v>
      </c>
      <c r="R132">
        <v>9</v>
      </c>
      <c r="S132">
        <v>1</v>
      </c>
      <c r="T132">
        <v>0</v>
      </c>
      <c r="U132">
        <v>1</v>
      </c>
      <c r="V132">
        <v>2</v>
      </c>
      <c r="W132">
        <v>339</v>
      </c>
      <c r="X132" s="9">
        <f t="shared" si="20"/>
        <v>0.60471976401179939</v>
      </c>
      <c r="Y132" s="9">
        <f t="shared" si="21"/>
        <v>2.9498525073746312E-3</v>
      </c>
      <c r="Z132" s="9">
        <f t="shared" si="22"/>
        <v>0.26548672566371684</v>
      </c>
      <c r="AA132" s="9">
        <f t="shared" si="23"/>
        <v>0.12684365781710916</v>
      </c>
      <c r="AB132" s="77">
        <f t="shared" si="24"/>
        <v>0.60471976401179939</v>
      </c>
      <c r="AC132" t="str">
        <f t="shared" si="25"/>
        <v>INC_2015</v>
      </c>
      <c r="AD132" s="9">
        <f t="shared" si="26"/>
        <v>0.26548672566371684</v>
      </c>
      <c r="AE132" t="str">
        <f t="shared" si="27"/>
        <v>BJP_2015</v>
      </c>
      <c r="AF132">
        <f t="shared" si="28"/>
        <v>0.33923303834808255</v>
      </c>
      <c r="AG132" s="49" t="str">
        <f t="shared" si="29"/>
        <v>Strong INC_2015</v>
      </c>
    </row>
    <row r="133" spans="1:33" x14ac:dyDescent="0.3">
      <c r="A133" t="s">
        <v>657</v>
      </c>
      <c r="B133">
        <v>203</v>
      </c>
      <c r="C133">
        <v>87</v>
      </c>
      <c r="D133">
        <v>195</v>
      </c>
      <c r="E133">
        <v>11</v>
      </c>
      <c r="F133">
        <v>2</v>
      </c>
      <c r="G133">
        <v>2</v>
      </c>
      <c r="H133">
        <v>0</v>
      </c>
      <c r="I133">
        <v>3</v>
      </c>
      <c r="J133">
        <v>2</v>
      </c>
      <c r="K133">
        <v>1</v>
      </c>
      <c r="L133">
        <v>2</v>
      </c>
      <c r="M133">
        <v>1</v>
      </c>
      <c r="N133">
        <v>0</v>
      </c>
      <c r="O133">
        <v>1</v>
      </c>
      <c r="P133">
        <v>1</v>
      </c>
      <c r="Q133">
        <v>11</v>
      </c>
      <c r="R133">
        <v>3</v>
      </c>
      <c r="S133">
        <v>2</v>
      </c>
      <c r="T133">
        <v>2</v>
      </c>
      <c r="U133">
        <v>0</v>
      </c>
      <c r="V133">
        <v>0</v>
      </c>
      <c r="W133">
        <v>529</v>
      </c>
      <c r="X133" s="9">
        <f t="shared" si="20"/>
        <v>0.38374291115311909</v>
      </c>
      <c r="Y133" s="9">
        <f t="shared" si="21"/>
        <v>0.16446124763705103</v>
      </c>
      <c r="Z133" s="9">
        <f t="shared" si="22"/>
        <v>0.36862003780718339</v>
      </c>
      <c r="AA133" s="9">
        <f t="shared" si="23"/>
        <v>8.3175803402646506E-2</v>
      </c>
      <c r="AB133" s="77">
        <f t="shared" si="24"/>
        <v>0.38374291115311909</v>
      </c>
      <c r="AC133" t="str">
        <f t="shared" si="25"/>
        <v>INC_2015</v>
      </c>
      <c r="AD133" s="9">
        <f t="shared" si="26"/>
        <v>0.36862003780718339</v>
      </c>
      <c r="AE133" t="str">
        <f t="shared" si="27"/>
        <v>BJP_2015</v>
      </c>
      <c r="AF133">
        <f t="shared" si="28"/>
        <v>1.5122873345935706E-2</v>
      </c>
      <c r="AG133" s="49" t="str">
        <f t="shared" si="29"/>
        <v>Swing INC_2015</v>
      </c>
    </row>
    <row r="134" spans="1:33" x14ac:dyDescent="0.3">
      <c r="A134" t="s">
        <v>656</v>
      </c>
      <c r="B134">
        <v>336</v>
      </c>
      <c r="C134">
        <v>64</v>
      </c>
      <c r="D134">
        <v>184</v>
      </c>
      <c r="E134">
        <v>14</v>
      </c>
      <c r="F134">
        <v>6</v>
      </c>
      <c r="G134">
        <v>1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1</v>
      </c>
      <c r="N134">
        <v>3</v>
      </c>
      <c r="O134">
        <v>4</v>
      </c>
      <c r="P134">
        <v>1</v>
      </c>
      <c r="Q134">
        <v>14</v>
      </c>
      <c r="R134">
        <v>3</v>
      </c>
      <c r="S134">
        <v>1</v>
      </c>
      <c r="T134">
        <v>13</v>
      </c>
      <c r="U134">
        <v>0</v>
      </c>
      <c r="V134">
        <v>1</v>
      </c>
      <c r="W134">
        <v>656</v>
      </c>
      <c r="X134" s="9">
        <f t="shared" si="20"/>
        <v>0.51219512195121952</v>
      </c>
      <c r="Y134" s="9">
        <f t="shared" si="21"/>
        <v>9.7560975609756101E-2</v>
      </c>
      <c r="Z134" s="9">
        <f t="shared" si="22"/>
        <v>0.28048780487804881</v>
      </c>
      <c r="AA134" s="9">
        <f t="shared" si="23"/>
        <v>0.10975609756097561</v>
      </c>
      <c r="AB134" s="77">
        <f t="shared" si="24"/>
        <v>0.51219512195121952</v>
      </c>
      <c r="AC134" t="str">
        <f t="shared" si="25"/>
        <v>INC_2015</v>
      </c>
      <c r="AD134" s="9">
        <f t="shared" si="26"/>
        <v>0.28048780487804881</v>
      </c>
      <c r="AE134" t="str">
        <f t="shared" si="27"/>
        <v>BJP_2015</v>
      </c>
      <c r="AF134">
        <f t="shared" si="28"/>
        <v>0.23170731707317072</v>
      </c>
      <c r="AG134" s="49" t="str">
        <f t="shared" si="29"/>
        <v>Strong INC_2015</v>
      </c>
    </row>
    <row r="135" spans="1:33" x14ac:dyDescent="0.3">
      <c r="A135" t="s">
        <v>655</v>
      </c>
      <c r="B135">
        <v>186</v>
      </c>
      <c r="C135">
        <v>3</v>
      </c>
      <c r="D135">
        <v>283</v>
      </c>
      <c r="E135">
        <v>11</v>
      </c>
      <c r="F135">
        <v>6</v>
      </c>
      <c r="G135">
        <v>0</v>
      </c>
      <c r="H135">
        <v>1</v>
      </c>
      <c r="I135">
        <v>2</v>
      </c>
      <c r="J135">
        <v>1</v>
      </c>
      <c r="K135">
        <v>2</v>
      </c>
      <c r="L135">
        <v>0</v>
      </c>
      <c r="M135">
        <v>5</v>
      </c>
      <c r="N135">
        <v>2</v>
      </c>
      <c r="O135">
        <v>7</v>
      </c>
      <c r="P135">
        <v>0</v>
      </c>
      <c r="Q135">
        <v>8</v>
      </c>
      <c r="R135">
        <v>5</v>
      </c>
      <c r="S135">
        <v>0</v>
      </c>
      <c r="T135">
        <v>1</v>
      </c>
      <c r="U135">
        <v>2</v>
      </c>
      <c r="V135">
        <v>1</v>
      </c>
      <c r="W135">
        <v>526</v>
      </c>
      <c r="X135" s="9">
        <f t="shared" si="20"/>
        <v>0.35361216730038025</v>
      </c>
      <c r="Y135" s="9">
        <f t="shared" si="21"/>
        <v>5.7034220532319393E-3</v>
      </c>
      <c r="Z135" s="9">
        <f t="shared" si="22"/>
        <v>0.53802281368821292</v>
      </c>
      <c r="AA135" s="9">
        <f t="shared" si="23"/>
        <v>0.10266159695817491</v>
      </c>
      <c r="AB135" s="77">
        <f t="shared" si="24"/>
        <v>0.53802281368821292</v>
      </c>
      <c r="AC135" t="str">
        <f t="shared" si="25"/>
        <v>BJP_2015</v>
      </c>
      <c r="AD135" s="9">
        <f t="shared" si="26"/>
        <v>0.35361216730038025</v>
      </c>
      <c r="AE135" t="str">
        <f t="shared" si="27"/>
        <v>INC_2015</v>
      </c>
      <c r="AF135">
        <f t="shared" si="28"/>
        <v>0.18441064638783267</v>
      </c>
      <c r="AG135" s="49" t="str">
        <f t="shared" si="29"/>
        <v>Strong BJP_2015</v>
      </c>
    </row>
    <row r="136" spans="1:33" x14ac:dyDescent="0.3">
      <c r="A136" t="s">
        <v>654</v>
      </c>
      <c r="B136">
        <v>226</v>
      </c>
      <c r="C136">
        <v>29</v>
      </c>
      <c r="D136">
        <v>189</v>
      </c>
      <c r="E136">
        <v>10</v>
      </c>
      <c r="F136">
        <v>2</v>
      </c>
      <c r="G136">
        <v>1</v>
      </c>
      <c r="H136">
        <v>2</v>
      </c>
      <c r="I136">
        <v>5</v>
      </c>
      <c r="J136">
        <v>1</v>
      </c>
      <c r="K136">
        <v>0</v>
      </c>
      <c r="L136">
        <v>1</v>
      </c>
      <c r="M136">
        <v>7</v>
      </c>
      <c r="N136">
        <v>7</v>
      </c>
      <c r="O136">
        <v>8</v>
      </c>
      <c r="P136">
        <v>4</v>
      </c>
      <c r="Q136">
        <v>12</v>
      </c>
      <c r="R136">
        <v>14</v>
      </c>
      <c r="S136">
        <v>4</v>
      </c>
      <c r="T136">
        <v>6</v>
      </c>
      <c r="U136">
        <v>0</v>
      </c>
      <c r="V136">
        <v>1</v>
      </c>
      <c r="W136">
        <v>529</v>
      </c>
      <c r="X136" s="9">
        <f t="shared" si="20"/>
        <v>0.42722117202268434</v>
      </c>
      <c r="Y136" s="9">
        <f t="shared" si="21"/>
        <v>5.4820415879017016E-2</v>
      </c>
      <c r="Z136" s="9">
        <f t="shared" si="22"/>
        <v>0.35727788279773159</v>
      </c>
      <c r="AA136" s="9">
        <f t="shared" si="23"/>
        <v>0.16068052930056712</v>
      </c>
      <c r="AB136" s="77">
        <f t="shared" si="24"/>
        <v>0.42722117202268434</v>
      </c>
      <c r="AC136" t="str">
        <f t="shared" si="25"/>
        <v>INC_2015</v>
      </c>
      <c r="AD136" s="9">
        <f t="shared" si="26"/>
        <v>0.35727788279773159</v>
      </c>
      <c r="AE136" t="str">
        <f t="shared" si="27"/>
        <v>BJP_2015</v>
      </c>
      <c r="AF136">
        <f t="shared" si="28"/>
        <v>6.9943289224952743E-2</v>
      </c>
      <c r="AG136" s="49" t="str">
        <f t="shared" si="29"/>
        <v>Swing INC_2015</v>
      </c>
    </row>
    <row r="137" spans="1:33" x14ac:dyDescent="0.3">
      <c r="A137" t="s">
        <v>653</v>
      </c>
      <c r="B137">
        <v>143</v>
      </c>
      <c r="C137">
        <v>47</v>
      </c>
      <c r="D137">
        <v>372</v>
      </c>
      <c r="E137">
        <v>9</v>
      </c>
      <c r="F137">
        <v>6</v>
      </c>
      <c r="G137">
        <v>1</v>
      </c>
      <c r="H137">
        <v>1</v>
      </c>
      <c r="I137">
        <v>1</v>
      </c>
      <c r="J137">
        <v>6</v>
      </c>
      <c r="K137">
        <v>3</v>
      </c>
      <c r="L137">
        <v>2</v>
      </c>
      <c r="M137">
        <v>3</v>
      </c>
      <c r="N137">
        <v>10</v>
      </c>
      <c r="O137">
        <v>6</v>
      </c>
      <c r="P137">
        <v>2</v>
      </c>
      <c r="Q137">
        <v>8</v>
      </c>
      <c r="R137">
        <v>7</v>
      </c>
      <c r="S137">
        <v>5</v>
      </c>
      <c r="T137">
        <v>7</v>
      </c>
      <c r="U137">
        <v>2</v>
      </c>
      <c r="V137">
        <v>3</v>
      </c>
      <c r="W137">
        <v>644</v>
      </c>
      <c r="X137" s="9">
        <f t="shared" si="20"/>
        <v>0.22204968944099379</v>
      </c>
      <c r="Y137" s="9">
        <f t="shared" si="21"/>
        <v>7.2981366459627328E-2</v>
      </c>
      <c r="Z137" s="9">
        <f t="shared" si="22"/>
        <v>0.57763975155279501</v>
      </c>
      <c r="AA137" s="9">
        <f t="shared" si="23"/>
        <v>0.12732919254658384</v>
      </c>
      <c r="AB137" s="77">
        <f t="shared" si="24"/>
        <v>0.57763975155279501</v>
      </c>
      <c r="AC137" t="str">
        <f t="shared" si="25"/>
        <v>BJP_2015</v>
      </c>
      <c r="AD137" s="9">
        <f t="shared" si="26"/>
        <v>0.22204968944099379</v>
      </c>
      <c r="AE137" t="str">
        <f t="shared" si="27"/>
        <v>INC_2015</v>
      </c>
      <c r="AF137">
        <f t="shared" si="28"/>
        <v>0.35559006211180122</v>
      </c>
      <c r="AG137" s="49" t="str">
        <f t="shared" si="29"/>
        <v>Strong BJP_2015</v>
      </c>
    </row>
    <row r="138" spans="1:33" x14ac:dyDescent="0.3">
      <c r="A138" t="s">
        <v>652</v>
      </c>
      <c r="B138">
        <v>777</v>
      </c>
      <c r="C138">
        <v>291</v>
      </c>
      <c r="D138">
        <v>335</v>
      </c>
      <c r="E138">
        <v>21</v>
      </c>
      <c r="F138">
        <v>3</v>
      </c>
      <c r="G138">
        <v>4</v>
      </c>
      <c r="H138">
        <v>0</v>
      </c>
      <c r="I138">
        <v>2</v>
      </c>
      <c r="J138">
        <v>2</v>
      </c>
      <c r="K138">
        <v>6</v>
      </c>
      <c r="L138">
        <v>5</v>
      </c>
      <c r="M138">
        <v>15</v>
      </c>
      <c r="N138">
        <v>2</v>
      </c>
      <c r="O138">
        <v>5</v>
      </c>
      <c r="P138">
        <v>11</v>
      </c>
      <c r="Q138">
        <v>12</v>
      </c>
      <c r="R138">
        <v>11</v>
      </c>
      <c r="S138">
        <v>9</v>
      </c>
      <c r="T138">
        <v>17</v>
      </c>
      <c r="U138">
        <v>5</v>
      </c>
      <c r="V138">
        <v>9</v>
      </c>
      <c r="W138">
        <v>1542</v>
      </c>
      <c r="X138" s="9">
        <f t="shared" si="20"/>
        <v>0.50389105058365757</v>
      </c>
      <c r="Y138" s="9">
        <f t="shared" si="21"/>
        <v>0.18871595330739299</v>
      </c>
      <c r="Z138" s="9">
        <f t="shared" si="22"/>
        <v>0.21725032425421531</v>
      </c>
      <c r="AA138" s="9">
        <f t="shared" si="23"/>
        <v>9.014267185473411E-2</v>
      </c>
      <c r="AB138" s="77">
        <f t="shared" si="24"/>
        <v>0.50389105058365757</v>
      </c>
      <c r="AC138" t="str">
        <f t="shared" si="25"/>
        <v>INC_2015</v>
      </c>
      <c r="AD138" s="9">
        <f t="shared" si="26"/>
        <v>0.21725032425421531</v>
      </c>
      <c r="AE138" t="str">
        <f t="shared" si="27"/>
        <v>BJP_2015</v>
      </c>
      <c r="AF138">
        <f t="shared" si="28"/>
        <v>0.28664072632944226</v>
      </c>
      <c r="AG138" s="49" t="str">
        <f t="shared" si="29"/>
        <v>Strong INC_2015</v>
      </c>
    </row>
    <row r="139" spans="1:33" x14ac:dyDescent="0.3">
      <c r="A139" t="s">
        <v>651</v>
      </c>
      <c r="B139">
        <v>558</v>
      </c>
      <c r="C139">
        <v>64</v>
      </c>
      <c r="D139">
        <v>226</v>
      </c>
      <c r="E139">
        <v>20</v>
      </c>
      <c r="F139">
        <v>4</v>
      </c>
      <c r="G139">
        <v>3</v>
      </c>
      <c r="H139">
        <v>5</v>
      </c>
      <c r="I139">
        <v>7</v>
      </c>
      <c r="J139">
        <v>8</v>
      </c>
      <c r="K139">
        <v>3</v>
      </c>
      <c r="L139">
        <v>3</v>
      </c>
      <c r="M139">
        <v>36</v>
      </c>
      <c r="N139">
        <v>10</v>
      </c>
      <c r="O139">
        <v>39</v>
      </c>
      <c r="P139">
        <v>7</v>
      </c>
      <c r="Q139">
        <v>19</v>
      </c>
      <c r="R139">
        <v>28</v>
      </c>
      <c r="S139">
        <v>9</v>
      </c>
      <c r="T139">
        <v>15</v>
      </c>
      <c r="U139">
        <v>6</v>
      </c>
      <c r="V139">
        <v>24</v>
      </c>
      <c r="W139">
        <v>1094</v>
      </c>
      <c r="X139" s="9">
        <f t="shared" si="20"/>
        <v>0.51005484460694694</v>
      </c>
      <c r="Y139" s="9">
        <f t="shared" si="21"/>
        <v>5.850091407678245E-2</v>
      </c>
      <c r="Z139" s="9">
        <f t="shared" si="22"/>
        <v>0.20658135283363802</v>
      </c>
      <c r="AA139" s="9">
        <f t="shared" si="23"/>
        <v>0.22486288848263253</v>
      </c>
      <c r="AB139" s="77">
        <f t="shared" si="24"/>
        <v>0.51005484460694694</v>
      </c>
      <c r="AC139" t="str">
        <f t="shared" si="25"/>
        <v>INC_2015</v>
      </c>
      <c r="AD139" s="9">
        <f t="shared" si="26"/>
        <v>0.22486288848263253</v>
      </c>
      <c r="AE139" t="str">
        <f t="shared" si="27"/>
        <v>Others_2015</v>
      </c>
      <c r="AF139">
        <f t="shared" si="28"/>
        <v>0.28519195612431442</v>
      </c>
      <c r="AG139" s="49" t="str">
        <f t="shared" si="29"/>
        <v>Strong INC_2015</v>
      </c>
    </row>
    <row r="140" spans="1:33" x14ac:dyDescent="0.3">
      <c r="A140" t="s">
        <v>650</v>
      </c>
      <c r="B140">
        <v>152</v>
      </c>
      <c r="C140">
        <v>24</v>
      </c>
      <c r="D140">
        <v>279</v>
      </c>
      <c r="E140">
        <v>13</v>
      </c>
      <c r="F140">
        <v>3</v>
      </c>
      <c r="G140">
        <v>1</v>
      </c>
      <c r="H140">
        <v>2</v>
      </c>
      <c r="I140">
        <v>0</v>
      </c>
      <c r="J140">
        <v>2</v>
      </c>
      <c r="K140">
        <v>1</v>
      </c>
      <c r="L140">
        <v>4</v>
      </c>
      <c r="M140">
        <v>36</v>
      </c>
      <c r="N140">
        <v>5</v>
      </c>
      <c r="O140">
        <v>5</v>
      </c>
      <c r="P140">
        <v>3</v>
      </c>
      <c r="Q140">
        <v>21</v>
      </c>
      <c r="R140">
        <v>5</v>
      </c>
      <c r="S140">
        <v>1</v>
      </c>
      <c r="T140">
        <v>4</v>
      </c>
      <c r="U140">
        <v>0</v>
      </c>
      <c r="V140">
        <v>8</v>
      </c>
      <c r="W140">
        <v>569</v>
      </c>
      <c r="X140" s="9">
        <f t="shared" si="20"/>
        <v>0.26713532513181021</v>
      </c>
      <c r="Y140" s="9">
        <f t="shared" si="21"/>
        <v>4.21792618629174E-2</v>
      </c>
      <c r="Z140" s="9">
        <f t="shared" si="22"/>
        <v>0.49033391915641478</v>
      </c>
      <c r="AA140" s="9">
        <f t="shared" si="23"/>
        <v>0.20035149384885764</v>
      </c>
      <c r="AB140" s="77">
        <f t="shared" si="24"/>
        <v>0.49033391915641478</v>
      </c>
      <c r="AC140" t="str">
        <f t="shared" si="25"/>
        <v>BJP_2015</v>
      </c>
      <c r="AD140" s="9">
        <f t="shared" si="26"/>
        <v>0.26713532513181021</v>
      </c>
      <c r="AE140" t="str">
        <f t="shared" si="27"/>
        <v>INC_2015</v>
      </c>
      <c r="AF140">
        <f t="shared" si="28"/>
        <v>0.22319859402460457</v>
      </c>
      <c r="AG140" s="49" t="str">
        <f t="shared" si="29"/>
        <v>Strong BJP_2015</v>
      </c>
    </row>
    <row r="141" spans="1:33" x14ac:dyDescent="0.3">
      <c r="A141" t="s">
        <v>649</v>
      </c>
      <c r="B141">
        <v>346</v>
      </c>
      <c r="C141">
        <v>8</v>
      </c>
      <c r="D141">
        <v>6</v>
      </c>
      <c r="E141">
        <v>2</v>
      </c>
      <c r="F141">
        <v>2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9</v>
      </c>
      <c r="R141">
        <v>5</v>
      </c>
      <c r="S141">
        <v>2</v>
      </c>
      <c r="T141">
        <v>0</v>
      </c>
      <c r="U141">
        <v>1</v>
      </c>
      <c r="V141">
        <v>2</v>
      </c>
      <c r="W141">
        <v>386</v>
      </c>
      <c r="X141" s="9">
        <f t="shared" si="20"/>
        <v>0.89637305699481862</v>
      </c>
      <c r="Y141" s="9">
        <f t="shared" si="21"/>
        <v>2.072538860103627E-2</v>
      </c>
      <c r="Z141" s="9">
        <f t="shared" si="22"/>
        <v>1.5544041450777202E-2</v>
      </c>
      <c r="AA141" s="9">
        <f t="shared" si="23"/>
        <v>6.7357512953367879E-2</v>
      </c>
      <c r="AB141" s="77">
        <f t="shared" si="24"/>
        <v>0.89637305699481862</v>
      </c>
      <c r="AC141" t="str">
        <f t="shared" si="25"/>
        <v>INC_2015</v>
      </c>
      <c r="AD141" s="9">
        <f t="shared" si="26"/>
        <v>6.7357512953367879E-2</v>
      </c>
      <c r="AE141" t="str">
        <f t="shared" si="27"/>
        <v>Others_2015</v>
      </c>
      <c r="AF141">
        <f t="shared" si="28"/>
        <v>0.82901554404145072</v>
      </c>
      <c r="AG141" s="49" t="str">
        <f t="shared" si="29"/>
        <v>Strong INC_2015</v>
      </c>
    </row>
    <row r="142" spans="1:33" x14ac:dyDescent="0.3">
      <c r="A142" t="s">
        <v>648</v>
      </c>
      <c r="B142">
        <v>20</v>
      </c>
      <c r="C142">
        <v>12</v>
      </c>
      <c r="D142">
        <v>57</v>
      </c>
      <c r="E142">
        <v>1</v>
      </c>
      <c r="F142">
        <v>1</v>
      </c>
      <c r="G142">
        <v>5</v>
      </c>
      <c r="H142">
        <v>4</v>
      </c>
      <c r="I142">
        <v>1</v>
      </c>
      <c r="J142">
        <v>1</v>
      </c>
      <c r="K142">
        <v>0</v>
      </c>
      <c r="L142">
        <v>1</v>
      </c>
      <c r="M142">
        <v>271</v>
      </c>
      <c r="N142">
        <v>5</v>
      </c>
      <c r="O142">
        <v>11</v>
      </c>
      <c r="P142">
        <v>4</v>
      </c>
      <c r="Q142">
        <v>10</v>
      </c>
      <c r="R142">
        <v>1</v>
      </c>
      <c r="S142">
        <v>0</v>
      </c>
      <c r="T142">
        <v>1</v>
      </c>
      <c r="U142">
        <v>0</v>
      </c>
      <c r="V142">
        <v>1</v>
      </c>
      <c r="W142">
        <v>407</v>
      </c>
      <c r="X142" s="9">
        <f t="shared" si="20"/>
        <v>4.9140049140049137E-2</v>
      </c>
      <c r="Y142" s="9">
        <f t="shared" si="21"/>
        <v>2.9484029484029485E-2</v>
      </c>
      <c r="Z142" s="9">
        <f t="shared" si="22"/>
        <v>0.14004914004914004</v>
      </c>
      <c r="AA142" s="9">
        <f t="shared" si="23"/>
        <v>0.78132678132678135</v>
      </c>
      <c r="AB142" s="77">
        <f t="shared" si="24"/>
        <v>0.78132678132678135</v>
      </c>
      <c r="AC142" t="str">
        <f t="shared" si="25"/>
        <v>Others_2015</v>
      </c>
      <c r="AD142" s="9">
        <f t="shared" si="26"/>
        <v>0.14004914004914004</v>
      </c>
      <c r="AE142" t="str">
        <f t="shared" si="27"/>
        <v>BJP_2015</v>
      </c>
      <c r="AF142">
        <f t="shared" si="28"/>
        <v>0.64127764127764131</v>
      </c>
      <c r="AG142" s="49" t="str">
        <f t="shared" si="29"/>
        <v>Strong Others_2015</v>
      </c>
    </row>
    <row r="143" spans="1:33" x14ac:dyDescent="0.3">
      <c r="A143" t="s">
        <v>647</v>
      </c>
      <c r="B143">
        <v>140</v>
      </c>
      <c r="C143">
        <v>17</v>
      </c>
      <c r="D143">
        <v>127</v>
      </c>
      <c r="E143">
        <v>1</v>
      </c>
      <c r="F143">
        <v>1</v>
      </c>
      <c r="G143">
        <v>1</v>
      </c>
      <c r="H143">
        <v>0</v>
      </c>
      <c r="I143">
        <v>3</v>
      </c>
      <c r="J143">
        <v>1</v>
      </c>
      <c r="K143">
        <v>0</v>
      </c>
      <c r="L143">
        <v>2</v>
      </c>
      <c r="M143">
        <v>30</v>
      </c>
      <c r="N143">
        <v>1</v>
      </c>
      <c r="O143">
        <v>2</v>
      </c>
      <c r="P143">
        <v>1</v>
      </c>
      <c r="Q143">
        <v>1</v>
      </c>
      <c r="R143">
        <v>1</v>
      </c>
      <c r="S143">
        <v>0</v>
      </c>
      <c r="T143">
        <v>2</v>
      </c>
      <c r="U143">
        <v>1</v>
      </c>
      <c r="V143">
        <v>0</v>
      </c>
      <c r="W143">
        <v>332</v>
      </c>
      <c r="X143" s="9">
        <f t="shared" si="20"/>
        <v>0.42168674698795183</v>
      </c>
      <c r="Y143" s="9">
        <f t="shared" si="21"/>
        <v>5.1204819277108432E-2</v>
      </c>
      <c r="Z143" s="9">
        <f t="shared" si="22"/>
        <v>0.38253012048192769</v>
      </c>
      <c r="AA143" s="9">
        <f t="shared" si="23"/>
        <v>0.14457831325301204</v>
      </c>
      <c r="AB143" s="77">
        <f t="shared" si="24"/>
        <v>0.42168674698795183</v>
      </c>
      <c r="AC143" t="str">
        <f t="shared" si="25"/>
        <v>INC_2015</v>
      </c>
      <c r="AD143" s="9">
        <f t="shared" si="26"/>
        <v>0.38253012048192769</v>
      </c>
      <c r="AE143" t="str">
        <f t="shared" si="27"/>
        <v>BJP_2015</v>
      </c>
      <c r="AF143">
        <f t="shared" si="28"/>
        <v>3.9156626506024139E-2</v>
      </c>
      <c r="AG143" s="49" t="str">
        <f t="shared" si="29"/>
        <v>Swing INC_2015</v>
      </c>
    </row>
    <row r="144" spans="1:33" x14ac:dyDescent="0.3">
      <c r="A144" t="s">
        <v>646</v>
      </c>
      <c r="B144">
        <v>415</v>
      </c>
      <c r="C144">
        <v>79</v>
      </c>
      <c r="D144">
        <v>370</v>
      </c>
      <c r="E144">
        <v>19</v>
      </c>
      <c r="F144">
        <v>8</v>
      </c>
      <c r="G144">
        <v>4</v>
      </c>
      <c r="H144">
        <v>1</v>
      </c>
      <c r="I144">
        <v>6</v>
      </c>
      <c r="J144">
        <v>3</v>
      </c>
      <c r="K144">
        <v>4</v>
      </c>
      <c r="L144">
        <v>7</v>
      </c>
      <c r="M144">
        <v>78</v>
      </c>
      <c r="N144">
        <v>5</v>
      </c>
      <c r="O144">
        <v>9</v>
      </c>
      <c r="P144">
        <v>13</v>
      </c>
      <c r="Q144">
        <v>49</v>
      </c>
      <c r="R144">
        <v>13</v>
      </c>
      <c r="S144">
        <v>3</v>
      </c>
      <c r="T144">
        <v>21</v>
      </c>
      <c r="U144">
        <v>5</v>
      </c>
      <c r="V144">
        <v>10</v>
      </c>
      <c r="W144">
        <v>1122</v>
      </c>
      <c r="X144" s="9">
        <f t="shared" si="20"/>
        <v>0.36987522281639929</v>
      </c>
      <c r="Y144" s="9">
        <f t="shared" si="21"/>
        <v>7.0409982174688052E-2</v>
      </c>
      <c r="Z144" s="9">
        <f t="shared" si="22"/>
        <v>0.32976827094474154</v>
      </c>
      <c r="AA144" s="9">
        <f t="shared" si="23"/>
        <v>0.22994652406417113</v>
      </c>
      <c r="AB144" s="77">
        <f t="shared" si="24"/>
        <v>0.36987522281639929</v>
      </c>
      <c r="AC144" t="str">
        <f t="shared" si="25"/>
        <v>INC_2015</v>
      </c>
      <c r="AD144" s="9">
        <f t="shared" si="26"/>
        <v>0.32976827094474154</v>
      </c>
      <c r="AE144" t="str">
        <f t="shared" si="27"/>
        <v>BJP_2015</v>
      </c>
      <c r="AF144">
        <f t="shared" si="28"/>
        <v>4.0106951871657748E-2</v>
      </c>
      <c r="AG144" s="49" t="str">
        <f t="shared" si="29"/>
        <v>Swing INC_2015</v>
      </c>
    </row>
    <row r="145" spans="1:33" x14ac:dyDescent="0.3">
      <c r="A145" t="s">
        <v>645</v>
      </c>
      <c r="B145">
        <v>765</v>
      </c>
      <c r="C145">
        <v>128</v>
      </c>
      <c r="D145">
        <v>221</v>
      </c>
      <c r="E145">
        <v>16</v>
      </c>
      <c r="F145">
        <v>7</v>
      </c>
      <c r="G145">
        <v>4</v>
      </c>
      <c r="H145">
        <v>2</v>
      </c>
      <c r="I145">
        <v>9</v>
      </c>
      <c r="J145">
        <v>63</v>
      </c>
      <c r="K145">
        <v>6</v>
      </c>
      <c r="L145">
        <v>4</v>
      </c>
      <c r="M145">
        <v>22</v>
      </c>
      <c r="N145">
        <v>10</v>
      </c>
      <c r="O145">
        <v>8</v>
      </c>
      <c r="P145">
        <v>8</v>
      </c>
      <c r="Q145">
        <v>34</v>
      </c>
      <c r="R145">
        <v>22</v>
      </c>
      <c r="S145">
        <v>9</v>
      </c>
      <c r="T145">
        <v>9</v>
      </c>
      <c r="U145">
        <v>0</v>
      </c>
      <c r="V145">
        <v>2</v>
      </c>
      <c r="W145">
        <v>1349</v>
      </c>
      <c r="X145" s="9">
        <f t="shared" si="20"/>
        <v>0.56708673091178652</v>
      </c>
      <c r="Y145" s="9">
        <f t="shared" si="21"/>
        <v>9.4885100074128981E-2</v>
      </c>
      <c r="Z145" s="9">
        <f t="shared" si="22"/>
        <v>0.16382505559673832</v>
      </c>
      <c r="AA145" s="9">
        <f t="shared" si="23"/>
        <v>0.17420311341734618</v>
      </c>
      <c r="AB145" s="77">
        <f t="shared" si="24"/>
        <v>0.56708673091178652</v>
      </c>
      <c r="AC145" t="str">
        <f t="shared" si="25"/>
        <v>INC_2015</v>
      </c>
      <c r="AD145" s="9">
        <f t="shared" si="26"/>
        <v>0.17420311341734618</v>
      </c>
      <c r="AE145" t="str">
        <f t="shared" si="27"/>
        <v>Others_2015</v>
      </c>
      <c r="AF145">
        <f t="shared" si="28"/>
        <v>0.39288361749444034</v>
      </c>
      <c r="AG145" s="49" t="str">
        <f t="shared" si="29"/>
        <v>Strong INC_2015</v>
      </c>
    </row>
    <row r="146" spans="1:33" x14ac:dyDescent="0.3">
      <c r="A146" t="s">
        <v>644</v>
      </c>
      <c r="B146">
        <v>321</v>
      </c>
      <c r="C146">
        <v>173</v>
      </c>
      <c r="D146">
        <v>247</v>
      </c>
      <c r="E146">
        <v>15</v>
      </c>
      <c r="F146">
        <v>5</v>
      </c>
      <c r="G146">
        <v>3</v>
      </c>
      <c r="H146">
        <v>3</v>
      </c>
      <c r="I146">
        <v>8</v>
      </c>
      <c r="J146">
        <v>95</v>
      </c>
      <c r="K146">
        <v>2</v>
      </c>
      <c r="L146">
        <v>4</v>
      </c>
      <c r="M146">
        <v>14</v>
      </c>
      <c r="N146">
        <v>5</v>
      </c>
      <c r="O146">
        <v>6</v>
      </c>
      <c r="P146">
        <v>8</v>
      </c>
      <c r="Q146">
        <v>22</v>
      </c>
      <c r="R146">
        <v>9</v>
      </c>
      <c r="S146">
        <v>10</v>
      </c>
      <c r="T146">
        <v>6</v>
      </c>
      <c r="U146">
        <v>4</v>
      </c>
      <c r="V146">
        <v>12</v>
      </c>
      <c r="W146">
        <v>972</v>
      </c>
      <c r="X146" s="9">
        <f t="shared" si="20"/>
        <v>0.33024691358024694</v>
      </c>
      <c r="Y146" s="9">
        <f t="shared" si="21"/>
        <v>0.1779835390946502</v>
      </c>
      <c r="Z146" s="9">
        <f t="shared" si="22"/>
        <v>0.25411522633744854</v>
      </c>
      <c r="AA146" s="9">
        <f t="shared" si="23"/>
        <v>0.23765432098765432</v>
      </c>
      <c r="AB146" s="77">
        <f t="shared" si="24"/>
        <v>0.33024691358024694</v>
      </c>
      <c r="AC146" t="str">
        <f t="shared" si="25"/>
        <v>INC_2015</v>
      </c>
      <c r="AD146" s="9">
        <f t="shared" si="26"/>
        <v>0.25411522633744854</v>
      </c>
      <c r="AE146" t="str">
        <f t="shared" si="27"/>
        <v>BJP_2015</v>
      </c>
      <c r="AF146">
        <f t="shared" si="28"/>
        <v>7.6131687242798396E-2</v>
      </c>
      <c r="AG146" s="49" t="str">
        <f t="shared" si="29"/>
        <v>Swing INC_2015</v>
      </c>
    </row>
    <row r="147" spans="1:33" x14ac:dyDescent="0.3">
      <c r="A147" t="s">
        <v>643</v>
      </c>
      <c r="B147">
        <v>264</v>
      </c>
      <c r="C147">
        <v>16</v>
      </c>
      <c r="D147">
        <v>172</v>
      </c>
      <c r="E147">
        <v>6</v>
      </c>
      <c r="F147">
        <v>6</v>
      </c>
      <c r="G147">
        <v>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3</v>
      </c>
      <c r="O147">
        <v>3</v>
      </c>
      <c r="P147">
        <v>1</v>
      </c>
      <c r="Q147">
        <v>4</v>
      </c>
      <c r="R147">
        <v>6</v>
      </c>
      <c r="S147">
        <v>3</v>
      </c>
      <c r="T147">
        <v>4</v>
      </c>
      <c r="U147">
        <v>3</v>
      </c>
      <c r="V147">
        <v>5</v>
      </c>
      <c r="W147">
        <v>501</v>
      </c>
      <c r="X147" s="9">
        <f t="shared" si="20"/>
        <v>0.52694610778443118</v>
      </c>
      <c r="Y147" s="9">
        <f t="shared" si="21"/>
        <v>3.1936127744510975E-2</v>
      </c>
      <c r="Z147" s="9">
        <f t="shared" si="22"/>
        <v>0.34331337325349304</v>
      </c>
      <c r="AA147" s="9">
        <f t="shared" si="23"/>
        <v>9.7804391217564873E-2</v>
      </c>
      <c r="AB147" s="77">
        <f t="shared" si="24"/>
        <v>0.52694610778443118</v>
      </c>
      <c r="AC147" t="str">
        <f t="shared" si="25"/>
        <v>INC_2015</v>
      </c>
      <c r="AD147" s="9">
        <f t="shared" si="26"/>
        <v>0.34331337325349304</v>
      </c>
      <c r="AE147" t="str">
        <f t="shared" si="27"/>
        <v>BJP_2015</v>
      </c>
      <c r="AF147">
        <f t="shared" si="28"/>
        <v>0.18363273453093815</v>
      </c>
      <c r="AG147" s="49" t="str">
        <f t="shared" si="29"/>
        <v>Strong INC_2015</v>
      </c>
    </row>
    <row r="148" spans="1:33" x14ac:dyDescent="0.3">
      <c r="A148" t="s">
        <v>642</v>
      </c>
      <c r="B148">
        <v>143</v>
      </c>
      <c r="C148">
        <v>20</v>
      </c>
      <c r="D148">
        <v>173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29</v>
      </c>
      <c r="N148">
        <v>1</v>
      </c>
      <c r="O148">
        <v>2</v>
      </c>
      <c r="P148">
        <v>0</v>
      </c>
      <c r="Q148">
        <v>1</v>
      </c>
      <c r="R148">
        <v>4</v>
      </c>
      <c r="S148">
        <v>0</v>
      </c>
      <c r="T148">
        <v>7</v>
      </c>
      <c r="U148">
        <v>0</v>
      </c>
      <c r="V148">
        <v>0</v>
      </c>
      <c r="W148">
        <v>384</v>
      </c>
      <c r="X148" s="9">
        <f t="shared" si="20"/>
        <v>0.37239583333333331</v>
      </c>
      <c r="Y148" s="9">
        <f t="shared" si="21"/>
        <v>5.2083333333333336E-2</v>
      </c>
      <c r="Z148" s="9">
        <f t="shared" si="22"/>
        <v>0.45052083333333331</v>
      </c>
      <c r="AA148" s="9">
        <f t="shared" si="23"/>
        <v>0.125</v>
      </c>
      <c r="AB148" s="77">
        <f t="shared" si="24"/>
        <v>0.45052083333333331</v>
      </c>
      <c r="AC148" t="str">
        <f t="shared" si="25"/>
        <v>BJP_2015</v>
      </c>
      <c r="AD148" s="9">
        <f t="shared" si="26"/>
        <v>0.37239583333333331</v>
      </c>
      <c r="AE148" t="str">
        <f t="shared" si="27"/>
        <v>INC_2015</v>
      </c>
      <c r="AF148">
        <f t="shared" si="28"/>
        <v>7.8125E-2</v>
      </c>
      <c r="AG148" s="49" t="str">
        <f t="shared" si="29"/>
        <v>Swing BJP_2015</v>
      </c>
    </row>
    <row r="149" spans="1:33" x14ac:dyDescent="0.3">
      <c r="A149" t="s">
        <v>641</v>
      </c>
      <c r="B149">
        <v>50</v>
      </c>
      <c r="C149">
        <v>2</v>
      </c>
      <c r="D149">
        <v>241</v>
      </c>
      <c r="E149">
        <v>2</v>
      </c>
      <c r="F149">
        <v>0</v>
      </c>
      <c r="G149">
        <v>1</v>
      </c>
      <c r="H149">
        <v>0</v>
      </c>
      <c r="I149">
        <v>0</v>
      </c>
      <c r="J149">
        <v>3</v>
      </c>
      <c r="K149">
        <v>0</v>
      </c>
      <c r="L149">
        <v>4</v>
      </c>
      <c r="M149">
        <v>53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2</v>
      </c>
      <c r="W149">
        <v>361</v>
      </c>
      <c r="X149" s="9">
        <f t="shared" si="20"/>
        <v>0.13850415512465375</v>
      </c>
      <c r="Y149" s="9">
        <f t="shared" si="21"/>
        <v>5.5401662049861496E-3</v>
      </c>
      <c r="Z149" s="9">
        <f t="shared" si="22"/>
        <v>0.66759002770083098</v>
      </c>
      <c r="AA149" s="9">
        <f t="shared" si="23"/>
        <v>0.18836565096952909</v>
      </c>
      <c r="AB149" s="77">
        <f t="shared" si="24"/>
        <v>0.66759002770083098</v>
      </c>
      <c r="AC149" t="str">
        <f t="shared" si="25"/>
        <v>BJP_2015</v>
      </c>
      <c r="AD149" s="9">
        <f t="shared" si="26"/>
        <v>0.18836565096952909</v>
      </c>
      <c r="AE149" t="str">
        <f t="shared" si="27"/>
        <v>Others_2015</v>
      </c>
      <c r="AF149">
        <f t="shared" si="28"/>
        <v>0.47922437673130192</v>
      </c>
      <c r="AG149" s="49" t="str">
        <f t="shared" si="29"/>
        <v>Strong BJP_2015</v>
      </c>
    </row>
    <row r="150" spans="1:33" x14ac:dyDescent="0.3">
      <c r="A150" t="s">
        <v>640</v>
      </c>
      <c r="B150">
        <v>18</v>
      </c>
      <c r="C150">
        <v>5</v>
      </c>
      <c r="D150">
        <v>6</v>
      </c>
      <c r="E150">
        <v>1</v>
      </c>
      <c r="F150">
        <v>0</v>
      </c>
      <c r="G150">
        <v>2</v>
      </c>
      <c r="H150">
        <v>1</v>
      </c>
      <c r="I150">
        <v>16</v>
      </c>
      <c r="J150">
        <v>816</v>
      </c>
      <c r="K150">
        <v>7</v>
      </c>
      <c r="L150">
        <v>2</v>
      </c>
      <c r="M150">
        <v>1</v>
      </c>
      <c r="N150">
        <v>2</v>
      </c>
      <c r="O150">
        <v>0</v>
      </c>
      <c r="P150">
        <v>1</v>
      </c>
      <c r="Q150">
        <v>7</v>
      </c>
      <c r="R150">
        <v>1</v>
      </c>
      <c r="S150">
        <v>1</v>
      </c>
      <c r="T150">
        <v>0</v>
      </c>
      <c r="U150">
        <v>1</v>
      </c>
      <c r="V150">
        <v>5</v>
      </c>
      <c r="W150">
        <v>893</v>
      </c>
      <c r="X150" s="9">
        <f t="shared" si="20"/>
        <v>2.0156774916013438E-2</v>
      </c>
      <c r="Y150" s="9">
        <f t="shared" si="21"/>
        <v>5.5991041433370659E-3</v>
      </c>
      <c r="Z150" s="9">
        <f t="shared" si="22"/>
        <v>6.7189249720044789E-3</v>
      </c>
      <c r="AA150" s="9">
        <f t="shared" si="23"/>
        <v>0.96752519596864506</v>
      </c>
      <c r="AB150" s="77">
        <f t="shared" si="24"/>
        <v>0.96752519596864506</v>
      </c>
      <c r="AC150" t="str">
        <f t="shared" si="25"/>
        <v>Others_2015</v>
      </c>
      <c r="AD150" s="9">
        <f t="shared" si="26"/>
        <v>2.0156774916013438E-2</v>
      </c>
      <c r="AE150" t="str">
        <f t="shared" si="27"/>
        <v>INC_2015</v>
      </c>
      <c r="AF150">
        <f t="shared" si="28"/>
        <v>0.94736842105263164</v>
      </c>
      <c r="AG150" s="49" t="str">
        <f t="shared" si="29"/>
        <v>Strong Others_2015</v>
      </c>
    </row>
    <row r="151" spans="1:33" x14ac:dyDescent="0.3">
      <c r="A151" t="s">
        <v>639</v>
      </c>
      <c r="B151">
        <v>184</v>
      </c>
      <c r="C151">
        <v>48</v>
      </c>
      <c r="D151">
        <v>49</v>
      </c>
      <c r="E151">
        <v>1</v>
      </c>
      <c r="F151">
        <v>2</v>
      </c>
      <c r="G151">
        <v>0</v>
      </c>
      <c r="H151">
        <v>2</v>
      </c>
      <c r="I151">
        <v>0</v>
      </c>
      <c r="J151">
        <v>3</v>
      </c>
      <c r="K151">
        <v>0</v>
      </c>
      <c r="L151">
        <v>0</v>
      </c>
      <c r="M151">
        <v>3</v>
      </c>
      <c r="N151">
        <v>0</v>
      </c>
      <c r="O151">
        <v>1</v>
      </c>
      <c r="P151">
        <v>0</v>
      </c>
      <c r="Q151">
        <v>4</v>
      </c>
      <c r="R151">
        <v>5</v>
      </c>
      <c r="S151">
        <v>0</v>
      </c>
      <c r="T151">
        <v>2</v>
      </c>
      <c r="U151">
        <v>0</v>
      </c>
      <c r="V151">
        <v>0</v>
      </c>
      <c r="W151">
        <v>304</v>
      </c>
      <c r="X151" s="9">
        <f t="shared" si="20"/>
        <v>0.60526315789473684</v>
      </c>
      <c r="Y151" s="9">
        <f t="shared" si="21"/>
        <v>0.15789473684210525</v>
      </c>
      <c r="Z151" s="9">
        <f t="shared" si="22"/>
        <v>0.16118421052631579</v>
      </c>
      <c r="AA151" s="9">
        <f t="shared" si="23"/>
        <v>7.5657894736842105E-2</v>
      </c>
      <c r="AB151" s="77">
        <f t="shared" si="24"/>
        <v>0.60526315789473684</v>
      </c>
      <c r="AC151" t="str">
        <f t="shared" si="25"/>
        <v>INC_2015</v>
      </c>
      <c r="AD151" s="9">
        <f t="shared" si="26"/>
        <v>0.16118421052631579</v>
      </c>
      <c r="AE151" t="str">
        <f t="shared" si="27"/>
        <v>BJP_2015</v>
      </c>
      <c r="AF151">
        <f t="shared" si="28"/>
        <v>0.44407894736842102</v>
      </c>
      <c r="AG151" s="49" t="str">
        <f t="shared" si="29"/>
        <v>Strong INC_2015</v>
      </c>
    </row>
    <row r="152" spans="1:33" x14ac:dyDescent="0.3">
      <c r="A152" t="s">
        <v>638</v>
      </c>
      <c r="B152">
        <v>405</v>
      </c>
      <c r="C152">
        <v>68</v>
      </c>
      <c r="D152">
        <v>114</v>
      </c>
      <c r="E152">
        <v>19</v>
      </c>
      <c r="F152">
        <v>11</v>
      </c>
      <c r="G152">
        <v>5</v>
      </c>
      <c r="H152">
        <v>1</v>
      </c>
      <c r="I152">
        <v>10</v>
      </c>
      <c r="J152">
        <v>62</v>
      </c>
      <c r="K152">
        <v>2</v>
      </c>
      <c r="L152">
        <v>3</v>
      </c>
      <c r="M152">
        <v>10</v>
      </c>
      <c r="N152">
        <v>8</v>
      </c>
      <c r="O152">
        <v>7</v>
      </c>
      <c r="P152">
        <v>9</v>
      </c>
      <c r="Q152">
        <v>25</v>
      </c>
      <c r="R152">
        <v>2</v>
      </c>
      <c r="S152">
        <v>1</v>
      </c>
      <c r="T152">
        <v>0</v>
      </c>
      <c r="U152">
        <v>0</v>
      </c>
      <c r="V152">
        <v>0</v>
      </c>
      <c r="W152">
        <v>762</v>
      </c>
      <c r="X152" s="9">
        <f t="shared" si="20"/>
        <v>0.53149606299212604</v>
      </c>
      <c r="Y152" s="9">
        <f t="shared" si="21"/>
        <v>8.9238845144356954E-2</v>
      </c>
      <c r="Z152" s="9">
        <f t="shared" si="22"/>
        <v>0.14960629921259844</v>
      </c>
      <c r="AA152" s="9">
        <f t="shared" si="23"/>
        <v>0.22965879265091863</v>
      </c>
      <c r="AB152" s="77">
        <f t="shared" si="24"/>
        <v>0.53149606299212604</v>
      </c>
      <c r="AC152" t="str">
        <f t="shared" si="25"/>
        <v>INC_2015</v>
      </c>
      <c r="AD152" s="9">
        <f t="shared" si="26"/>
        <v>0.22965879265091863</v>
      </c>
      <c r="AE152" t="str">
        <f t="shared" si="27"/>
        <v>Others_2015</v>
      </c>
      <c r="AF152">
        <f t="shared" si="28"/>
        <v>0.30183727034120744</v>
      </c>
      <c r="AG152" s="49" t="str">
        <f t="shared" si="29"/>
        <v>Strong INC_2015</v>
      </c>
    </row>
    <row r="153" spans="1:33" x14ac:dyDescent="0.3">
      <c r="A153" t="s">
        <v>637</v>
      </c>
      <c r="B153">
        <v>263</v>
      </c>
      <c r="C153">
        <v>148</v>
      </c>
      <c r="D153">
        <v>289</v>
      </c>
      <c r="E153">
        <v>21</v>
      </c>
      <c r="F153">
        <v>7</v>
      </c>
      <c r="G153">
        <v>4</v>
      </c>
      <c r="H153">
        <v>1</v>
      </c>
      <c r="I153">
        <v>5</v>
      </c>
      <c r="J153">
        <v>6</v>
      </c>
      <c r="K153">
        <v>6</v>
      </c>
      <c r="L153">
        <v>3</v>
      </c>
      <c r="M153">
        <v>15</v>
      </c>
      <c r="N153">
        <v>10</v>
      </c>
      <c r="O153">
        <v>17</v>
      </c>
      <c r="P153">
        <v>10</v>
      </c>
      <c r="Q153">
        <v>24</v>
      </c>
      <c r="R153">
        <v>7</v>
      </c>
      <c r="S153">
        <v>5</v>
      </c>
      <c r="T153">
        <v>1</v>
      </c>
      <c r="U153">
        <v>0</v>
      </c>
      <c r="V153">
        <v>1</v>
      </c>
      <c r="W153">
        <v>843</v>
      </c>
      <c r="X153" s="9">
        <f t="shared" si="20"/>
        <v>0.31198102016607354</v>
      </c>
      <c r="Y153" s="9">
        <f t="shared" si="21"/>
        <v>0.17556346381969157</v>
      </c>
      <c r="Z153" s="9">
        <f t="shared" si="22"/>
        <v>0.34282325029655991</v>
      </c>
      <c r="AA153" s="9">
        <f t="shared" si="23"/>
        <v>0.16963226571767498</v>
      </c>
      <c r="AB153" s="77">
        <f t="shared" si="24"/>
        <v>0.34282325029655991</v>
      </c>
      <c r="AC153" t="str">
        <f t="shared" si="25"/>
        <v>BJP_2015</v>
      </c>
      <c r="AD153" s="9">
        <f t="shared" si="26"/>
        <v>0.31198102016607354</v>
      </c>
      <c r="AE153" t="str">
        <f t="shared" si="27"/>
        <v>INC_2015</v>
      </c>
      <c r="AF153">
        <f t="shared" si="28"/>
        <v>3.084223013048637E-2</v>
      </c>
      <c r="AG153" s="49" t="str">
        <f t="shared" si="29"/>
        <v>Swing BJP_2015</v>
      </c>
    </row>
    <row r="154" spans="1:33" x14ac:dyDescent="0.3">
      <c r="A154" t="s">
        <v>636</v>
      </c>
      <c r="B154">
        <v>126</v>
      </c>
      <c r="C154">
        <v>9</v>
      </c>
      <c r="D154">
        <v>418</v>
      </c>
      <c r="E154">
        <v>21</v>
      </c>
      <c r="F154">
        <v>2</v>
      </c>
      <c r="G154">
        <v>2</v>
      </c>
      <c r="H154">
        <v>1</v>
      </c>
      <c r="I154">
        <v>3</v>
      </c>
      <c r="J154">
        <v>3</v>
      </c>
      <c r="K154">
        <v>4</v>
      </c>
      <c r="L154">
        <v>2</v>
      </c>
      <c r="M154">
        <v>42</v>
      </c>
      <c r="N154">
        <v>2</v>
      </c>
      <c r="O154">
        <v>12</v>
      </c>
      <c r="P154">
        <v>8</v>
      </c>
      <c r="Q154">
        <v>24</v>
      </c>
      <c r="R154">
        <v>10</v>
      </c>
      <c r="S154">
        <v>3</v>
      </c>
      <c r="T154">
        <v>15</v>
      </c>
      <c r="U154">
        <v>0</v>
      </c>
      <c r="V154">
        <v>8</v>
      </c>
      <c r="W154">
        <v>715</v>
      </c>
      <c r="X154" s="9">
        <f t="shared" si="20"/>
        <v>0.17622377622377622</v>
      </c>
      <c r="Y154" s="9">
        <f t="shared" si="21"/>
        <v>1.2587412587412588E-2</v>
      </c>
      <c r="Z154" s="9">
        <f t="shared" si="22"/>
        <v>0.58461538461538465</v>
      </c>
      <c r="AA154" s="9">
        <f t="shared" si="23"/>
        <v>0.22657342657342658</v>
      </c>
      <c r="AB154" s="77">
        <f t="shared" si="24"/>
        <v>0.58461538461538465</v>
      </c>
      <c r="AC154" t="str">
        <f t="shared" si="25"/>
        <v>BJP_2015</v>
      </c>
      <c r="AD154" s="9">
        <f t="shared" si="26"/>
        <v>0.22657342657342658</v>
      </c>
      <c r="AE154" t="str">
        <f t="shared" si="27"/>
        <v>Others_2015</v>
      </c>
      <c r="AF154">
        <f t="shared" si="28"/>
        <v>0.35804195804195804</v>
      </c>
      <c r="AG154" s="49" t="str">
        <f t="shared" si="29"/>
        <v>Strong BJP_2015</v>
      </c>
    </row>
    <row r="155" spans="1:33" x14ac:dyDescent="0.3">
      <c r="A155" t="s">
        <v>635</v>
      </c>
      <c r="B155">
        <v>464</v>
      </c>
      <c r="C155">
        <v>45</v>
      </c>
      <c r="D155">
        <v>128</v>
      </c>
      <c r="E155">
        <v>23</v>
      </c>
      <c r="F155">
        <v>3</v>
      </c>
      <c r="G155">
        <v>4</v>
      </c>
      <c r="H155">
        <v>1</v>
      </c>
      <c r="I155">
        <v>1</v>
      </c>
      <c r="J155">
        <v>4</v>
      </c>
      <c r="K155">
        <v>2</v>
      </c>
      <c r="L155">
        <v>2</v>
      </c>
      <c r="M155">
        <v>7</v>
      </c>
      <c r="N155">
        <v>0</v>
      </c>
      <c r="O155">
        <v>2</v>
      </c>
      <c r="P155">
        <v>2</v>
      </c>
      <c r="Q155">
        <v>27</v>
      </c>
      <c r="R155">
        <v>9</v>
      </c>
      <c r="S155">
        <v>1</v>
      </c>
      <c r="T155">
        <v>14</v>
      </c>
      <c r="U155">
        <v>0</v>
      </c>
      <c r="V155">
        <v>1</v>
      </c>
      <c r="W155">
        <v>740</v>
      </c>
      <c r="X155" s="9">
        <f t="shared" si="20"/>
        <v>0.62702702702702706</v>
      </c>
      <c r="Y155" s="9">
        <f t="shared" si="21"/>
        <v>6.0810810810810814E-2</v>
      </c>
      <c r="Z155" s="9">
        <f t="shared" si="22"/>
        <v>0.17297297297297298</v>
      </c>
      <c r="AA155" s="9">
        <f t="shared" si="23"/>
        <v>0.13918918918918918</v>
      </c>
      <c r="AB155" s="77">
        <f t="shared" si="24"/>
        <v>0.62702702702702706</v>
      </c>
      <c r="AC155" t="str">
        <f t="shared" si="25"/>
        <v>INC_2015</v>
      </c>
      <c r="AD155" s="9">
        <f t="shared" si="26"/>
        <v>0.17297297297297298</v>
      </c>
      <c r="AE155" t="str">
        <f t="shared" si="27"/>
        <v>BJP_2015</v>
      </c>
      <c r="AF155">
        <f t="shared" si="28"/>
        <v>0.45405405405405408</v>
      </c>
      <c r="AG155" s="49" t="str">
        <f t="shared" si="29"/>
        <v>Strong INC_2015</v>
      </c>
    </row>
    <row r="156" spans="1:33" x14ac:dyDescent="0.3">
      <c r="A156" t="s">
        <v>634</v>
      </c>
      <c r="B156">
        <v>182</v>
      </c>
      <c r="C156">
        <v>23</v>
      </c>
      <c r="D156">
        <v>185</v>
      </c>
      <c r="E156">
        <v>14</v>
      </c>
      <c r="F156">
        <v>7</v>
      </c>
      <c r="G156">
        <v>2</v>
      </c>
      <c r="H156">
        <v>0</v>
      </c>
      <c r="I156">
        <v>3</v>
      </c>
      <c r="J156">
        <v>24</v>
      </c>
      <c r="K156">
        <v>2</v>
      </c>
      <c r="L156">
        <v>6</v>
      </c>
      <c r="M156">
        <v>101</v>
      </c>
      <c r="N156">
        <v>8</v>
      </c>
      <c r="O156">
        <v>8</v>
      </c>
      <c r="P156">
        <v>4</v>
      </c>
      <c r="Q156">
        <v>11</v>
      </c>
      <c r="R156">
        <v>8</v>
      </c>
      <c r="S156">
        <v>1</v>
      </c>
      <c r="T156">
        <v>8</v>
      </c>
      <c r="U156">
        <v>2</v>
      </c>
      <c r="V156">
        <v>3</v>
      </c>
      <c r="W156">
        <v>602</v>
      </c>
      <c r="X156" s="9">
        <f t="shared" si="20"/>
        <v>0.30232558139534882</v>
      </c>
      <c r="Y156" s="9">
        <f t="shared" si="21"/>
        <v>3.8205980066445183E-2</v>
      </c>
      <c r="Z156" s="9">
        <f t="shared" si="22"/>
        <v>0.30730897009966779</v>
      </c>
      <c r="AA156" s="9">
        <f t="shared" si="23"/>
        <v>0.35215946843853818</v>
      </c>
      <c r="AB156" s="77">
        <f t="shared" si="24"/>
        <v>0.35215946843853818</v>
      </c>
      <c r="AC156" t="str">
        <f t="shared" si="25"/>
        <v>Others_2015</v>
      </c>
      <c r="AD156" s="9">
        <f t="shared" si="26"/>
        <v>0.30730897009966779</v>
      </c>
      <c r="AE156" t="str">
        <f t="shared" si="27"/>
        <v>BJP_2015</v>
      </c>
      <c r="AF156">
        <f t="shared" si="28"/>
        <v>4.4850498338870393E-2</v>
      </c>
      <c r="AG156" s="49" t="str">
        <f t="shared" si="29"/>
        <v>Swing Others_2015</v>
      </c>
    </row>
    <row r="157" spans="1:33" x14ac:dyDescent="0.3">
      <c r="A157" t="s">
        <v>633</v>
      </c>
      <c r="B157">
        <v>490</v>
      </c>
      <c r="C157">
        <v>154</v>
      </c>
      <c r="D157">
        <v>445</v>
      </c>
      <c r="E157">
        <v>35</v>
      </c>
      <c r="F157">
        <v>10</v>
      </c>
      <c r="G157">
        <v>1</v>
      </c>
      <c r="H157">
        <v>4</v>
      </c>
      <c r="I157">
        <v>7</v>
      </c>
      <c r="J157">
        <v>6</v>
      </c>
      <c r="K157">
        <v>6</v>
      </c>
      <c r="L157">
        <v>6</v>
      </c>
      <c r="M157">
        <v>26</v>
      </c>
      <c r="N157">
        <v>11</v>
      </c>
      <c r="O157">
        <v>17</v>
      </c>
      <c r="P157">
        <v>14</v>
      </c>
      <c r="Q157">
        <v>57</v>
      </c>
      <c r="R157">
        <v>14</v>
      </c>
      <c r="S157">
        <v>6</v>
      </c>
      <c r="T157">
        <v>79</v>
      </c>
      <c r="U157">
        <v>4</v>
      </c>
      <c r="V157">
        <v>17</v>
      </c>
      <c r="W157">
        <v>1409</v>
      </c>
      <c r="X157" s="9">
        <f t="shared" si="20"/>
        <v>0.34776437189496096</v>
      </c>
      <c r="Y157" s="9">
        <f t="shared" si="21"/>
        <v>0.10929737402413059</v>
      </c>
      <c r="Z157" s="9">
        <f t="shared" si="22"/>
        <v>0.31582682753726049</v>
      </c>
      <c r="AA157" s="9">
        <f t="shared" si="23"/>
        <v>0.22711142654364797</v>
      </c>
      <c r="AB157" s="77">
        <f t="shared" si="24"/>
        <v>0.34776437189496096</v>
      </c>
      <c r="AC157" t="str">
        <f t="shared" si="25"/>
        <v>INC_2015</v>
      </c>
      <c r="AD157" s="9">
        <f t="shared" si="26"/>
        <v>0.31582682753726049</v>
      </c>
      <c r="AE157" t="str">
        <f t="shared" si="27"/>
        <v>BJP_2015</v>
      </c>
      <c r="AF157">
        <f t="shared" si="28"/>
        <v>3.1937544357700465E-2</v>
      </c>
      <c r="AG157" s="49" t="str">
        <f t="shared" si="29"/>
        <v>Swing INC_2015</v>
      </c>
    </row>
    <row r="158" spans="1:33" x14ac:dyDescent="0.3">
      <c r="A158" t="s">
        <v>632</v>
      </c>
      <c r="B158">
        <v>102</v>
      </c>
      <c r="C158">
        <v>39</v>
      </c>
      <c r="D158">
        <v>167</v>
      </c>
      <c r="E158">
        <v>7</v>
      </c>
      <c r="F158">
        <v>2</v>
      </c>
      <c r="G158">
        <v>41</v>
      </c>
      <c r="H158">
        <v>3</v>
      </c>
      <c r="I158">
        <v>1</v>
      </c>
      <c r="J158">
        <v>2</v>
      </c>
      <c r="K158">
        <v>3</v>
      </c>
      <c r="L158">
        <v>1</v>
      </c>
      <c r="M158">
        <v>7</v>
      </c>
      <c r="N158">
        <v>3</v>
      </c>
      <c r="O158">
        <v>4</v>
      </c>
      <c r="P158">
        <v>1</v>
      </c>
      <c r="Q158">
        <v>6</v>
      </c>
      <c r="R158">
        <v>3</v>
      </c>
      <c r="S158">
        <v>3</v>
      </c>
      <c r="T158">
        <v>4</v>
      </c>
      <c r="U158">
        <v>2</v>
      </c>
      <c r="V158">
        <v>2</v>
      </c>
      <c r="W158">
        <v>403</v>
      </c>
      <c r="X158" s="9">
        <f t="shared" si="20"/>
        <v>0.25310173697270472</v>
      </c>
      <c r="Y158" s="9">
        <f t="shared" si="21"/>
        <v>9.6774193548387094E-2</v>
      </c>
      <c r="Z158" s="9">
        <f t="shared" si="22"/>
        <v>0.4143920595533499</v>
      </c>
      <c r="AA158" s="9">
        <f t="shared" si="23"/>
        <v>0.23573200992555832</v>
      </c>
      <c r="AB158" s="77">
        <f t="shared" si="24"/>
        <v>0.4143920595533499</v>
      </c>
      <c r="AC158" t="str">
        <f t="shared" si="25"/>
        <v>BJP_2015</v>
      </c>
      <c r="AD158" s="9">
        <f t="shared" si="26"/>
        <v>0.25310173697270472</v>
      </c>
      <c r="AE158" t="str">
        <f t="shared" si="27"/>
        <v>INC_2015</v>
      </c>
      <c r="AF158">
        <f t="shared" si="28"/>
        <v>0.16129032258064518</v>
      </c>
      <c r="AG158" s="49" t="str">
        <f t="shared" si="29"/>
        <v>Strong BJP_2015</v>
      </c>
    </row>
    <row r="159" spans="1:33" x14ac:dyDescent="0.3">
      <c r="A159" t="s">
        <v>631</v>
      </c>
      <c r="B159">
        <v>597</v>
      </c>
      <c r="C159">
        <v>365</v>
      </c>
      <c r="D159">
        <v>943</v>
      </c>
      <c r="E159">
        <v>40</v>
      </c>
      <c r="F159">
        <v>13</v>
      </c>
      <c r="G159">
        <v>18</v>
      </c>
      <c r="H159">
        <v>7</v>
      </c>
      <c r="I159">
        <v>16</v>
      </c>
      <c r="J159">
        <v>12</v>
      </c>
      <c r="K159">
        <v>4</v>
      </c>
      <c r="L159">
        <v>9</v>
      </c>
      <c r="M159">
        <v>66</v>
      </c>
      <c r="N159">
        <v>3</v>
      </c>
      <c r="O159">
        <v>16</v>
      </c>
      <c r="P159">
        <v>8</v>
      </c>
      <c r="Q159">
        <v>18</v>
      </c>
      <c r="R159">
        <v>15</v>
      </c>
      <c r="S159">
        <v>2</v>
      </c>
      <c r="T159">
        <v>8</v>
      </c>
      <c r="U159">
        <v>8</v>
      </c>
      <c r="V159">
        <v>10</v>
      </c>
      <c r="W159">
        <v>2178</v>
      </c>
      <c r="X159" s="9">
        <f t="shared" si="20"/>
        <v>0.27410468319559228</v>
      </c>
      <c r="Y159" s="9">
        <f t="shared" si="21"/>
        <v>0.16758494031221305</v>
      </c>
      <c r="Z159" s="9">
        <f t="shared" si="22"/>
        <v>0.43296602387511479</v>
      </c>
      <c r="AA159" s="9">
        <f t="shared" si="23"/>
        <v>0.12534435261707988</v>
      </c>
      <c r="AB159" s="77">
        <f t="shared" si="24"/>
        <v>0.43296602387511479</v>
      </c>
      <c r="AC159" t="str">
        <f t="shared" si="25"/>
        <v>BJP_2015</v>
      </c>
      <c r="AD159" s="9">
        <f t="shared" si="26"/>
        <v>0.27410468319559228</v>
      </c>
      <c r="AE159" t="str">
        <f t="shared" si="27"/>
        <v>INC_2015</v>
      </c>
      <c r="AF159">
        <f t="shared" si="28"/>
        <v>0.15886134067952251</v>
      </c>
      <c r="AG159" s="49" t="str">
        <f t="shared" si="29"/>
        <v>Strong BJP_2015</v>
      </c>
    </row>
    <row r="160" spans="1:33" x14ac:dyDescent="0.3">
      <c r="A160" t="s">
        <v>630</v>
      </c>
      <c r="B160">
        <v>554</v>
      </c>
      <c r="C160">
        <v>222</v>
      </c>
      <c r="D160">
        <v>290</v>
      </c>
      <c r="E160">
        <v>22</v>
      </c>
      <c r="F160">
        <v>4</v>
      </c>
      <c r="G160">
        <v>4</v>
      </c>
      <c r="H160">
        <v>3</v>
      </c>
      <c r="I160">
        <v>3</v>
      </c>
      <c r="J160">
        <v>10</v>
      </c>
      <c r="K160">
        <v>3</v>
      </c>
      <c r="L160">
        <v>7</v>
      </c>
      <c r="M160">
        <v>36</v>
      </c>
      <c r="N160">
        <v>6</v>
      </c>
      <c r="O160">
        <v>11</v>
      </c>
      <c r="P160">
        <v>14</v>
      </c>
      <c r="Q160">
        <v>31</v>
      </c>
      <c r="R160">
        <v>33</v>
      </c>
      <c r="S160">
        <v>12</v>
      </c>
      <c r="T160">
        <v>11</v>
      </c>
      <c r="U160">
        <v>5</v>
      </c>
      <c r="V160">
        <v>12</v>
      </c>
      <c r="W160">
        <v>1293</v>
      </c>
      <c r="X160" s="9">
        <f t="shared" si="20"/>
        <v>0.42846094354215003</v>
      </c>
      <c r="Y160" s="9">
        <f t="shared" si="21"/>
        <v>0.1716937354988399</v>
      </c>
      <c r="Z160" s="9">
        <f t="shared" si="22"/>
        <v>0.2242846094354215</v>
      </c>
      <c r="AA160" s="9">
        <f t="shared" si="23"/>
        <v>0.17556071152358854</v>
      </c>
      <c r="AB160" s="77">
        <f t="shared" si="24"/>
        <v>0.42846094354215003</v>
      </c>
      <c r="AC160" t="str">
        <f t="shared" si="25"/>
        <v>INC_2015</v>
      </c>
      <c r="AD160" s="9">
        <f t="shared" si="26"/>
        <v>0.2242846094354215</v>
      </c>
      <c r="AE160" t="str">
        <f t="shared" si="27"/>
        <v>BJP_2015</v>
      </c>
      <c r="AF160">
        <f t="shared" si="28"/>
        <v>0.20417633410672853</v>
      </c>
      <c r="AG160" s="49" t="str">
        <f t="shared" si="29"/>
        <v>Strong INC_2015</v>
      </c>
    </row>
    <row r="161" spans="1:33" x14ac:dyDescent="0.3">
      <c r="A161" t="s">
        <v>629</v>
      </c>
      <c r="B161">
        <v>153</v>
      </c>
      <c r="C161">
        <v>5</v>
      </c>
      <c r="D161">
        <v>204</v>
      </c>
      <c r="E161">
        <v>12</v>
      </c>
      <c r="F161">
        <v>10</v>
      </c>
      <c r="G161">
        <v>2</v>
      </c>
      <c r="H161">
        <v>1</v>
      </c>
      <c r="I161">
        <v>3</v>
      </c>
      <c r="J161">
        <v>1</v>
      </c>
      <c r="K161">
        <v>1</v>
      </c>
      <c r="L161">
        <v>2</v>
      </c>
      <c r="M161">
        <v>12</v>
      </c>
      <c r="N161">
        <v>5</v>
      </c>
      <c r="O161">
        <v>4</v>
      </c>
      <c r="P161">
        <v>4</v>
      </c>
      <c r="Q161">
        <v>6</v>
      </c>
      <c r="R161">
        <v>1</v>
      </c>
      <c r="S161">
        <v>4</v>
      </c>
      <c r="T161">
        <v>3</v>
      </c>
      <c r="U161">
        <v>0</v>
      </c>
      <c r="V161">
        <v>1</v>
      </c>
      <c r="W161">
        <v>434</v>
      </c>
      <c r="X161" s="9">
        <f t="shared" si="20"/>
        <v>0.35253456221198154</v>
      </c>
      <c r="Y161" s="9">
        <f t="shared" si="21"/>
        <v>1.1520737327188941E-2</v>
      </c>
      <c r="Z161" s="9">
        <f t="shared" si="22"/>
        <v>0.47004608294930877</v>
      </c>
      <c r="AA161" s="9">
        <f t="shared" si="23"/>
        <v>0.16589861751152074</v>
      </c>
      <c r="AB161" s="77">
        <f t="shared" si="24"/>
        <v>0.47004608294930877</v>
      </c>
      <c r="AC161" t="str">
        <f t="shared" si="25"/>
        <v>BJP_2015</v>
      </c>
      <c r="AD161" s="9">
        <f t="shared" si="26"/>
        <v>0.35253456221198154</v>
      </c>
      <c r="AE161" t="str">
        <f t="shared" si="27"/>
        <v>INC_2015</v>
      </c>
      <c r="AF161">
        <f t="shared" si="28"/>
        <v>0.11751152073732724</v>
      </c>
      <c r="AG161" s="49" t="str">
        <f t="shared" si="29"/>
        <v>Swing BJP_2015</v>
      </c>
    </row>
    <row r="162" spans="1:33" x14ac:dyDescent="0.3">
      <c r="A162" t="s">
        <v>628</v>
      </c>
      <c r="B162">
        <v>1250</v>
      </c>
      <c r="C162">
        <v>31</v>
      </c>
      <c r="D162">
        <v>1303</v>
      </c>
      <c r="E162">
        <v>22</v>
      </c>
      <c r="F162">
        <v>15</v>
      </c>
      <c r="G162">
        <v>3</v>
      </c>
      <c r="H162">
        <v>2</v>
      </c>
      <c r="I162">
        <v>33</v>
      </c>
      <c r="J162">
        <v>3</v>
      </c>
      <c r="K162">
        <v>4</v>
      </c>
      <c r="L162">
        <v>21</v>
      </c>
      <c r="M162">
        <v>107</v>
      </c>
      <c r="N162">
        <v>6</v>
      </c>
      <c r="O162">
        <v>10</v>
      </c>
      <c r="P162">
        <v>3</v>
      </c>
      <c r="Q162">
        <v>17</v>
      </c>
      <c r="R162">
        <v>15</v>
      </c>
      <c r="S162">
        <v>11</v>
      </c>
      <c r="T162">
        <v>8</v>
      </c>
      <c r="U162">
        <v>5</v>
      </c>
      <c r="V162">
        <v>13</v>
      </c>
      <c r="W162">
        <v>2882</v>
      </c>
      <c r="X162" s="9">
        <f t="shared" si="20"/>
        <v>0.43372657876474668</v>
      </c>
      <c r="Y162" s="9">
        <f t="shared" si="21"/>
        <v>1.0756419153365717E-2</v>
      </c>
      <c r="Z162" s="9">
        <f t="shared" si="22"/>
        <v>0.45211658570437196</v>
      </c>
      <c r="AA162" s="9">
        <f t="shared" si="23"/>
        <v>0.10340041637751561</v>
      </c>
      <c r="AB162" s="77">
        <f t="shared" si="24"/>
        <v>0.45211658570437196</v>
      </c>
      <c r="AC162" t="str">
        <f t="shared" si="25"/>
        <v>BJP_2015</v>
      </c>
      <c r="AD162" s="9">
        <f t="shared" si="26"/>
        <v>0.43372657876474668</v>
      </c>
      <c r="AE162" t="str">
        <f t="shared" si="27"/>
        <v>INC_2015</v>
      </c>
      <c r="AF162">
        <f t="shared" si="28"/>
        <v>1.8390006939625281E-2</v>
      </c>
      <c r="AG162" s="49" t="str">
        <f t="shared" si="29"/>
        <v>Swing BJP_2015</v>
      </c>
    </row>
    <row r="163" spans="1:33" x14ac:dyDescent="0.3">
      <c r="A163" t="s">
        <v>627</v>
      </c>
      <c r="B163">
        <v>180</v>
      </c>
      <c r="C163">
        <v>35</v>
      </c>
      <c r="D163">
        <v>75</v>
      </c>
      <c r="E163">
        <v>10</v>
      </c>
      <c r="F163">
        <v>3</v>
      </c>
      <c r="G163">
        <v>3</v>
      </c>
      <c r="H163">
        <v>0</v>
      </c>
      <c r="I163">
        <v>2</v>
      </c>
      <c r="J163">
        <v>22</v>
      </c>
      <c r="K163">
        <v>1</v>
      </c>
      <c r="L163">
        <v>0</v>
      </c>
      <c r="M163">
        <v>8</v>
      </c>
      <c r="N163">
        <v>2</v>
      </c>
      <c r="O163">
        <v>6</v>
      </c>
      <c r="P163">
        <v>8</v>
      </c>
      <c r="Q163">
        <v>25</v>
      </c>
      <c r="R163">
        <v>13</v>
      </c>
      <c r="S163">
        <v>3</v>
      </c>
      <c r="T163">
        <v>3</v>
      </c>
      <c r="U163">
        <v>2</v>
      </c>
      <c r="V163">
        <v>5</v>
      </c>
      <c r="W163">
        <v>406</v>
      </c>
      <c r="X163" s="9">
        <f t="shared" si="20"/>
        <v>0.44334975369458129</v>
      </c>
      <c r="Y163" s="9">
        <f t="shared" si="21"/>
        <v>8.6206896551724144E-2</v>
      </c>
      <c r="Z163" s="9">
        <f t="shared" si="22"/>
        <v>0.18472906403940886</v>
      </c>
      <c r="AA163" s="9">
        <f t="shared" si="23"/>
        <v>0.2857142857142857</v>
      </c>
      <c r="AB163" s="77">
        <f t="shared" si="24"/>
        <v>0.44334975369458129</v>
      </c>
      <c r="AC163" t="str">
        <f t="shared" si="25"/>
        <v>INC_2015</v>
      </c>
      <c r="AD163" s="9">
        <f t="shared" si="26"/>
        <v>0.2857142857142857</v>
      </c>
      <c r="AE163" t="str">
        <f t="shared" si="27"/>
        <v>Others_2015</v>
      </c>
      <c r="AF163">
        <f t="shared" si="28"/>
        <v>0.1576354679802956</v>
      </c>
      <c r="AG163" s="49" t="str">
        <f t="shared" si="29"/>
        <v>Strong INC_2015</v>
      </c>
    </row>
    <row r="164" spans="1:33" x14ac:dyDescent="0.3">
      <c r="A164" t="s">
        <v>626</v>
      </c>
      <c r="B164">
        <v>291</v>
      </c>
      <c r="C164">
        <v>65</v>
      </c>
      <c r="D164">
        <v>187</v>
      </c>
      <c r="E164">
        <v>50</v>
      </c>
      <c r="F164">
        <v>6</v>
      </c>
      <c r="G164">
        <v>3</v>
      </c>
      <c r="H164">
        <v>1</v>
      </c>
      <c r="I164">
        <v>4</v>
      </c>
      <c r="J164">
        <v>5</v>
      </c>
      <c r="K164">
        <v>3</v>
      </c>
      <c r="L164">
        <v>4</v>
      </c>
      <c r="M164">
        <v>46</v>
      </c>
      <c r="N164">
        <v>9</v>
      </c>
      <c r="O164">
        <v>12</v>
      </c>
      <c r="P164">
        <v>6</v>
      </c>
      <c r="Q164">
        <v>34</v>
      </c>
      <c r="R164">
        <v>15</v>
      </c>
      <c r="S164">
        <v>8</v>
      </c>
      <c r="T164">
        <v>7</v>
      </c>
      <c r="U164">
        <v>1</v>
      </c>
      <c r="V164">
        <v>10</v>
      </c>
      <c r="W164">
        <v>767</v>
      </c>
      <c r="X164" s="9">
        <f t="shared" si="20"/>
        <v>0.37940026075619299</v>
      </c>
      <c r="Y164" s="9">
        <f t="shared" si="21"/>
        <v>8.4745762711864403E-2</v>
      </c>
      <c r="Z164" s="9">
        <f t="shared" si="22"/>
        <v>0.24380704041720991</v>
      </c>
      <c r="AA164" s="9">
        <f t="shared" si="23"/>
        <v>0.2920469361147327</v>
      </c>
      <c r="AB164" s="77">
        <f t="shared" si="24"/>
        <v>0.37940026075619299</v>
      </c>
      <c r="AC164" t="str">
        <f t="shared" si="25"/>
        <v>INC_2015</v>
      </c>
      <c r="AD164" s="9">
        <f t="shared" si="26"/>
        <v>0.2920469361147327</v>
      </c>
      <c r="AE164" t="str">
        <f t="shared" si="27"/>
        <v>Others_2015</v>
      </c>
      <c r="AF164">
        <f t="shared" si="28"/>
        <v>8.7353324641460284E-2</v>
      </c>
      <c r="AG164" s="49" t="str">
        <f t="shared" si="29"/>
        <v>Swing INC_2015</v>
      </c>
    </row>
    <row r="165" spans="1:33" x14ac:dyDescent="0.3">
      <c r="A165" t="s">
        <v>625</v>
      </c>
      <c r="B165">
        <v>113</v>
      </c>
      <c r="C165">
        <v>41</v>
      </c>
      <c r="D165">
        <v>70</v>
      </c>
      <c r="E165">
        <v>6</v>
      </c>
      <c r="F165">
        <v>0</v>
      </c>
      <c r="G165">
        <v>1</v>
      </c>
      <c r="H165">
        <v>5</v>
      </c>
      <c r="I165">
        <v>2</v>
      </c>
      <c r="J165">
        <v>67</v>
      </c>
      <c r="K165">
        <v>2</v>
      </c>
      <c r="L165">
        <v>0</v>
      </c>
      <c r="M165">
        <v>2</v>
      </c>
      <c r="N165">
        <v>1</v>
      </c>
      <c r="O165">
        <v>2</v>
      </c>
      <c r="P165">
        <v>1</v>
      </c>
      <c r="Q165">
        <v>3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319</v>
      </c>
      <c r="X165" s="9">
        <f t="shared" si="20"/>
        <v>0.35423197492163011</v>
      </c>
      <c r="Y165" s="9">
        <f t="shared" si="21"/>
        <v>0.12852664576802508</v>
      </c>
      <c r="Z165" s="9">
        <f t="shared" si="22"/>
        <v>0.21943573667711599</v>
      </c>
      <c r="AA165" s="9">
        <f t="shared" si="23"/>
        <v>0.29780564263322884</v>
      </c>
      <c r="AB165" s="77">
        <f t="shared" si="24"/>
        <v>0.35423197492163011</v>
      </c>
      <c r="AC165" t="str">
        <f t="shared" si="25"/>
        <v>INC_2015</v>
      </c>
      <c r="AD165" s="9">
        <f t="shared" si="26"/>
        <v>0.29780564263322884</v>
      </c>
      <c r="AE165" t="str">
        <f t="shared" si="27"/>
        <v>Others_2015</v>
      </c>
      <c r="AF165">
        <f t="shared" si="28"/>
        <v>5.6426332288401271E-2</v>
      </c>
      <c r="AG165" s="49" t="str">
        <f t="shared" si="29"/>
        <v>Swing INC_2015</v>
      </c>
    </row>
    <row r="166" spans="1:33" x14ac:dyDescent="0.3">
      <c r="A166" t="s">
        <v>624</v>
      </c>
      <c r="B166">
        <v>148</v>
      </c>
      <c r="C166">
        <v>79</v>
      </c>
      <c r="D166">
        <v>278</v>
      </c>
      <c r="E166">
        <v>25</v>
      </c>
      <c r="F166">
        <v>7</v>
      </c>
      <c r="G166">
        <v>7</v>
      </c>
      <c r="H166">
        <v>6</v>
      </c>
      <c r="I166">
        <v>8</v>
      </c>
      <c r="J166">
        <v>43</v>
      </c>
      <c r="K166">
        <v>7</v>
      </c>
      <c r="L166">
        <v>4</v>
      </c>
      <c r="M166">
        <v>5</v>
      </c>
      <c r="N166">
        <v>18</v>
      </c>
      <c r="O166">
        <v>22</v>
      </c>
      <c r="P166">
        <v>10</v>
      </c>
      <c r="Q166">
        <v>30</v>
      </c>
      <c r="R166">
        <v>10</v>
      </c>
      <c r="S166">
        <v>4</v>
      </c>
      <c r="T166">
        <v>12</v>
      </c>
      <c r="U166">
        <v>3</v>
      </c>
      <c r="V166">
        <v>9</v>
      </c>
      <c r="W166">
        <v>735</v>
      </c>
      <c r="X166" s="9">
        <f t="shared" si="20"/>
        <v>0.20136054421768707</v>
      </c>
      <c r="Y166" s="9">
        <f t="shared" si="21"/>
        <v>0.10748299319727891</v>
      </c>
      <c r="Z166" s="9">
        <f t="shared" si="22"/>
        <v>0.37823129251700682</v>
      </c>
      <c r="AA166" s="9">
        <f t="shared" si="23"/>
        <v>0.31292517006802723</v>
      </c>
      <c r="AB166" s="77">
        <f t="shared" si="24"/>
        <v>0.37823129251700682</v>
      </c>
      <c r="AC166" t="str">
        <f t="shared" si="25"/>
        <v>BJP_2015</v>
      </c>
      <c r="AD166" s="9">
        <f t="shared" si="26"/>
        <v>0.31292517006802723</v>
      </c>
      <c r="AE166" t="str">
        <f t="shared" si="27"/>
        <v>Others_2015</v>
      </c>
      <c r="AF166">
        <f t="shared" si="28"/>
        <v>6.5306122448979598E-2</v>
      </c>
      <c r="AG166" s="49" t="str">
        <f t="shared" si="29"/>
        <v>Swing BJP_2015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69"/>
  <sheetViews>
    <sheetView topLeftCell="O140" workbookViewId="0">
      <selection activeCell="A3" sqref="A3:W169"/>
    </sheetView>
  </sheetViews>
  <sheetFormatPr defaultRowHeight="14.4" x14ac:dyDescent="0.3"/>
  <cols>
    <col min="1" max="1" width="14.33203125" customWidth="1"/>
    <col min="2" max="2" width="28.77734375" customWidth="1"/>
    <col min="3" max="3" width="25.44140625" customWidth="1"/>
    <col min="4" max="4" width="25.6640625" customWidth="1"/>
    <col min="5" max="5" width="29.6640625" customWidth="1"/>
    <col min="6" max="6" width="15.6640625" customWidth="1"/>
    <col min="7" max="7" width="25.109375" customWidth="1"/>
    <col min="8" max="8" width="28.77734375" customWidth="1"/>
    <col min="9" max="9" width="21.88671875" customWidth="1"/>
    <col min="10" max="10" width="33" customWidth="1"/>
    <col min="11" max="11" width="28.21875" customWidth="1"/>
    <col min="12" max="12" width="18.5546875" customWidth="1"/>
    <col min="13" max="17" width="19.5546875" customWidth="1"/>
    <col min="18" max="19" width="21.77734375" bestFit="1" customWidth="1"/>
    <col min="20" max="20" width="19.5546875" bestFit="1" customWidth="1"/>
    <col min="21" max="21" width="20.5546875" bestFit="1" customWidth="1"/>
    <col min="22" max="22" width="12.33203125" bestFit="1" customWidth="1"/>
    <col min="23" max="23" width="11.6640625" customWidth="1"/>
    <col min="24" max="24" width="10.77734375" bestFit="1" customWidth="1"/>
  </cols>
  <sheetData>
    <row r="3" spans="1:23" x14ac:dyDescent="0.3">
      <c r="A3" s="67" t="s">
        <v>623</v>
      </c>
      <c r="B3" t="s">
        <v>26</v>
      </c>
      <c r="C3" t="s">
        <v>27</v>
      </c>
      <c r="D3" t="s">
        <v>28</v>
      </c>
      <c r="E3" t="s">
        <v>821</v>
      </c>
      <c r="F3" t="s">
        <v>822</v>
      </c>
      <c r="G3" t="s">
        <v>29</v>
      </c>
      <c r="H3" t="s">
        <v>823</v>
      </c>
      <c r="I3" t="s">
        <v>32</v>
      </c>
      <c r="J3" t="s">
        <v>824</v>
      </c>
      <c r="K3" t="s">
        <v>825</v>
      </c>
      <c r="L3" t="s">
        <v>818</v>
      </c>
      <c r="M3" t="s">
        <v>819</v>
      </c>
      <c r="N3" t="s">
        <v>820</v>
      </c>
      <c r="O3" t="s">
        <v>826</v>
      </c>
      <c r="P3" t="s">
        <v>827</v>
      </c>
      <c r="Q3" t="s">
        <v>828</v>
      </c>
      <c r="R3" t="s">
        <v>829</v>
      </c>
      <c r="S3" t="s">
        <v>830</v>
      </c>
      <c r="T3" t="s">
        <v>831</v>
      </c>
      <c r="U3" t="s">
        <v>832</v>
      </c>
      <c r="V3" t="s">
        <v>35</v>
      </c>
      <c r="W3" t="s">
        <v>36</v>
      </c>
    </row>
    <row r="4" spans="1:23" x14ac:dyDescent="0.3">
      <c r="A4" s="68" t="s">
        <v>787</v>
      </c>
      <c r="B4" s="69">
        <v>2515</v>
      </c>
      <c r="C4" s="69">
        <v>552</v>
      </c>
      <c r="D4" s="69">
        <v>2738</v>
      </c>
      <c r="E4" s="69">
        <v>146</v>
      </c>
      <c r="F4" s="69">
        <v>99</v>
      </c>
      <c r="G4" s="69">
        <v>26</v>
      </c>
      <c r="H4" s="69">
        <v>21</v>
      </c>
      <c r="I4" s="69">
        <v>23</v>
      </c>
      <c r="J4" s="69">
        <v>167</v>
      </c>
      <c r="K4" s="69">
        <v>25</v>
      </c>
      <c r="L4" s="69">
        <v>38</v>
      </c>
      <c r="M4" s="69">
        <v>625</v>
      </c>
      <c r="N4" s="69">
        <v>59</v>
      </c>
      <c r="O4" s="69">
        <v>51</v>
      </c>
      <c r="P4" s="69">
        <v>32</v>
      </c>
      <c r="Q4" s="69">
        <v>100</v>
      </c>
      <c r="R4" s="69">
        <v>69</v>
      </c>
      <c r="S4" s="69">
        <v>33</v>
      </c>
      <c r="T4" s="69">
        <v>31</v>
      </c>
      <c r="U4" s="69">
        <v>17</v>
      </c>
      <c r="V4" s="69">
        <v>37</v>
      </c>
      <c r="W4" s="69">
        <v>7404</v>
      </c>
    </row>
    <row r="5" spans="1:23" x14ac:dyDescent="0.3">
      <c r="A5" s="68" t="s">
        <v>786</v>
      </c>
      <c r="B5" s="69">
        <v>312</v>
      </c>
      <c r="C5" s="69">
        <v>21</v>
      </c>
      <c r="D5" s="69">
        <v>36</v>
      </c>
      <c r="E5" s="69">
        <v>12</v>
      </c>
      <c r="F5" s="69">
        <v>2</v>
      </c>
      <c r="G5" s="69">
        <v>0</v>
      </c>
      <c r="H5" s="69">
        <v>2</v>
      </c>
      <c r="I5" s="69">
        <v>2</v>
      </c>
      <c r="J5" s="69">
        <v>2</v>
      </c>
      <c r="K5" s="69">
        <v>1</v>
      </c>
      <c r="L5" s="69">
        <v>0</v>
      </c>
      <c r="M5" s="69">
        <v>0</v>
      </c>
      <c r="N5" s="69">
        <v>2</v>
      </c>
      <c r="O5" s="69">
        <v>3</v>
      </c>
      <c r="P5" s="69">
        <v>5</v>
      </c>
      <c r="Q5" s="69">
        <v>8</v>
      </c>
      <c r="R5" s="69">
        <v>2</v>
      </c>
      <c r="S5" s="69">
        <v>2</v>
      </c>
      <c r="T5" s="69">
        <v>2</v>
      </c>
      <c r="U5" s="69">
        <v>0</v>
      </c>
      <c r="V5" s="69">
        <v>2</v>
      </c>
      <c r="W5" s="69">
        <v>416</v>
      </c>
    </row>
    <row r="6" spans="1:23" x14ac:dyDescent="0.3">
      <c r="A6" s="68" t="s">
        <v>785</v>
      </c>
      <c r="B6" s="69">
        <v>320</v>
      </c>
      <c r="C6" s="69">
        <v>123</v>
      </c>
      <c r="D6" s="69">
        <v>282</v>
      </c>
      <c r="E6" s="69">
        <v>27</v>
      </c>
      <c r="F6" s="69">
        <v>2</v>
      </c>
      <c r="G6" s="69">
        <v>2</v>
      </c>
      <c r="H6" s="69">
        <v>3</v>
      </c>
      <c r="I6" s="69">
        <v>5</v>
      </c>
      <c r="J6" s="69">
        <v>5</v>
      </c>
      <c r="K6" s="69">
        <v>5</v>
      </c>
      <c r="L6" s="69">
        <v>3</v>
      </c>
      <c r="M6" s="69">
        <v>22</v>
      </c>
      <c r="N6" s="69">
        <v>4</v>
      </c>
      <c r="O6" s="69">
        <v>14</v>
      </c>
      <c r="P6" s="69">
        <v>20</v>
      </c>
      <c r="Q6" s="69">
        <v>21</v>
      </c>
      <c r="R6" s="69">
        <v>4</v>
      </c>
      <c r="S6" s="69">
        <v>3</v>
      </c>
      <c r="T6" s="69">
        <v>5</v>
      </c>
      <c r="U6" s="69">
        <v>4</v>
      </c>
      <c r="V6" s="69">
        <v>2</v>
      </c>
      <c r="W6" s="69">
        <v>876</v>
      </c>
    </row>
    <row r="7" spans="1:23" x14ac:dyDescent="0.3">
      <c r="A7" s="68" t="s">
        <v>784</v>
      </c>
      <c r="B7" s="69">
        <v>65</v>
      </c>
      <c r="C7" s="69">
        <v>80</v>
      </c>
      <c r="D7" s="69">
        <v>75</v>
      </c>
      <c r="E7" s="69">
        <v>10</v>
      </c>
      <c r="F7" s="69">
        <v>4</v>
      </c>
      <c r="G7" s="69">
        <v>0</v>
      </c>
      <c r="H7" s="69">
        <v>0</v>
      </c>
      <c r="I7" s="69">
        <v>1</v>
      </c>
      <c r="J7" s="69">
        <v>10</v>
      </c>
      <c r="K7" s="69">
        <v>1</v>
      </c>
      <c r="L7" s="69">
        <v>0</v>
      </c>
      <c r="M7" s="69">
        <v>4</v>
      </c>
      <c r="N7" s="69">
        <v>3</v>
      </c>
      <c r="O7" s="69">
        <v>2</v>
      </c>
      <c r="P7" s="69">
        <v>9</v>
      </c>
      <c r="Q7" s="69">
        <v>12</v>
      </c>
      <c r="R7" s="69">
        <v>2</v>
      </c>
      <c r="S7" s="69">
        <v>0</v>
      </c>
      <c r="T7" s="69">
        <v>3</v>
      </c>
      <c r="U7" s="69">
        <v>0</v>
      </c>
      <c r="V7" s="69">
        <v>1</v>
      </c>
      <c r="W7" s="69">
        <v>282</v>
      </c>
    </row>
    <row r="8" spans="1:23" x14ac:dyDescent="0.3">
      <c r="A8" s="68" t="s">
        <v>783</v>
      </c>
      <c r="B8" s="69">
        <v>283</v>
      </c>
      <c r="C8" s="69">
        <v>19</v>
      </c>
      <c r="D8" s="69">
        <v>128</v>
      </c>
      <c r="E8" s="69">
        <v>13</v>
      </c>
      <c r="F8" s="69">
        <v>22</v>
      </c>
      <c r="G8" s="69">
        <v>2</v>
      </c>
      <c r="H8" s="69">
        <v>1</v>
      </c>
      <c r="I8" s="69">
        <v>3</v>
      </c>
      <c r="J8" s="69">
        <v>0</v>
      </c>
      <c r="K8" s="69">
        <v>1</v>
      </c>
      <c r="L8" s="69">
        <v>2</v>
      </c>
      <c r="M8" s="69">
        <v>50</v>
      </c>
      <c r="N8" s="69">
        <v>4</v>
      </c>
      <c r="O8" s="69">
        <v>1</v>
      </c>
      <c r="P8" s="69">
        <v>3</v>
      </c>
      <c r="Q8" s="69">
        <v>4</v>
      </c>
      <c r="R8" s="69">
        <v>2</v>
      </c>
      <c r="S8" s="69">
        <v>1</v>
      </c>
      <c r="T8" s="69">
        <v>1</v>
      </c>
      <c r="U8" s="69">
        <v>0</v>
      </c>
      <c r="V8" s="69">
        <v>1</v>
      </c>
      <c r="W8" s="69">
        <v>541</v>
      </c>
    </row>
    <row r="9" spans="1:23" x14ac:dyDescent="0.3">
      <c r="A9" s="68" t="s">
        <v>782</v>
      </c>
      <c r="B9" s="69">
        <v>597</v>
      </c>
      <c r="C9" s="69">
        <v>130</v>
      </c>
      <c r="D9" s="69">
        <v>271</v>
      </c>
      <c r="E9" s="69">
        <v>14</v>
      </c>
      <c r="F9" s="69">
        <v>6</v>
      </c>
      <c r="G9" s="69">
        <v>0</v>
      </c>
      <c r="H9" s="69">
        <v>2</v>
      </c>
      <c r="I9" s="69">
        <v>1</v>
      </c>
      <c r="J9" s="69">
        <v>9</v>
      </c>
      <c r="K9" s="69">
        <v>3</v>
      </c>
      <c r="L9" s="69">
        <v>4</v>
      </c>
      <c r="M9" s="69">
        <v>31</v>
      </c>
      <c r="N9" s="69">
        <v>5</v>
      </c>
      <c r="O9" s="69">
        <v>7</v>
      </c>
      <c r="P9" s="69">
        <v>2</v>
      </c>
      <c r="Q9" s="69">
        <v>23</v>
      </c>
      <c r="R9" s="69">
        <v>19</v>
      </c>
      <c r="S9" s="69">
        <v>5</v>
      </c>
      <c r="T9" s="69">
        <v>11</v>
      </c>
      <c r="U9" s="69">
        <v>1</v>
      </c>
      <c r="V9" s="69">
        <v>6</v>
      </c>
      <c r="W9" s="69">
        <v>1147</v>
      </c>
    </row>
    <row r="10" spans="1:23" x14ac:dyDescent="0.3">
      <c r="A10" s="68" t="s">
        <v>781</v>
      </c>
      <c r="B10" s="69">
        <v>132</v>
      </c>
      <c r="C10" s="69">
        <v>110</v>
      </c>
      <c r="D10" s="69">
        <v>55</v>
      </c>
      <c r="E10" s="69">
        <v>12</v>
      </c>
      <c r="F10" s="69">
        <v>3</v>
      </c>
      <c r="G10" s="69">
        <v>1</v>
      </c>
      <c r="H10" s="69">
        <v>2</v>
      </c>
      <c r="I10" s="69">
        <v>1</v>
      </c>
      <c r="J10" s="69">
        <v>2</v>
      </c>
      <c r="K10" s="69">
        <v>1</v>
      </c>
      <c r="L10" s="69">
        <v>2</v>
      </c>
      <c r="M10" s="69">
        <v>34</v>
      </c>
      <c r="N10" s="69">
        <v>2</v>
      </c>
      <c r="O10" s="69">
        <v>3</v>
      </c>
      <c r="P10" s="69">
        <v>2</v>
      </c>
      <c r="Q10" s="69">
        <v>5</v>
      </c>
      <c r="R10" s="69">
        <v>2</v>
      </c>
      <c r="S10" s="69">
        <v>0</v>
      </c>
      <c r="T10" s="69">
        <v>0</v>
      </c>
      <c r="U10" s="69">
        <v>0</v>
      </c>
      <c r="V10" s="69">
        <v>0</v>
      </c>
      <c r="W10" s="69">
        <v>369</v>
      </c>
    </row>
    <row r="11" spans="1:23" x14ac:dyDescent="0.3">
      <c r="A11" s="68" t="s">
        <v>780</v>
      </c>
      <c r="B11" s="69">
        <v>294</v>
      </c>
      <c r="C11" s="69">
        <v>23</v>
      </c>
      <c r="D11" s="69">
        <v>141</v>
      </c>
      <c r="E11" s="69">
        <v>8</v>
      </c>
      <c r="F11" s="69">
        <v>4</v>
      </c>
      <c r="G11" s="69">
        <v>2</v>
      </c>
      <c r="H11" s="69">
        <v>2</v>
      </c>
      <c r="I11" s="69">
        <v>2</v>
      </c>
      <c r="J11" s="69">
        <v>3</v>
      </c>
      <c r="K11" s="69">
        <v>1</v>
      </c>
      <c r="L11" s="69">
        <v>1</v>
      </c>
      <c r="M11" s="69">
        <v>24</v>
      </c>
      <c r="N11" s="69">
        <v>1</v>
      </c>
      <c r="O11" s="69">
        <v>3</v>
      </c>
      <c r="P11" s="69">
        <v>1</v>
      </c>
      <c r="Q11" s="69">
        <v>12</v>
      </c>
      <c r="R11" s="69">
        <v>4</v>
      </c>
      <c r="S11" s="69">
        <v>0</v>
      </c>
      <c r="T11" s="69">
        <v>2</v>
      </c>
      <c r="U11" s="69">
        <v>1</v>
      </c>
      <c r="V11" s="69">
        <v>2</v>
      </c>
      <c r="W11" s="69">
        <v>531</v>
      </c>
    </row>
    <row r="12" spans="1:23" x14ac:dyDescent="0.3">
      <c r="A12" s="68" t="s">
        <v>779</v>
      </c>
      <c r="B12" s="69">
        <v>308</v>
      </c>
      <c r="C12" s="69">
        <v>119</v>
      </c>
      <c r="D12" s="69">
        <v>235</v>
      </c>
      <c r="E12" s="69">
        <v>13</v>
      </c>
      <c r="F12" s="69">
        <v>3</v>
      </c>
      <c r="G12" s="69">
        <v>36</v>
      </c>
      <c r="H12" s="69">
        <v>0</v>
      </c>
      <c r="I12" s="69">
        <v>2</v>
      </c>
      <c r="J12" s="69">
        <v>4</v>
      </c>
      <c r="K12" s="69">
        <v>5</v>
      </c>
      <c r="L12" s="69">
        <v>0</v>
      </c>
      <c r="M12" s="69">
        <v>7</v>
      </c>
      <c r="N12" s="69">
        <v>3</v>
      </c>
      <c r="O12" s="69">
        <v>3</v>
      </c>
      <c r="P12" s="69">
        <v>3</v>
      </c>
      <c r="Q12" s="69">
        <v>14</v>
      </c>
      <c r="R12" s="69">
        <v>3</v>
      </c>
      <c r="S12" s="69">
        <v>3</v>
      </c>
      <c r="T12" s="69">
        <v>4</v>
      </c>
      <c r="U12" s="69">
        <v>1</v>
      </c>
      <c r="V12" s="69">
        <v>0</v>
      </c>
      <c r="W12" s="69">
        <v>766</v>
      </c>
    </row>
    <row r="13" spans="1:23" x14ac:dyDescent="0.3">
      <c r="A13" s="68" t="s">
        <v>778</v>
      </c>
      <c r="B13" s="69">
        <v>2041</v>
      </c>
      <c r="C13" s="69">
        <v>54</v>
      </c>
      <c r="D13" s="69">
        <v>481</v>
      </c>
      <c r="E13" s="69">
        <v>20</v>
      </c>
      <c r="F13" s="69">
        <v>18</v>
      </c>
      <c r="G13" s="69">
        <v>11</v>
      </c>
      <c r="H13" s="69">
        <v>0</v>
      </c>
      <c r="I13" s="69">
        <v>4</v>
      </c>
      <c r="J13" s="69">
        <v>9</v>
      </c>
      <c r="K13" s="69">
        <v>8</v>
      </c>
      <c r="L13" s="69">
        <v>4</v>
      </c>
      <c r="M13" s="69">
        <v>267</v>
      </c>
      <c r="N13" s="69">
        <v>8</v>
      </c>
      <c r="O13" s="69">
        <v>14</v>
      </c>
      <c r="P13" s="69">
        <v>11</v>
      </c>
      <c r="Q13" s="69">
        <v>43</v>
      </c>
      <c r="R13" s="69">
        <v>21</v>
      </c>
      <c r="S13" s="69">
        <v>2</v>
      </c>
      <c r="T13" s="69">
        <v>3</v>
      </c>
      <c r="U13" s="69">
        <v>2</v>
      </c>
      <c r="V13" s="69">
        <v>9</v>
      </c>
      <c r="W13" s="69">
        <v>3030</v>
      </c>
    </row>
    <row r="14" spans="1:23" x14ac:dyDescent="0.3">
      <c r="A14" s="68" t="s">
        <v>777</v>
      </c>
      <c r="B14" s="69">
        <v>273</v>
      </c>
      <c r="C14" s="69">
        <v>150</v>
      </c>
      <c r="D14" s="69">
        <v>40</v>
      </c>
      <c r="E14" s="69">
        <v>7</v>
      </c>
      <c r="F14" s="69">
        <v>5</v>
      </c>
      <c r="G14" s="69">
        <v>4</v>
      </c>
      <c r="H14" s="69">
        <v>2</v>
      </c>
      <c r="I14" s="69">
        <v>5</v>
      </c>
      <c r="J14" s="69">
        <v>8</v>
      </c>
      <c r="K14" s="69">
        <v>2</v>
      </c>
      <c r="L14" s="69">
        <v>0</v>
      </c>
      <c r="M14" s="69">
        <v>75</v>
      </c>
      <c r="N14" s="69">
        <v>3</v>
      </c>
      <c r="O14" s="69">
        <v>9</v>
      </c>
      <c r="P14" s="69">
        <v>7</v>
      </c>
      <c r="Q14" s="69">
        <v>12</v>
      </c>
      <c r="R14" s="69">
        <v>5</v>
      </c>
      <c r="S14" s="69">
        <v>1</v>
      </c>
      <c r="T14" s="69">
        <v>6</v>
      </c>
      <c r="U14" s="69">
        <v>0</v>
      </c>
      <c r="V14" s="69">
        <v>5</v>
      </c>
      <c r="W14" s="69">
        <v>619</v>
      </c>
    </row>
    <row r="15" spans="1:23" x14ac:dyDescent="0.3">
      <c r="A15" s="68" t="s">
        <v>776</v>
      </c>
      <c r="B15" s="69">
        <v>240</v>
      </c>
      <c r="C15" s="69">
        <v>12</v>
      </c>
      <c r="D15" s="69">
        <v>264</v>
      </c>
      <c r="E15" s="69">
        <v>20</v>
      </c>
      <c r="F15" s="69">
        <v>4</v>
      </c>
      <c r="G15" s="69">
        <v>1</v>
      </c>
      <c r="H15" s="69">
        <v>3</v>
      </c>
      <c r="I15" s="69">
        <v>0</v>
      </c>
      <c r="J15" s="69">
        <v>6</v>
      </c>
      <c r="K15" s="69">
        <v>1</v>
      </c>
      <c r="L15" s="69">
        <v>3</v>
      </c>
      <c r="M15" s="69">
        <v>9</v>
      </c>
      <c r="N15" s="69">
        <v>4</v>
      </c>
      <c r="O15" s="69">
        <v>7</v>
      </c>
      <c r="P15" s="69">
        <v>4</v>
      </c>
      <c r="Q15" s="69">
        <v>10</v>
      </c>
      <c r="R15" s="69">
        <v>5</v>
      </c>
      <c r="S15" s="69">
        <v>1</v>
      </c>
      <c r="T15" s="69">
        <v>4</v>
      </c>
      <c r="U15" s="69">
        <v>1</v>
      </c>
      <c r="V15" s="69">
        <v>5</v>
      </c>
      <c r="W15" s="69">
        <v>604</v>
      </c>
    </row>
    <row r="16" spans="1:23" x14ac:dyDescent="0.3">
      <c r="A16" s="68" t="s">
        <v>775</v>
      </c>
      <c r="B16" s="69">
        <v>111</v>
      </c>
      <c r="C16" s="69">
        <v>1</v>
      </c>
      <c r="D16" s="69">
        <v>65</v>
      </c>
      <c r="E16" s="69">
        <v>2</v>
      </c>
      <c r="F16" s="69">
        <v>3</v>
      </c>
      <c r="G16" s="69">
        <v>0</v>
      </c>
      <c r="H16" s="69">
        <v>0</v>
      </c>
      <c r="I16" s="69">
        <v>0</v>
      </c>
      <c r="J16" s="69">
        <v>1</v>
      </c>
      <c r="K16" s="69">
        <v>0</v>
      </c>
      <c r="L16" s="69">
        <v>0</v>
      </c>
      <c r="M16" s="69">
        <v>1</v>
      </c>
      <c r="N16" s="69">
        <v>0</v>
      </c>
      <c r="O16" s="69">
        <v>0</v>
      </c>
      <c r="P16" s="69">
        <v>0</v>
      </c>
      <c r="Q16" s="69">
        <v>3</v>
      </c>
      <c r="R16" s="69">
        <v>0</v>
      </c>
      <c r="S16" s="69">
        <v>3</v>
      </c>
      <c r="T16" s="69">
        <v>0</v>
      </c>
      <c r="U16" s="69">
        <v>0</v>
      </c>
      <c r="V16" s="69">
        <v>0</v>
      </c>
      <c r="W16" s="69">
        <v>190</v>
      </c>
    </row>
    <row r="17" spans="1:23" x14ac:dyDescent="0.3">
      <c r="A17" s="68" t="s">
        <v>774</v>
      </c>
      <c r="B17" s="69">
        <v>185</v>
      </c>
      <c r="C17" s="69">
        <v>17</v>
      </c>
      <c r="D17" s="69">
        <v>190</v>
      </c>
      <c r="E17" s="69">
        <v>6</v>
      </c>
      <c r="F17" s="69">
        <v>5</v>
      </c>
      <c r="G17" s="69">
        <v>1</v>
      </c>
      <c r="H17" s="69">
        <v>2</v>
      </c>
      <c r="I17" s="69">
        <v>0</v>
      </c>
      <c r="J17" s="69">
        <v>0</v>
      </c>
      <c r="K17" s="69">
        <v>0</v>
      </c>
      <c r="L17" s="69">
        <v>0</v>
      </c>
      <c r="M17" s="69">
        <v>4</v>
      </c>
      <c r="N17" s="69">
        <v>0</v>
      </c>
      <c r="O17" s="69">
        <v>1</v>
      </c>
      <c r="P17" s="69">
        <v>1</v>
      </c>
      <c r="Q17" s="69">
        <v>7</v>
      </c>
      <c r="R17" s="69">
        <v>10</v>
      </c>
      <c r="S17" s="69">
        <v>9</v>
      </c>
      <c r="T17" s="69">
        <v>6</v>
      </c>
      <c r="U17" s="69">
        <v>5</v>
      </c>
      <c r="V17" s="69">
        <v>2</v>
      </c>
      <c r="W17" s="69">
        <v>451</v>
      </c>
    </row>
    <row r="18" spans="1:23" x14ac:dyDescent="0.3">
      <c r="A18" s="68" t="s">
        <v>773</v>
      </c>
      <c r="B18" s="69">
        <v>123</v>
      </c>
      <c r="C18" s="69">
        <v>234</v>
      </c>
      <c r="D18" s="69">
        <v>278</v>
      </c>
      <c r="E18" s="69">
        <v>11</v>
      </c>
      <c r="F18" s="69">
        <v>5</v>
      </c>
      <c r="G18" s="69">
        <v>1</v>
      </c>
      <c r="H18" s="69">
        <v>1</v>
      </c>
      <c r="I18" s="69">
        <v>27</v>
      </c>
      <c r="J18" s="69">
        <v>5</v>
      </c>
      <c r="K18" s="69">
        <v>4</v>
      </c>
      <c r="L18" s="69">
        <v>0</v>
      </c>
      <c r="M18" s="69">
        <v>13</v>
      </c>
      <c r="N18" s="69">
        <v>0</v>
      </c>
      <c r="O18" s="69">
        <v>4</v>
      </c>
      <c r="P18" s="69">
        <v>3</v>
      </c>
      <c r="Q18" s="69">
        <v>6</v>
      </c>
      <c r="R18" s="69">
        <v>6</v>
      </c>
      <c r="S18" s="69">
        <v>2</v>
      </c>
      <c r="T18" s="69">
        <v>2</v>
      </c>
      <c r="U18" s="69">
        <v>1</v>
      </c>
      <c r="V18" s="69">
        <v>1</v>
      </c>
      <c r="W18" s="69">
        <v>727</v>
      </c>
    </row>
    <row r="19" spans="1:23" x14ac:dyDescent="0.3">
      <c r="A19" s="68" t="s">
        <v>772</v>
      </c>
      <c r="B19" s="69">
        <v>85</v>
      </c>
      <c r="C19" s="69">
        <v>81</v>
      </c>
      <c r="D19" s="69">
        <v>77</v>
      </c>
      <c r="E19" s="69">
        <v>8</v>
      </c>
      <c r="F19" s="69">
        <v>2</v>
      </c>
      <c r="G19" s="69">
        <v>1</v>
      </c>
      <c r="H19" s="69">
        <v>0</v>
      </c>
      <c r="I19" s="69">
        <v>1</v>
      </c>
      <c r="J19" s="69">
        <v>2</v>
      </c>
      <c r="K19" s="69">
        <v>0</v>
      </c>
      <c r="L19" s="69">
        <v>2</v>
      </c>
      <c r="M19" s="69">
        <v>36</v>
      </c>
      <c r="N19" s="69">
        <v>4</v>
      </c>
      <c r="O19" s="69">
        <v>9</v>
      </c>
      <c r="P19" s="69">
        <v>1</v>
      </c>
      <c r="Q19" s="69">
        <v>4</v>
      </c>
      <c r="R19" s="69">
        <v>4</v>
      </c>
      <c r="S19" s="69">
        <v>3</v>
      </c>
      <c r="T19" s="69">
        <v>2</v>
      </c>
      <c r="U19" s="69">
        <v>0</v>
      </c>
      <c r="V19" s="69">
        <v>0</v>
      </c>
      <c r="W19" s="69">
        <v>322</v>
      </c>
    </row>
    <row r="20" spans="1:23" x14ac:dyDescent="0.3">
      <c r="A20" s="68" t="s">
        <v>771</v>
      </c>
      <c r="B20" s="69">
        <v>52</v>
      </c>
      <c r="C20" s="69">
        <v>13</v>
      </c>
      <c r="D20" s="69">
        <v>232</v>
      </c>
      <c r="E20" s="69">
        <v>4</v>
      </c>
      <c r="F20" s="69">
        <v>2</v>
      </c>
      <c r="G20" s="69">
        <v>0</v>
      </c>
      <c r="H20" s="69">
        <v>0</v>
      </c>
      <c r="I20" s="69">
        <v>2</v>
      </c>
      <c r="J20" s="69">
        <v>2</v>
      </c>
      <c r="K20" s="69">
        <v>0</v>
      </c>
      <c r="L20" s="69">
        <v>0</v>
      </c>
      <c r="M20" s="69">
        <v>0</v>
      </c>
      <c r="N20" s="69">
        <v>0</v>
      </c>
      <c r="O20" s="69">
        <v>3</v>
      </c>
      <c r="P20" s="69">
        <v>0</v>
      </c>
      <c r="Q20" s="69">
        <v>7</v>
      </c>
      <c r="R20" s="69">
        <v>1</v>
      </c>
      <c r="S20" s="69">
        <v>1</v>
      </c>
      <c r="T20" s="69">
        <v>0</v>
      </c>
      <c r="U20" s="69">
        <v>0</v>
      </c>
      <c r="V20" s="69">
        <v>2</v>
      </c>
      <c r="W20" s="69">
        <v>321</v>
      </c>
    </row>
    <row r="21" spans="1:23" x14ac:dyDescent="0.3">
      <c r="A21" s="68" t="s">
        <v>770</v>
      </c>
      <c r="B21" s="69">
        <v>161</v>
      </c>
      <c r="C21" s="69">
        <v>20</v>
      </c>
      <c r="D21" s="69">
        <v>161</v>
      </c>
      <c r="E21" s="69">
        <v>9</v>
      </c>
      <c r="F21" s="69">
        <v>3</v>
      </c>
      <c r="G21" s="69">
        <v>0</v>
      </c>
      <c r="H21" s="69">
        <v>2</v>
      </c>
      <c r="I21" s="69">
        <v>2</v>
      </c>
      <c r="J21" s="69">
        <v>0</v>
      </c>
      <c r="K21" s="69">
        <v>1</v>
      </c>
      <c r="L21" s="69">
        <v>2</v>
      </c>
      <c r="M21" s="69">
        <v>0</v>
      </c>
      <c r="N21" s="69">
        <v>0</v>
      </c>
      <c r="O21" s="69">
        <v>1</v>
      </c>
      <c r="P21" s="69">
        <v>1</v>
      </c>
      <c r="Q21" s="69">
        <v>10</v>
      </c>
      <c r="R21" s="69">
        <v>8</v>
      </c>
      <c r="S21" s="69">
        <v>2</v>
      </c>
      <c r="T21" s="69">
        <v>10</v>
      </c>
      <c r="U21" s="69">
        <v>0</v>
      </c>
      <c r="V21" s="69">
        <v>3</v>
      </c>
      <c r="W21" s="69">
        <v>396</v>
      </c>
    </row>
    <row r="22" spans="1:23" x14ac:dyDescent="0.3">
      <c r="A22" s="68" t="s">
        <v>769</v>
      </c>
      <c r="B22" s="69">
        <v>568</v>
      </c>
      <c r="C22" s="69">
        <v>55</v>
      </c>
      <c r="D22" s="69">
        <v>120</v>
      </c>
      <c r="E22" s="69">
        <v>13</v>
      </c>
      <c r="F22" s="69">
        <v>1</v>
      </c>
      <c r="G22" s="69">
        <v>10</v>
      </c>
      <c r="H22" s="69">
        <v>1</v>
      </c>
      <c r="I22" s="69">
        <v>0</v>
      </c>
      <c r="J22" s="69">
        <v>0</v>
      </c>
      <c r="K22" s="69">
        <v>0</v>
      </c>
      <c r="L22" s="69">
        <v>1</v>
      </c>
      <c r="M22" s="69">
        <v>5</v>
      </c>
      <c r="N22" s="69">
        <v>0</v>
      </c>
      <c r="O22" s="69">
        <v>1</v>
      </c>
      <c r="P22" s="69">
        <v>4</v>
      </c>
      <c r="Q22" s="69">
        <v>12</v>
      </c>
      <c r="R22" s="69">
        <v>20</v>
      </c>
      <c r="S22" s="69">
        <v>6</v>
      </c>
      <c r="T22" s="69">
        <v>8</v>
      </c>
      <c r="U22" s="69">
        <v>2</v>
      </c>
      <c r="V22" s="69">
        <v>5</v>
      </c>
      <c r="W22" s="69">
        <v>832</v>
      </c>
    </row>
    <row r="23" spans="1:23" x14ac:dyDescent="0.3">
      <c r="A23" s="68" t="s">
        <v>768</v>
      </c>
      <c r="B23" s="69">
        <v>105</v>
      </c>
      <c r="C23" s="69">
        <v>181</v>
      </c>
      <c r="D23" s="69">
        <v>264</v>
      </c>
      <c r="E23" s="69">
        <v>11</v>
      </c>
      <c r="F23" s="69">
        <v>2</v>
      </c>
      <c r="G23" s="69">
        <v>1</v>
      </c>
      <c r="H23" s="69">
        <v>2</v>
      </c>
      <c r="I23" s="69">
        <v>0</v>
      </c>
      <c r="J23" s="69">
        <v>3</v>
      </c>
      <c r="K23" s="69">
        <v>2</v>
      </c>
      <c r="L23" s="69">
        <v>7</v>
      </c>
      <c r="M23" s="69">
        <v>22</v>
      </c>
      <c r="N23" s="69">
        <v>6</v>
      </c>
      <c r="O23" s="69">
        <v>3</v>
      </c>
      <c r="P23" s="69">
        <v>8</v>
      </c>
      <c r="Q23" s="69">
        <v>3</v>
      </c>
      <c r="R23" s="69">
        <v>3</v>
      </c>
      <c r="S23" s="69">
        <v>0</v>
      </c>
      <c r="T23" s="69">
        <v>3</v>
      </c>
      <c r="U23" s="69">
        <v>2</v>
      </c>
      <c r="V23" s="69">
        <v>2</v>
      </c>
      <c r="W23" s="69">
        <v>630</v>
      </c>
    </row>
    <row r="24" spans="1:23" x14ac:dyDescent="0.3">
      <c r="A24" s="68" t="s">
        <v>767</v>
      </c>
      <c r="B24" s="69">
        <v>15</v>
      </c>
      <c r="C24" s="69">
        <v>235</v>
      </c>
      <c r="D24" s="69">
        <v>83</v>
      </c>
      <c r="E24" s="69">
        <v>6</v>
      </c>
      <c r="F24" s="69">
        <v>1</v>
      </c>
      <c r="G24" s="69">
        <v>0</v>
      </c>
      <c r="H24" s="69">
        <v>0</v>
      </c>
      <c r="I24" s="69">
        <v>1</v>
      </c>
      <c r="J24" s="69">
        <v>0</v>
      </c>
      <c r="K24" s="69">
        <v>0</v>
      </c>
      <c r="L24" s="69">
        <v>1</v>
      </c>
      <c r="M24" s="69">
        <v>0</v>
      </c>
      <c r="N24" s="69">
        <v>2</v>
      </c>
      <c r="O24" s="69">
        <v>2</v>
      </c>
      <c r="P24" s="69">
        <v>2</v>
      </c>
      <c r="Q24" s="69">
        <v>3</v>
      </c>
      <c r="R24" s="69">
        <v>4</v>
      </c>
      <c r="S24" s="69">
        <v>0</v>
      </c>
      <c r="T24" s="69">
        <v>1</v>
      </c>
      <c r="U24" s="69">
        <v>1</v>
      </c>
      <c r="V24" s="69">
        <v>0</v>
      </c>
      <c r="W24" s="69">
        <v>357</v>
      </c>
    </row>
    <row r="25" spans="1:23" x14ac:dyDescent="0.3">
      <c r="A25" s="68" t="s">
        <v>766</v>
      </c>
      <c r="B25" s="69">
        <v>299</v>
      </c>
      <c r="C25" s="69">
        <v>27</v>
      </c>
      <c r="D25" s="69">
        <v>50</v>
      </c>
      <c r="E25" s="69">
        <v>13</v>
      </c>
      <c r="F25" s="69">
        <v>10</v>
      </c>
      <c r="G25" s="69">
        <v>1</v>
      </c>
      <c r="H25" s="69">
        <v>2</v>
      </c>
      <c r="I25" s="69">
        <v>3</v>
      </c>
      <c r="J25" s="69">
        <v>119</v>
      </c>
      <c r="K25" s="69">
        <v>4</v>
      </c>
      <c r="L25" s="69">
        <v>2</v>
      </c>
      <c r="M25" s="69">
        <v>2</v>
      </c>
      <c r="N25" s="69">
        <v>5</v>
      </c>
      <c r="O25" s="69">
        <v>4</v>
      </c>
      <c r="P25" s="69">
        <v>10</v>
      </c>
      <c r="Q25" s="69">
        <v>28</v>
      </c>
      <c r="R25" s="69">
        <v>10</v>
      </c>
      <c r="S25" s="69">
        <v>1</v>
      </c>
      <c r="T25" s="69">
        <v>0</v>
      </c>
      <c r="U25" s="69">
        <v>0</v>
      </c>
      <c r="V25" s="69">
        <v>2</v>
      </c>
      <c r="W25" s="69">
        <v>592</v>
      </c>
    </row>
    <row r="26" spans="1:23" x14ac:dyDescent="0.3">
      <c r="A26" s="68" t="s">
        <v>765</v>
      </c>
      <c r="B26" s="69">
        <v>202</v>
      </c>
      <c r="C26" s="69">
        <v>55</v>
      </c>
      <c r="D26" s="69">
        <v>62</v>
      </c>
      <c r="E26" s="69">
        <v>9</v>
      </c>
      <c r="F26" s="69">
        <v>4</v>
      </c>
      <c r="G26" s="69">
        <v>1</v>
      </c>
      <c r="H26" s="69">
        <v>0</v>
      </c>
      <c r="I26" s="69">
        <v>4</v>
      </c>
      <c r="J26" s="69">
        <v>3</v>
      </c>
      <c r="K26" s="69">
        <v>2</v>
      </c>
      <c r="L26" s="69">
        <v>0</v>
      </c>
      <c r="M26" s="69">
        <v>8</v>
      </c>
      <c r="N26" s="69">
        <v>7</v>
      </c>
      <c r="O26" s="69">
        <v>1</v>
      </c>
      <c r="P26" s="69">
        <v>13</v>
      </c>
      <c r="Q26" s="69">
        <v>23</v>
      </c>
      <c r="R26" s="69">
        <v>9</v>
      </c>
      <c r="S26" s="69">
        <v>2</v>
      </c>
      <c r="T26" s="69">
        <v>3</v>
      </c>
      <c r="U26" s="69">
        <v>0</v>
      </c>
      <c r="V26" s="69">
        <v>7</v>
      </c>
      <c r="W26" s="69">
        <v>415</v>
      </c>
    </row>
    <row r="27" spans="1:23" x14ac:dyDescent="0.3">
      <c r="A27" s="68" t="s">
        <v>764</v>
      </c>
      <c r="B27" s="69">
        <v>580</v>
      </c>
      <c r="C27" s="69">
        <v>38</v>
      </c>
      <c r="D27" s="69">
        <v>323</v>
      </c>
      <c r="E27" s="69">
        <v>31</v>
      </c>
      <c r="F27" s="69">
        <v>16</v>
      </c>
      <c r="G27" s="69">
        <v>5</v>
      </c>
      <c r="H27" s="69">
        <v>4</v>
      </c>
      <c r="I27" s="69">
        <v>10</v>
      </c>
      <c r="J27" s="69">
        <v>5</v>
      </c>
      <c r="K27" s="69">
        <v>7</v>
      </c>
      <c r="L27" s="69">
        <v>7</v>
      </c>
      <c r="M27" s="69">
        <v>25</v>
      </c>
      <c r="N27" s="69">
        <v>17</v>
      </c>
      <c r="O27" s="69">
        <v>21</v>
      </c>
      <c r="P27" s="69">
        <v>15</v>
      </c>
      <c r="Q27" s="69">
        <v>57</v>
      </c>
      <c r="R27" s="69">
        <v>23</v>
      </c>
      <c r="S27" s="69">
        <v>3</v>
      </c>
      <c r="T27" s="69">
        <v>3</v>
      </c>
      <c r="U27" s="69">
        <v>3</v>
      </c>
      <c r="V27" s="69">
        <v>7</v>
      </c>
      <c r="W27" s="69">
        <v>1200</v>
      </c>
    </row>
    <row r="28" spans="1:23" x14ac:dyDescent="0.3">
      <c r="A28" s="68" t="s">
        <v>763</v>
      </c>
      <c r="B28" s="69">
        <v>306</v>
      </c>
      <c r="C28" s="69">
        <v>96</v>
      </c>
      <c r="D28" s="69">
        <v>92</v>
      </c>
      <c r="E28" s="69">
        <v>7</v>
      </c>
      <c r="F28" s="69">
        <v>9</v>
      </c>
      <c r="G28" s="69">
        <v>2</v>
      </c>
      <c r="H28" s="69">
        <v>2</v>
      </c>
      <c r="I28" s="69">
        <v>2</v>
      </c>
      <c r="J28" s="69">
        <v>5</v>
      </c>
      <c r="K28" s="69">
        <v>0</v>
      </c>
      <c r="L28" s="69">
        <v>1</v>
      </c>
      <c r="M28" s="69">
        <v>1</v>
      </c>
      <c r="N28" s="69">
        <v>2</v>
      </c>
      <c r="O28" s="69">
        <v>1</v>
      </c>
      <c r="P28" s="69">
        <v>3</v>
      </c>
      <c r="Q28" s="69">
        <v>14</v>
      </c>
      <c r="R28" s="69">
        <v>16</v>
      </c>
      <c r="S28" s="69">
        <v>10</v>
      </c>
      <c r="T28" s="69">
        <v>3</v>
      </c>
      <c r="U28" s="69">
        <v>1</v>
      </c>
      <c r="V28" s="69">
        <v>7</v>
      </c>
      <c r="W28" s="69">
        <v>580</v>
      </c>
    </row>
    <row r="29" spans="1:23" x14ac:dyDescent="0.3">
      <c r="A29" s="68" t="s">
        <v>762</v>
      </c>
      <c r="B29" s="69">
        <v>751</v>
      </c>
      <c r="C29" s="69">
        <v>14</v>
      </c>
      <c r="D29" s="69">
        <v>34</v>
      </c>
      <c r="E29" s="69">
        <v>7</v>
      </c>
      <c r="F29" s="69">
        <v>0</v>
      </c>
      <c r="G29" s="69">
        <v>0</v>
      </c>
      <c r="H29" s="69">
        <v>2</v>
      </c>
      <c r="I29" s="69">
        <v>1</v>
      </c>
      <c r="J29" s="69">
        <v>2</v>
      </c>
      <c r="K29" s="69">
        <v>0</v>
      </c>
      <c r="L29" s="69">
        <v>2</v>
      </c>
      <c r="M29" s="69">
        <v>0</v>
      </c>
      <c r="N29" s="69">
        <v>1</v>
      </c>
      <c r="O29" s="69">
        <v>1</v>
      </c>
      <c r="P29" s="69">
        <v>2</v>
      </c>
      <c r="Q29" s="69">
        <v>24</v>
      </c>
      <c r="R29" s="69">
        <v>6</v>
      </c>
      <c r="S29" s="69">
        <v>0</v>
      </c>
      <c r="T29" s="69">
        <v>0</v>
      </c>
      <c r="U29" s="69">
        <v>0</v>
      </c>
      <c r="V29" s="69">
        <v>6</v>
      </c>
      <c r="W29" s="69">
        <v>853</v>
      </c>
    </row>
    <row r="30" spans="1:23" x14ac:dyDescent="0.3">
      <c r="A30" s="68" t="s">
        <v>761</v>
      </c>
      <c r="B30" s="69">
        <v>311</v>
      </c>
      <c r="C30" s="69">
        <v>48</v>
      </c>
      <c r="D30" s="69">
        <v>336</v>
      </c>
      <c r="E30" s="69">
        <v>10</v>
      </c>
      <c r="F30" s="69">
        <v>12</v>
      </c>
      <c r="G30" s="69">
        <v>4</v>
      </c>
      <c r="H30" s="69">
        <v>1</v>
      </c>
      <c r="I30" s="69">
        <v>0</v>
      </c>
      <c r="J30" s="69">
        <v>6</v>
      </c>
      <c r="K30" s="69">
        <v>2</v>
      </c>
      <c r="L30" s="69">
        <v>1</v>
      </c>
      <c r="M30" s="69">
        <v>10</v>
      </c>
      <c r="N30" s="69">
        <v>2</v>
      </c>
      <c r="O30" s="69">
        <v>5</v>
      </c>
      <c r="P30" s="69">
        <v>4</v>
      </c>
      <c r="Q30" s="69">
        <v>15</v>
      </c>
      <c r="R30" s="69">
        <v>2</v>
      </c>
      <c r="S30" s="69">
        <v>1</v>
      </c>
      <c r="T30" s="69">
        <v>5</v>
      </c>
      <c r="U30" s="69">
        <v>1</v>
      </c>
      <c r="V30" s="69">
        <v>3</v>
      </c>
      <c r="W30" s="69">
        <v>779</v>
      </c>
    </row>
    <row r="31" spans="1:23" x14ac:dyDescent="0.3">
      <c r="A31" s="68" t="s">
        <v>760</v>
      </c>
      <c r="B31" s="69">
        <v>229</v>
      </c>
      <c r="C31" s="69">
        <v>87</v>
      </c>
      <c r="D31" s="69">
        <v>259</v>
      </c>
      <c r="E31" s="69">
        <v>12</v>
      </c>
      <c r="F31" s="69">
        <v>4</v>
      </c>
      <c r="G31" s="69">
        <v>1</v>
      </c>
      <c r="H31" s="69">
        <v>4</v>
      </c>
      <c r="I31" s="69">
        <v>1</v>
      </c>
      <c r="J31" s="69">
        <v>5</v>
      </c>
      <c r="K31" s="69">
        <v>0</v>
      </c>
      <c r="L31" s="69">
        <v>1</v>
      </c>
      <c r="M31" s="69">
        <v>68</v>
      </c>
      <c r="N31" s="69">
        <v>2</v>
      </c>
      <c r="O31" s="69">
        <v>4</v>
      </c>
      <c r="P31" s="69">
        <v>4</v>
      </c>
      <c r="Q31" s="69">
        <v>6</v>
      </c>
      <c r="R31" s="69">
        <v>0</v>
      </c>
      <c r="S31" s="69">
        <v>0</v>
      </c>
      <c r="T31" s="69">
        <v>4</v>
      </c>
      <c r="U31" s="69">
        <v>0</v>
      </c>
      <c r="V31" s="69">
        <v>0</v>
      </c>
      <c r="W31" s="69">
        <v>691</v>
      </c>
    </row>
    <row r="32" spans="1:23" x14ac:dyDescent="0.3">
      <c r="A32" s="68" t="s">
        <v>759</v>
      </c>
      <c r="B32" s="69">
        <v>381</v>
      </c>
      <c r="C32" s="69">
        <v>82</v>
      </c>
      <c r="D32" s="69">
        <v>606</v>
      </c>
      <c r="E32" s="69">
        <v>18</v>
      </c>
      <c r="F32" s="69">
        <v>11</v>
      </c>
      <c r="G32" s="69">
        <v>6</v>
      </c>
      <c r="H32" s="69">
        <v>6</v>
      </c>
      <c r="I32" s="69">
        <v>10</v>
      </c>
      <c r="J32" s="69">
        <v>9</v>
      </c>
      <c r="K32" s="69">
        <v>2</v>
      </c>
      <c r="L32" s="69">
        <v>12</v>
      </c>
      <c r="M32" s="69">
        <v>21</v>
      </c>
      <c r="N32" s="69">
        <v>6</v>
      </c>
      <c r="O32" s="69">
        <v>14</v>
      </c>
      <c r="P32" s="69">
        <v>3</v>
      </c>
      <c r="Q32" s="69">
        <v>19</v>
      </c>
      <c r="R32" s="69">
        <v>11</v>
      </c>
      <c r="S32" s="69">
        <v>2</v>
      </c>
      <c r="T32" s="69">
        <v>5</v>
      </c>
      <c r="U32" s="69">
        <v>2</v>
      </c>
      <c r="V32" s="69">
        <v>3</v>
      </c>
      <c r="W32" s="69">
        <v>1229</v>
      </c>
    </row>
    <row r="33" spans="1:23" x14ac:dyDescent="0.3">
      <c r="A33" s="68" t="s">
        <v>758</v>
      </c>
      <c r="B33" s="69">
        <v>120</v>
      </c>
      <c r="C33" s="69">
        <v>52</v>
      </c>
      <c r="D33" s="69">
        <v>70</v>
      </c>
      <c r="E33" s="69">
        <v>2</v>
      </c>
      <c r="F33" s="69">
        <v>4</v>
      </c>
      <c r="G33" s="69">
        <v>3</v>
      </c>
      <c r="H33" s="69">
        <v>3</v>
      </c>
      <c r="I33" s="69">
        <v>0</v>
      </c>
      <c r="J33" s="69">
        <v>1</v>
      </c>
      <c r="K33" s="69">
        <v>2</v>
      </c>
      <c r="L33" s="69">
        <v>2</v>
      </c>
      <c r="M33" s="69">
        <v>6</v>
      </c>
      <c r="N33" s="69">
        <v>2</v>
      </c>
      <c r="O33" s="69">
        <v>5</v>
      </c>
      <c r="P33" s="69">
        <v>1</v>
      </c>
      <c r="Q33" s="69">
        <v>8</v>
      </c>
      <c r="R33" s="69">
        <v>7</v>
      </c>
      <c r="S33" s="69">
        <v>5</v>
      </c>
      <c r="T33" s="69">
        <v>2</v>
      </c>
      <c r="U33" s="69">
        <v>1</v>
      </c>
      <c r="V33" s="69">
        <v>2</v>
      </c>
      <c r="W33" s="69">
        <v>298</v>
      </c>
    </row>
    <row r="34" spans="1:23" x14ac:dyDescent="0.3">
      <c r="A34" s="68" t="s">
        <v>757</v>
      </c>
      <c r="B34" s="69">
        <v>12</v>
      </c>
      <c r="C34" s="69">
        <v>452</v>
      </c>
      <c r="D34" s="69">
        <v>18</v>
      </c>
      <c r="E34" s="69">
        <v>1</v>
      </c>
      <c r="F34" s="69">
        <v>2</v>
      </c>
      <c r="G34" s="69">
        <v>14</v>
      </c>
      <c r="H34" s="69">
        <v>1</v>
      </c>
      <c r="I34" s="69">
        <v>0</v>
      </c>
      <c r="J34" s="69">
        <v>0</v>
      </c>
      <c r="K34" s="69">
        <v>0</v>
      </c>
      <c r="L34" s="69">
        <v>1</v>
      </c>
      <c r="M34" s="69">
        <v>1</v>
      </c>
      <c r="N34" s="69">
        <v>6</v>
      </c>
      <c r="O34" s="69">
        <v>2</v>
      </c>
      <c r="P34" s="69">
        <v>5</v>
      </c>
      <c r="Q34" s="69">
        <v>5</v>
      </c>
      <c r="R34" s="69">
        <v>1</v>
      </c>
      <c r="S34" s="69">
        <v>9</v>
      </c>
      <c r="T34" s="69">
        <v>1</v>
      </c>
      <c r="U34" s="69">
        <v>0</v>
      </c>
      <c r="V34" s="69">
        <v>0</v>
      </c>
      <c r="W34" s="69">
        <v>531</v>
      </c>
    </row>
    <row r="35" spans="1:23" x14ac:dyDescent="0.3">
      <c r="A35" s="68" t="s">
        <v>756</v>
      </c>
      <c r="B35" s="69">
        <v>450</v>
      </c>
      <c r="C35" s="69">
        <v>27</v>
      </c>
      <c r="D35" s="69">
        <v>204</v>
      </c>
      <c r="E35" s="69">
        <v>17</v>
      </c>
      <c r="F35" s="69">
        <v>9</v>
      </c>
      <c r="G35" s="69">
        <v>6</v>
      </c>
      <c r="H35" s="69">
        <v>4</v>
      </c>
      <c r="I35" s="69">
        <v>6</v>
      </c>
      <c r="J35" s="69">
        <v>10</v>
      </c>
      <c r="K35" s="69">
        <v>4</v>
      </c>
      <c r="L35" s="69">
        <v>3</v>
      </c>
      <c r="M35" s="69">
        <v>28</v>
      </c>
      <c r="N35" s="69">
        <v>6</v>
      </c>
      <c r="O35" s="69">
        <v>9</v>
      </c>
      <c r="P35" s="69">
        <v>2</v>
      </c>
      <c r="Q35" s="69">
        <v>20</v>
      </c>
      <c r="R35" s="69">
        <v>5</v>
      </c>
      <c r="S35" s="69">
        <v>2</v>
      </c>
      <c r="T35" s="69">
        <v>1</v>
      </c>
      <c r="U35" s="69">
        <v>0</v>
      </c>
      <c r="V35" s="69">
        <v>0</v>
      </c>
      <c r="W35" s="69">
        <v>813</v>
      </c>
    </row>
    <row r="36" spans="1:23" x14ac:dyDescent="0.3">
      <c r="A36" s="68" t="s">
        <v>755</v>
      </c>
      <c r="B36" s="69">
        <v>285</v>
      </c>
      <c r="C36" s="69">
        <v>105</v>
      </c>
      <c r="D36" s="69">
        <v>51</v>
      </c>
      <c r="E36" s="69">
        <v>8</v>
      </c>
      <c r="F36" s="69">
        <v>5</v>
      </c>
      <c r="G36" s="69">
        <v>0</v>
      </c>
      <c r="H36" s="69">
        <v>5</v>
      </c>
      <c r="I36" s="69">
        <v>2</v>
      </c>
      <c r="J36" s="69">
        <v>5</v>
      </c>
      <c r="K36" s="69">
        <v>1</v>
      </c>
      <c r="L36" s="69">
        <v>5</v>
      </c>
      <c r="M36" s="69">
        <v>6</v>
      </c>
      <c r="N36" s="69">
        <v>1</v>
      </c>
      <c r="O36" s="69">
        <v>3</v>
      </c>
      <c r="P36" s="69">
        <v>5</v>
      </c>
      <c r="Q36" s="69">
        <v>8</v>
      </c>
      <c r="R36" s="69">
        <v>7</v>
      </c>
      <c r="S36" s="69">
        <v>1</v>
      </c>
      <c r="T36" s="69">
        <v>3</v>
      </c>
      <c r="U36" s="69">
        <v>1</v>
      </c>
      <c r="V36" s="69">
        <v>4</v>
      </c>
      <c r="W36" s="69">
        <v>511</v>
      </c>
    </row>
    <row r="37" spans="1:23" x14ac:dyDescent="0.3">
      <c r="A37" s="68" t="s">
        <v>754</v>
      </c>
      <c r="B37" s="69">
        <v>258</v>
      </c>
      <c r="C37" s="69">
        <v>249</v>
      </c>
      <c r="D37" s="69">
        <v>224</v>
      </c>
      <c r="E37" s="69">
        <v>8</v>
      </c>
      <c r="F37" s="69">
        <v>5</v>
      </c>
      <c r="G37" s="69">
        <v>8</v>
      </c>
      <c r="H37" s="69">
        <v>1</v>
      </c>
      <c r="I37" s="69">
        <v>3</v>
      </c>
      <c r="J37" s="69">
        <v>3</v>
      </c>
      <c r="K37" s="69">
        <v>3</v>
      </c>
      <c r="L37" s="69">
        <v>3</v>
      </c>
      <c r="M37" s="69">
        <v>19</v>
      </c>
      <c r="N37" s="69">
        <v>3</v>
      </c>
      <c r="O37" s="69">
        <v>11</v>
      </c>
      <c r="P37" s="69">
        <v>8</v>
      </c>
      <c r="Q37" s="69">
        <v>9</v>
      </c>
      <c r="R37" s="69">
        <v>16</v>
      </c>
      <c r="S37" s="69">
        <v>12</v>
      </c>
      <c r="T37" s="69">
        <v>4</v>
      </c>
      <c r="U37" s="69">
        <v>3</v>
      </c>
      <c r="V37" s="69">
        <v>12</v>
      </c>
      <c r="W37" s="69">
        <v>862</v>
      </c>
    </row>
    <row r="38" spans="1:23" x14ac:dyDescent="0.3">
      <c r="A38" s="68" t="s">
        <v>753</v>
      </c>
      <c r="B38" s="69">
        <v>159</v>
      </c>
      <c r="C38" s="69">
        <v>20</v>
      </c>
      <c r="D38" s="69">
        <v>186</v>
      </c>
      <c r="E38" s="69">
        <v>13</v>
      </c>
      <c r="F38" s="69">
        <v>1</v>
      </c>
      <c r="G38" s="69">
        <v>325</v>
      </c>
      <c r="H38" s="69">
        <v>15</v>
      </c>
      <c r="I38" s="69">
        <v>5</v>
      </c>
      <c r="J38" s="69">
        <v>6</v>
      </c>
      <c r="K38" s="69">
        <v>10</v>
      </c>
      <c r="L38" s="69">
        <v>9</v>
      </c>
      <c r="M38" s="69">
        <v>11</v>
      </c>
      <c r="N38" s="69">
        <v>22</v>
      </c>
      <c r="O38" s="69">
        <v>10</v>
      </c>
      <c r="P38" s="69">
        <v>5</v>
      </c>
      <c r="Q38" s="69">
        <v>27</v>
      </c>
      <c r="R38" s="69">
        <v>3</v>
      </c>
      <c r="S38" s="69">
        <v>16</v>
      </c>
      <c r="T38" s="69">
        <v>6</v>
      </c>
      <c r="U38" s="69">
        <v>4</v>
      </c>
      <c r="V38" s="69">
        <v>15</v>
      </c>
      <c r="W38" s="69">
        <v>868</v>
      </c>
    </row>
    <row r="39" spans="1:23" x14ac:dyDescent="0.3">
      <c r="A39" s="68" t="s">
        <v>752</v>
      </c>
      <c r="B39" s="69">
        <v>463</v>
      </c>
      <c r="C39" s="69">
        <v>9</v>
      </c>
      <c r="D39" s="69">
        <v>89</v>
      </c>
      <c r="E39" s="69">
        <v>14</v>
      </c>
      <c r="F39" s="69">
        <v>5</v>
      </c>
      <c r="G39" s="69">
        <v>2</v>
      </c>
      <c r="H39" s="69">
        <v>1</v>
      </c>
      <c r="I39" s="69">
        <v>2</v>
      </c>
      <c r="J39" s="69">
        <v>8</v>
      </c>
      <c r="K39" s="69">
        <v>0</v>
      </c>
      <c r="L39" s="69">
        <v>1</v>
      </c>
      <c r="M39" s="69">
        <v>8</v>
      </c>
      <c r="N39" s="69">
        <v>2</v>
      </c>
      <c r="O39" s="69">
        <v>3</v>
      </c>
      <c r="P39" s="69">
        <v>8</v>
      </c>
      <c r="Q39" s="69">
        <v>27</v>
      </c>
      <c r="R39" s="69">
        <v>11</v>
      </c>
      <c r="S39" s="69">
        <v>2</v>
      </c>
      <c r="T39" s="69">
        <v>6</v>
      </c>
      <c r="U39" s="69">
        <v>2</v>
      </c>
      <c r="V39" s="69">
        <v>3</v>
      </c>
      <c r="W39" s="69">
        <v>666</v>
      </c>
    </row>
    <row r="40" spans="1:23" x14ac:dyDescent="0.3">
      <c r="A40" s="68" t="s">
        <v>751</v>
      </c>
      <c r="B40" s="69">
        <v>279</v>
      </c>
      <c r="C40" s="69">
        <v>158</v>
      </c>
      <c r="D40" s="69">
        <v>281</v>
      </c>
      <c r="E40" s="69">
        <v>23</v>
      </c>
      <c r="F40" s="69">
        <v>6</v>
      </c>
      <c r="G40" s="69">
        <v>3</v>
      </c>
      <c r="H40" s="69">
        <v>3</v>
      </c>
      <c r="I40" s="69">
        <v>6</v>
      </c>
      <c r="J40" s="69">
        <v>4</v>
      </c>
      <c r="K40" s="69">
        <v>2</v>
      </c>
      <c r="L40" s="69">
        <v>6</v>
      </c>
      <c r="M40" s="69">
        <v>11</v>
      </c>
      <c r="N40" s="69">
        <v>3</v>
      </c>
      <c r="O40" s="69">
        <v>13</v>
      </c>
      <c r="P40" s="69">
        <v>4</v>
      </c>
      <c r="Q40" s="69">
        <v>17</v>
      </c>
      <c r="R40" s="69">
        <v>0</v>
      </c>
      <c r="S40" s="69">
        <v>5</v>
      </c>
      <c r="T40" s="69">
        <v>3</v>
      </c>
      <c r="U40" s="69">
        <v>1</v>
      </c>
      <c r="V40" s="69">
        <v>4</v>
      </c>
      <c r="W40" s="69">
        <v>832</v>
      </c>
    </row>
    <row r="41" spans="1:23" x14ac:dyDescent="0.3">
      <c r="A41" s="68" t="s">
        <v>750</v>
      </c>
      <c r="B41" s="69">
        <v>186</v>
      </c>
      <c r="C41" s="69">
        <v>51</v>
      </c>
      <c r="D41" s="69">
        <v>75</v>
      </c>
      <c r="E41" s="69">
        <v>10</v>
      </c>
      <c r="F41" s="69">
        <v>6</v>
      </c>
      <c r="G41" s="69">
        <v>3</v>
      </c>
      <c r="H41" s="69">
        <v>1</v>
      </c>
      <c r="I41" s="69">
        <v>2</v>
      </c>
      <c r="J41" s="69">
        <v>1</v>
      </c>
      <c r="K41" s="69">
        <v>1</v>
      </c>
      <c r="L41" s="69">
        <v>8</v>
      </c>
      <c r="M41" s="69">
        <v>196</v>
      </c>
      <c r="N41" s="69">
        <v>3</v>
      </c>
      <c r="O41" s="69">
        <v>7</v>
      </c>
      <c r="P41" s="69">
        <v>4</v>
      </c>
      <c r="Q41" s="69">
        <v>22</v>
      </c>
      <c r="R41" s="69">
        <v>9</v>
      </c>
      <c r="S41" s="69">
        <v>1</v>
      </c>
      <c r="T41" s="69">
        <v>3</v>
      </c>
      <c r="U41" s="69">
        <v>3</v>
      </c>
      <c r="V41" s="69">
        <v>2</v>
      </c>
      <c r="W41" s="69">
        <v>594</v>
      </c>
    </row>
    <row r="42" spans="1:23" x14ac:dyDescent="0.3">
      <c r="A42" s="68" t="s">
        <v>749</v>
      </c>
      <c r="B42" s="69">
        <v>225</v>
      </c>
      <c r="C42" s="69">
        <v>230</v>
      </c>
      <c r="D42" s="69">
        <v>187</v>
      </c>
      <c r="E42" s="69">
        <v>18</v>
      </c>
      <c r="F42" s="69">
        <v>1</v>
      </c>
      <c r="G42" s="69">
        <v>2</v>
      </c>
      <c r="H42" s="69">
        <v>1</v>
      </c>
      <c r="I42" s="69">
        <v>1</v>
      </c>
      <c r="J42" s="69">
        <v>2</v>
      </c>
      <c r="K42" s="69">
        <v>2</v>
      </c>
      <c r="L42" s="69">
        <v>6</v>
      </c>
      <c r="M42" s="69">
        <v>45</v>
      </c>
      <c r="N42" s="69">
        <v>1</v>
      </c>
      <c r="O42" s="69">
        <v>6</v>
      </c>
      <c r="P42" s="69">
        <v>4</v>
      </c>
      <c r="Q42" s="69">
        <v>10</v>
      </c>
      <c r="R42" s="69">
        <v>14</v>
      </c>
      <c r="S42" s="69">
        <v>11</v>
      </c>
      <c r="T42" s="69">
        <v>8</v>
      </c>
      <c r="U42" s="69">
        <v>2</v>
      </c>
      <c r="V42" s="69">
        <v>7</v>
      </c>
      <c r="W42" s="69">
        <v>783</v>
      </c>
    </row>
    <row r="43" spans="1:23" x14ac:dyDescent="0.3">
      <c r="A43" s="68" t="s">
        <v>748</v>
      </c>
      <c r="B43" s="69">
        <v>384</v>
      </c>
      <c r="C43" s="69">
        <v>87</v>
      </c>
      <c r="D43" s="69">
        <v>385</v>
      </c>
      <c r="E43" s="69">
        <v>22</v>
      </c>
      <c r="F43" s="69">
        <v>17</v>
      </c>
      <c r="G43" s="69">
        <v>25</v>
      </c>
      <c r="H43" s="69">
        <v>6</v>
      </c>
      <c r="I43" s="69">
        <v>6</v>
      </c>
      <c r="J43" s="69">
        <v>12</v>
      </c>
      <c r="K43" s="69">
        <v>9</v>
      </c>
      <c r="L43" s="69">
        <v>9</v>
      </c>
      <c r="M43" s="69">
        <v>273</v>
      </c>
      <c r="N43" s="69">
        <v>20</v>
      </c>
      <c r="O43" s="69">
        <v>20</v>
      </c>
      <c r="P43" s="69">
        <v>9</v>
      </c>
      <c r="Q43" s="69">
        <v>23</v>
      </c>
      <c r="R43" s="69">
        <v>15</v>
      </c>
      <c r="S43" s="69">
        <v>9</v>
      </c>
      <c r="T43" s="69">
        <v>6</v>
      </c>
      <c r="U43" s="69">
        <v>7</v>
      </c>
      <c r="V43" s="69">
        <v>24</v>
      </c>
      <c r="W43" s="69">
        <v>1368</v>
      </c>
    </row>
    <row r="44" spans="1:23" x14ac:dyDescent="0.3">
      <c r="A44" s="68" t="s">
        <v>747</v>
      </c>
      <c r="B44" s="69">
        <v>240</v>
      </c>
      <c r="C44" s="69">
        <v>15</v>
      </c>
      <c r="D44" s="69">
        <v>164</v>
      </c>
      <c r="E44" s="69">
        <v>9</v>
      </c>
      <c r="F44" s="69">
        <v>6</v>
      </c>
      <c r="G44" s="69">
        <v>2</v>
      </c>
      <c r="H44" s="69">
        <v>1</v>
      </c>
      <c r="I44" s="69">
        <v>8</v>
      </c>
      <c r="J44" s="69">
        <v>44</v>
      </c>
      <c r="K44" s="69">
        <v>2</v>
      </c>
      <c r="L44" s="69">
        <v>2</v>
      </c>
      <c r="M44" s="69">
        <v>0</v>
      </c>
      <c r="N44" s="69">
        <v>1</v>
      </c>
      <c r="O44" s="69">
        <v>3</v>
      </c>
      <c r="P44" s="69">
        <v>0</v>
      </c>
      <c r="Q44" s="69">
        <v>5</v>
      </c>
      <c r="R44" s="69">
        <v>2</v>
      </c>
      <c r="S44" s="69">
        <v>2</v>
      </c>
      <c r="T44" s="69">
        <v>5</v>
      </c>
      <c r="U44" s="69">
        <v>0</v>
      </c>
      <c r="V44" s="69">
        <v>3</v>
      </c>
      <c r="W44" s="69">
        <v>514</v>
      </c>
    </row>
    <row r="45" spans="1:23" x14ac:dyDescent="0.3">
      <c r="A45" s="68" t="s">
        <v>746</v>
      </c>
      <c r="B45" s="69">
        <v>200</v>
      </c>
      <c r="C45" s="69">
        <v>107</v>
      </c>
      <c r="D45" s="69">
        <v>341</v>
      </c>
      <c r="E45" s="69">
        <v>16</v>
      </c>
      <c r="F45" s="69">
        <v>9</v>
      </c>
      <c r="G45" s="69">
        <v>4</v>
      </c>
      <c r="H45" s="69">
        <v>5</v>
      </c>
      <c r="I45" s="69">
        <v>26</v>
      </c>
      <c r="J45" s="69">
        <v>3</v>
      </c>
      <c r="K45" s="69">
        <v>4</v>
      </c>
      <c r="L45" s="69">
        <v>5</v>
      </c>
      <c r="M45" s="69">
        <v>22</v>
      </c>
      <c r="N45" s="69">
        <v>6</v>
      </c>
      <c r="O45" s="69">
        <v>11</v>
      </c>
      <c r="P45" s="69">
        <v>7</v>
      </c>
      <c r="Q45" s="69">
        <v>14</v>
      </c>
      <c r="R45" s="69">
        <v>7</v>
      </c>
      <c r="S45" s="69">
        <v>5</v>
      </c>
      <c r="T45" s="69">
        <v>7</v>
      </c>
      <c r="U45" s="69">
        <v>1</v>
      </c>
      <c r="V45" s="69">
        <v>11</v>
      </c>
      <c r="W45" s="69">
        <v>811</v>
      </c>
    </row>
    <row r="46" spans="1:23" x14ac:dyDescent="0.3">
      <c r="A46" s="68" t="s">
        <v>745</v>
      </c>
      <c r="B46" s="69">
        <v>244</v>
      </c>
      <c r="C46" s="69">
        <v>31</v>
      </c>
      <c r="D46" s="69">
        <v>27</v>
      </c>
      <c r="E46" s="69">
        <v>3</v>
      </c>
      <c r="F46" s="69">
        <v>1</v>
      </c>
      <c r="G46" s="69">
        <v>0</v>
      </c>
      <c r="H46" s="69">
        <v>0</v>
      </c>
      <c r="I46" s="69">
        <v>2</v>
      </c>
      <c r="J46" s="69">
        <v>1</v>
      </c>
      <c r="K46" s="69">
        <v>0</v>
      </c>
      <c r="L46" s="69">
        <v>1</v>
      </c>
      <c r="M46" s="69">
        <v>2</v>
      </c>
      <c r="N46" s="69">
        <v>0</v>
      </c>
      <c r="O46" s="69">
        <v>1</v>
      </c>
      <c r="P46" s="69">
        <v>2</v>
      </c>
      <c r="Q46" s="69">
        <v>10</v>
      </c>
      <c r="R46" s="69">
        <v>7</v>
      </c>
      <c r="S46" s="69">
        <v>0</v>
      </c>
      <c r="T46" s="69">
        <v>1</v>
      </c>
      <c r="U46" s="69">
        <v>1</v>
      </c>
      <c r="V46" s="69">
        <v>0</v>
      </c>
      <c r="W46" s="69">
        <v>334</v>
      </c>
    </row>
    <row r="47" spans="1:23" x14ac:dyDescent="0.3">
      <c r="A47" s="68" t="s">
        <v>744</v>
      </c>
      <c r="B47" s="69">
        <v>219</v>
      </c>
      <c r="C47" s="69">
        <v>22</v>
      </c>
      <c r="D47" s="69">
        <v>101</v>
      </c>
      <c r="E47" s="69">
        <v>6</v>
      </c>
      <c r="F47" s="69">
        <v>2</v>
      </c>
      <c r="G47" s="69">
        <v>4</v>
      </c>
      <c r="H47" s="69">
        <v>1</v>
      </c>
      <c r="I47" s="69">
        <v>2</v>
      </c>
      <c r="J47" s="69">
        <v>2</v>
      </c>
      <c r="K47" s="69">
        <v>3</v>
      </c>
      <c r="L47" s="69">
        <v>1</v>
      </c>
      <c r="M47" s="69">
        <v>11</v>
      </c>
      <c r="N47" s="69">
        <v>4</v>
      </c>
      <c r="O47" s="69">
        <v>4</v>
      </c>
      <c r="P47" s="69">
        <v>1</v>
      </c>
      <c r="Q47" s="69">
        <v>9</v>
      </c>
      <c r="R47" s="69">
        <v>2</v>
      </c>
      <c r="S47" s="69">
        <v>0</v>
      </c>
      <c r="T47" s="69">
        <v>3</v>
      </c>
      <c r="U47" s="69">
        <v>0</v>
      </c>
      <c r="V47" s="69">
        <v>1</v>
      </c>
      <c r="W47" s="69">
        <v>398</v>
      </c>
    </row>
    <row r="48" spans="1:23" x14ac:dyDescent="0.3">
      <c r="A48" s="68" t="s">
        <v>743</v>
      </c>
      <c r="B48" s="69">
        <v>83</v>
      </c>
      <c r="C48" s="69">
        <v>43</v>
      </c>
      <c r="D48" s="69">
        <v>392</v>
      </c>
      <c r="E48" s="69">
        <v>7</v>
      </c>
      <c r="F48" s="69">
        <v>2</v>
      </c>
      <c r="G48" s="69">
        <v>0</v>
      </c>
      <c r="H48" s="69">
        <v>1</v>
      </c>
      <c r="I48" s="69">
        <v>5</v>
      </c>
      <c r="J48" s="69">
        <v>3</v>
      </c>
      <c r="K48" s="69">
        <v>1</v>
      </c>
      <c r="L48" s="69">
        <v>4</v>
      </c>
      <c r="M48" s="69">
        <v>3</v>
      </c>
      <c r="N48" s="69">
        <v>2</v>
      </c>
      <c r="O48" s="69">
        <v>10</v>
      </c>
      <c r="P48" s="69">
        <v>2</v>
      </c>
      <c r="Q48" s="69">
        <v>5</v>
      </c>
      <c r="R48" s="69">
        <v>3</v>
      </c>
      <c r="S48" s="69">
        <v>1</v>
      </c>
      <c r="T48" s="69">
        <v>25</v>
      </c>
      <c r="U48" s="69">
        <v>6</v>
      </c>
      <c r="V48" s="69">
        <v>6</v>
      </c>
      <c r="W48" s="69">
        <v>604</v>
      </c>
    </row>
    <row r="49" spans="1:23" x14ac:dyDescent="0.3">
      <c r="A49" s="68" t="s">
        <v>742</v>
      </c>
      <c r="B49" s="69">
        <v>418</v>
      </c>
      <c r="C49" s="69">
        <v>79</v>
      </c>
      <c r="D49" s="69">
        <v>119</v>
      </c>
      <c r="E49" s="69">
        <v>17</v>
      </c>
      <c r="F49" s="69">
        <v>1</v>
      </c>
      <c r="G49" s="69">
        <v>2</v>
      </c>
      <c r="H49" s="69">
        <v>3</v>
      </c>
      <c r="I49" s="69">
        <v>0</v>
      </c>
      <c r="J49" s="69">
        <v>13</v>
      </c>
      <c r="K49" s="69">
        <v>0</v>
      </c>
      <c r="L49" s="69">
        <v>1</v>
      </c>
      <c r="M49" s="69">
        <v>6</v>
      </c>
      <c r="N49" s="69">
        <v>0</v>
      </c>
      <c r="O49" s="69">
        <v>3</v>
      </c>
      <c r="P49" s="69">
        <v>7</v>
      </c>
      <c r="Q49" s="69">
        <v>16</v>
      </c>
      <c r="R49" s="69">
        <v>9</v>
      </c>
      <c r="S49" s="69">
        <v>0</v>
      </c>
      <c r="T49" s="69">
        <v>3</v>
      </c>
      <c r="U49" s="69">
        <v>0</v>
      </c>
      <c r="V49" s="69">
        <v>3</v>
      </c>
      <c r="W49" s="69">
        <v>700</v>
      </c>
    </row>
    <row r="50" spans="1:23" x14ac:dyDescent="0.3">
      <c r="A50" s="68" t="s">
        <v>741</v>
      </c>
      <c r="B50" s="69">
        <v>409</v>
      </c>
      <c r="C50" s="69">
        <v>91</v>
      </c>
      <c r="D50" s="69">
        <v>299</v>
      </c>
      <c r="E50" s="69">
        <v>33</v>
      </c>
      <c r="F50" s="69">
        <v>8</v>
      </c>
      <c r="G50" s="69">
        <v>2</v>
      </c>
      <c r="H50" s="69">
        <v>14</v>
      </c>
      <c r="I50" s="69">
        <v>5</v>
      </c>
      <c r="J50" s="69">
        <v>6</v>
      </c>
      <c r="K50" s="69">
        <v>7</v>
      </c>
      <c r="L50" s="69">
        <v>5</v>
      </c>
      <c r="M50" s="69">
        <v>8</v>
      </c>
      <c r="N50" s="69">
        <v>3</v>
      </c>
      <c r="O50" s="69">
        <v>26</v>
      </c>
      <c r="P50" s="69">
        <v>7</v>
      </c>
      <c r="Q50" s="69">
        <v>24</v>
      </c>
      <c r="R50" s="69">
        <v>7</v>
      </c>
      <c r="S50" s="69">
        <v>5</v>
      </c>
      <c r="T50" s="69">
        <v>8</v>
      </c>
      <c r="U50" s="69">
        <v>6</v>
      </c>
      <c r="V50" s="69">
        <v>5</v>
      </c>
      <c r="W50" s="69">
        <v>978</v>
      </c>
    </row>
    <row r="51" spans="1:23" x14ac:dyDescent="0.3">
      <c r="A51" s="68" t="s">
        <v>740</v>
      </c>
      <c r="B51" s="69">
        <v>165</v>
      </c>
      <c r="C51" s="69">
        <v>1</v>
      </c>
      <c r="D51" s="69">
        <v>14</v>
      </c>
      <c r="E51" s="69">
        <v>4</v>
      </c>
      <c r="F51" s="69">
        <v>1</v>
      </c>
      <c r="G51" s="69">
        <v>0</v>
      </c>
      <c r="H51" s="69">
        <v>0</v>
      </c>
      <c r="I51" s="69">
        <v>1</v>
      </c>
      <c r="J51" s="69">
        <v>0</v>
      </c>
      <c r="K51" s="69">
        <v>0</v>
      </c>
      <c r="L51" s="69">
        <v>0</v>
      </c>
      <c r="M51" s="69">
        <v>1</v>
      </c>
      <c r="N51" s="69">
        <v>0</v>
      </c>
      <c r="O51" s="69">
        <v>1</v>
      </c>
      <c r="P51" s="69">
        <v>1</v>
      </c>
      <c r="Q51" s="69">
        <v>0</v>
      </c>
      <c r="R51" s="69">
        <v>4</v>
      </c>
      <c r="S51" s="69">
        <v>1</v>
      </c>
      <c r="T51" s="69">
        <v>0</v>
      </c>
      <c r="U51" s="69">
        <v>0</v>
      </c>
      <c r="V51" s="69">
        <v>0</v>
      </c>
      <c r="W51" s="69">
        <v>194</v>
      </c>
    </row>
    <row r="52" spans="1:23" x14ac:dyDescent="0.3">
      <c r="A52" s="68" t="s">
        <v>24</v>
      </c>
      <c r="B52" s="69">
        <v>5876</v>
      </c>
      <c r="C52" s="69">
        <v>521</v>
      </c>
      <c r="D52" s="69">
        <v>6779</v>
      </c>
      <c r="E52" s="69">
        <v>198</v>
      </c>
      <c r="F52" s="69">
        <v>110</v>
      </c>
      <c r="G52" s="69">
        <v>27</v>
      </c>
      <c r="H52" s="69">
        <v>11</v>
      </c>
      <c r="I52" s="69">
        <v>66</v>
      </c>
      <c r="J52" s="69">
        <v>94</v>
      </c>
      <c r="K52" s="69">
        <v>17</v>
      </c>
      <c r="L52" s="69">
        <v>80</v>
      </c>
      <c r="M52" s="69">
        <v>907</v>
      </c>
      <c r="N52" s="69">
        <v>42</v>
      </c>
      <c r="O52" s="69">
        <v>52</v>
      </c>
      <c r="P52" s="69">
        <v>23</v>
      </c>
      <c r="Q52" s="69">
        <v>125</v>
      </c>
      <c r="R52" s="69">
        <v>109</v>
      </c>
      <c r="S52" s="69">
        <v>31</v>
      </c>
      <c r="T52" s="69">
        <v>56</v>
      </c>
      <c r="U52" s="69">
        <v>19</v>
      </c>
      <c r="V52" s="69">
        <v>90</v>
      </c>
      <c r="W52" s="69">
        <v>15233</v>
      </c>
    </row>
    <row r="53" spans="1:23" x14ac:dyDescent="0.3">
      <c r="A53" s="68" t="s">
        <v>739</v>
      </c>
      <c r="B53" s="69">
        <v>595</v>
      </c>
      <c r="C53" s="69">
        <v>74</v>
      </c>
      <c r="D53" s="69">
        <v>342</v>
      </c>
      <c r="E53" s="69">
        <v>15</v>
      </c>
      <c r="F53" s="69">
        <v>5</v>
      </c>
      <c r="G53" s="69">
        <v>1</v>
      </c>
      <c r="H53" s="69">
        <v>3</v>
      </c>
      <c r="I53" s="69">
        <v>3</v>
      </c>
      <c r="J53" s="69">
        <v>16</v>
      </c>
      <c r="K53" s="69">
        <v>0</v>
      </c>
      <c r="L53" s="69">
        <v>1</v>
      </c>
      <c r="M53" s="69">
        <v>33</v>
      </c>
      <c r="N53" s="69">
        <v>1</v>
      </c>
      <c r="O53" s="69">
        <v>5</v>
      </c>
      <c r="P53" s="69">
        <v>2</v>
      </c>
      <c r="Q53" s="69">
        <v>10</v>
      </c>
      <c r="R53" s="69">
        <v>16</v>
      </c>
      <c r="S53" s="69">
        <v>2</v>
      </c>
      <c r="T53" s="69">
        <v>6</v>
      </c>
      <c r="U53" s="69">
        <v>1</v>
      </c>
      <c r="V53" s="69">
        <v>6</v>
      </c>
      <c r="W53" s="69">
        <v>1137</v>
      </c>
    </row>
    <row r="54" spans="1:23" x14ac:dyDescent="0.3">
      <c r="A54" s="68" t="s">
        <v>738</v>
      </c>
      <c r="B54" s="69">
        <v>520</v>
      </c>
      <c r="C54" s="69">
        <v>113</v>
      </c>
      <c r="D54" s="69">
        <v>58</v>
      </c>
      <c r="E54" s="69">
        <v>10</v>
      </c>
      <c r="F54" s="69">
        <v>2</v>
      </c>
      <c r="G54" s="69">
        <v>3</v>
      </c>
      <c r="H54" s="69">
        <v>3</v>
      </c>
      <c r="I54" s="69">
        <v>0</v>
      </c>
      <c r="J54" s="69">
        <v>3</v>
      </c>
      <c r="K54" s="69">
        <v>6</v>
      </c>
      <c r="L54" s="69">
        <v>2</v>
      </c>
      <c r="M54" s="69">
        <v>1</v>
      </c>
      <c r="N54" s="69">
        <v>3</v>
      </c>
      <c r="O54" s="69">
        <v>4</v>
      </c>
      <c r="P54" s="69">
        <v>1</v>
      </c>
      <c r="Q54" s="69">
        <v>7</v>
      </c>
      <c r="R54" s="69">
        <v>14</v>
      </c>
      <c r="S54" s="69">
        <v>4</v>
      </c>
      <c r="T54" s="69">
        <v>3</v>
      </c>
      <c r="U54" s="69">
        <v>1</v>
      </c>
      <c r="V54" s="69">
        <v>5</v>
      </c>
      <c r="W54" s="69">
        <v>763</v>
      </c>
    </row>
    <row r="55" spans="1:23" x14ac:dyDescent="0.3">
      <c r="A55" s="68" t="s">
        <v>737</v>
      </c>
      <c r="B55" s="69">
        <v>464</v>
      </c>
      <c r="C55" s="69">
        <v>61</v>
      </c>
      <c r="D55" s="69">
        <v>388</v>
      </c>
      <c r="E55" s="69">
        <v>38</v>
      </c>
      <c r="F55" s="69">
        <v>5</v>
      </c>
      <c r="G55" s="69">
        <v>6</v>
      </c>
      <c r="H55" s="69">
        <v>4</v>
      </c>
      <c r="I55" s="69">
        <v>5</v>
      </c>
      <c r="J55" s="69">
        <v>4</v>
      </c>
      <c r="K55" s="69">
        <v>6</v>
      </c>
      <c r="L55" s="69">
        <v>4</v>
      </c>
      <c r="M55" s="69">
        <v>14</v>
      </c>
      <c r="N55" s="69">
        <v>6</v>
      </c>
      <c r="O55" s="69">
        <v>12</v>
      </c>
      <c r="P55" s="69">
        <v>18</v>
      </c>
      <c r="Q55" s="69">
        <v>35</v>
      </c>
      <c r="R55" s="69">
        <v>38</v>
      </c>
      <c r="S55" s="69">
        <v>8</v>
      </c>
      <c r="T55" s="69">
        <v>19</v>
      </c>
      <c r="U55" s="69">
        <v>5</v>
      </c>
      <c r="V55" s="69">
        <v>11</v>
      </c>
      <c r="W55" s="69">
        <v>1151</v>
      </c>
    </row>
    <row r="56" spans="1:23" x14ac:dyDescent="0.3">
      <c r="A56" s="68" t="s">
        <v>736</v>
      </c>
      <c r="B56" s="69">
        <v>2758</v>
      </c>
      <c r="C56" s="69">
        <v>73</v>
      </c>
      <c r="D56" s="69">
        <v>536</v>
      </c>
      <c r="E56" s="69">
        <v>26</v>
      </c>
      <c r="F56" s="69">
        <v>9</v>
      </c>
      <c r="G56" s="69">
        <v>4</v>
      </c>
      <c r="H56" s="69">
        <v>4</v>
      </c>
      <c r="I56" s="69">
        <v>4</v>
      </c>
      <c r="J56" s="69">
        <v>9</v>
      </c>
      <c r="K56" s="69">
        <v>0</v>
      </c>
      <c r="L56" s="69">
        <v>4</v>
      </c>
      <c r="M56" s="69">
        <v>35</v>
      </c>
      <c r="N56" s="69">
        <v>3</v>
      </c>
      <c r="O56" s="69">
        <v>15</v>
      </c>
      <c r="P56" s="69">
        <v>6</v>
      </c>
      <c r="Q56" s="69">
        <v>42</v>
      </c>
      <c r="R56" s="69">
        <v>26</v>
      </c>
      <c r="S56" s="69">
        <v>8</v>
      </c>
      <c r="T56" s="69">
        <v>14</v>
      </c>
      <c r="U56" s="69">
        <v>2</v>
      </c>
      <c r="V56" s="69">
        <v>4</v>
      </c>
      <c r="W56" s="69">
        <v>3582</v>
      </c>
    </row>
    <row r="57" spans="1:23" x14ac:dyDescent="0.3">
      <c r="A57" s="68" t="s">
        <v>735</v>
      </c>
      <c r="B57" s="69">
        <v>391</v>
      </c>
      <c r="C57" s="69">
        <v>233</v>
      </c>
      <c r="D57" s="69">
        <v>311</v>
      </c>
      <c r="E57" s="69">
        <v>18</v>
      </c>
      <c r="F57" s="69">
        <v>7</v>
      </c>
      <c r="G57" s="69">
        <v>4</v>
      </c>
      <c r="H57" s="69">
        <v>1</v>
      </c>
      <c r="I57" s="69">
        <v>2</v>
      </c>
      <c r="J57" s="69">
        <v>3</v>
      </c>
      <c r="K57" s="69">
        <v>1</v>
      </c>
      <c r="L57" s="69">
        <v>1</v>
      </c>
      <c r="M57" s="69">
        <v>13</v>
      </c>
      <c r="N57" s="69">
        <v>8</v>
      </c>
      <c r="O57" s="69">
        <v>12</v>
      </c>
      <c r="P57" s="69">
        <v>15</v>
      </c>
      <c r="Q57" s="69">
        <v>13</v>
      </c>
      <c r="R57" s="69">
        <v>21</v>
      </c>
      <c r="S57" s="69">
        <v>6</v>
      </c>
      <c r="T57" s="69">
        <v>3</v>
      </c>
      <c r="U57" s="69">
        <v>2</v>
      </c>
      <c r="V57" s="69">
        <v>2</v>
      </c>
      <c r="W57" s="69">
        <v>1067</v>
      </c>
    </row>
    <row r="58" spans="1:23" x14ac:dyDescent="0.3">
      <c r="A58" s="68" t="s">
        <v>734</v>
      </c>
      <c r="B58" s="69">
        <v>87</v>
      </c>
      <c r="C58" s="69">
        <v>44</v>
      </c>
      <c r="D58" s="69">
        <v>318</v>
      </c>
      <c r="E58" s="69">
        <v>25</v>
      </c>
      <c r="F58" s="69">
        <v>3</v>
      </c>
      <c r="G58" s="69">
        <v>3</v>
      </c>
      <c r="H58" s="69">
        <v>2</v>
      </c>
      <c r="I58" s="69">
        <v>1</v>
      </c>
      <c r="J58" s="69">
        <v>2</v>
      </c>
      <c r="K58" s="69">
        <v>1</v>
      </c>
      <c r="L58" s="69">
        <v>0</v>
      </c>
      <c r="M58" s="69">
        <v>0</v>
      </c>
      <c r="N58" s="69">
        <v>3</v>
      </c>
      <c r="O58" s="69">
        <v>5</v>
      </c>
      <c r="P58" s="69">
        <v>1</v>
      </c>
      <c r="Q58" s="69">
        <v>4</v>
      </c>
      <c r="R58" s="69">
        <v>10</v>
      </c>
      <c r="S58" s="69">
        <v>3</v>
      </c>
      <c r="T58" s="69">
        <v>13</v>
      </c>
      <c r="U58" s="69">
        <v>2</v>
      </c>
      <c r="V58" s="69">
        <v>5</v>
      </c>
      <c r="W58" s="69">
        <v>532</v>
      </c>
    </row>
    <row r="59" spans="1:23" x14ac:dyDescent="0.3">
      <c r="A59" s="68" t="s">
        <v>733</v>
      </c>
      <c r="B59" s="69">
        <v>261</v>
      </c>
      <c r="C59" s="69">
        <v>22</v>
      </c>
      <c r="D59" s="69">
        <v>50</v>
      </c>
      <c r="E59" s="69">
        <v>6</v>
      </c>
      <c r="F59" s="69">
        <v>3</v>
      </c>
      <c r="G59" s="69">
        <v>1</v>
      </c>
      <c r="H59" s="69">
        <v>1</v>
      </c>
      <c r="I59" s="69">
        <v>1</v>
      </c>
      <c r="J59" s="69">
        <v>2</v>
      </c>
      <c r="K59" s="69">
        <v>1</v>
      </c>
      <c r="L59" s="69">
        <v>1</v>
      </c>
      <c r="M59" s="69">
        <v>3</v>
      </c>
      <c r="N59" s="69">
        <v>3</v>
      </c>
      <c r="O59" s="69">
        <v>2</v>
      </c>
      <c r="P59" s="69">
        <v>4</v>
      </c>
      <c r="Q59" s="69">
        <v>17</v>
      </c>
      <c r="R59" s="69">
        <v>16</v>
      </c>
      <c r="S59" s="69">
        <v>2</v>
      </c>
      <c r="T59" s="69">
        <v>1</v>
      </c>
      <c r="U59" s="69">
        <v>3</v>
      </c>
      <c r="V59" s="69">
        <v>1</v>
      </c>
      <c r="W59" s="69">
        <v>401</v>
      </c>
    </row>
    <row r="60" spans="1:23" x14ac:dyDescent="0.3">
      <c r="A60" s="68" t="s">
        <v>732</v>
      </c>
      <c r="B60" s="69">
        <v>203</v>
      </c>
      <c r="C60" s="69">
        <v>56</v>
      </c>
      <c r="D60" s="69">
        <v>115</v>
      </c>
      <c r="E60" s="69">
        <v>7</v>
      </c>
      <c r="F60" s="69">
        <v>9</v>
      </c>
      <c r="G60" s="69">
        <v>4</v>
      </c>
      <c r="H60" s="69">
        <v>2</v>
      </c>
      <c r="I60" s="69">
        <v>1</v>
      </c>
      <c r="J60" s="69">
        <v>5</v>
      </c>
      <c r="K60" s="69">
        <v>2</v>
      </c>
      <c r="L60" s="69">
        <v>1</v>
      </c>
      <c r="M60" s="69">
        <v>48</v>
      </c>
      <c r="N60" s="69">
        <v>6</v>
      </c>
      <c r="O60" s="69">
        <v>7</v>
      </c>
      <c r="P60" s="69">
        <v>8</v>
      </c>
      <c r="Q60" s="69">
        <v>21</v>
      </c>
      <c r="R60" s="69">
        <v>7</v>
      </c>
      <c r="S60" s="69">
        <v>1</v>
      </c>
      <c r="T60" s="69">
        <v>4</v>
      </c>
      <c r="U60" s="69">
        <v>0</v>
      </c>
      <c r="V60" s="69">
        <v>2</v>
      </c>
      <c r="W60" s="69">
        <v>509</v>
      </c>
    </row>
    <row r="61" spans="1:23" x14ac:dyDescent="0.3">
      <c r="A61" s="68" t="s">
        <v>731</v>
      </c>
      <c r="B61" s="69">
        <v>276</v>
      </c>
      <c r="C61" s="69">
        <v>63</v>
      </c>
      <c r="D61" s="69">
        <v>126</v>
      </c>
      <c r="E61" s="69">
        <v>4</v>
      </c>
      <c r="F61" s="69">
        <v>2</v>
      </c>
      <c r="G61" s="69">
        <v>1</v>
      </c>
      <c r="H61" s="69">
        <v>0</v>
      </c>
      <c r="I61" s="69">
        <v>1</v>
      </c>
      <c r="J61" s="69">
        <v>1</v>
      </c>
      <c r="K61" s="69">
        <v>1</v>
      </c>
      <c r="L61" s="69">
        <v>1</v>
      </c>
      <c r="M61" s="69">
        <v>8</v>
      </c>
      <c r="N61" s="69">
        <v>2</v>
      </c>
      <c r="O61" s="69">
        <v>3</v>
      </c>
      <c r="P61" s="69">
        <v>1</v>
      </c>
      <c r="Q61" s="69">
        <v>4</v>
      </c>
      <c r="R61" s="69">
        <v>3</v>
      </c>
      <c r="S61" s="69">
        <v>1</v>
      </c>
      <c r="T61" s="69">
        <v>5</v>
      </c>
      <c r="U61" s="69">
        <v>0</v>
      </c>
      <c r="V61" s="69">
        <v>3</v>
      </c>
      <c r="W61" s="69">
        <v>506</v>
      </c>
    </row>
    <row r="62" spans="1:23" x14ac:dyDescent="0.3">
      <c r="A62" s="68" t="s">
        <v>730</v>
      </c>
      <c r="B62" s="69">
        <v>311</v>
      </c>
      <c r="C62" s="69">
        <v>45</v>
      </c>
      <c r="D62" s="69">
        <v>92</v>
      </c>
      <c r="E62" s="69">
        <v>23</v>
      </c>
      <c r="F62" s="69">
        <v>3</v>
      </c>
      <c r="G62" s="69">
        <v>3</v>
      </c>
      <c r="H62" s="69">
        <v>0</v>
      </c>
      <c r="I62" s="69">
        <v>0</v>
      </c>
      <c r="J62" s="69">
        <v>1</v>
      </c>
      <c r="K62" s="69">
        <v>1</v>
      </c>
      <c r="L62" s="69">
        <v>0</v>
      </c>
      <c r="M62" s="69">
        <v>59</v>
      </c>
      <c r="N62" s="69">
        <v>1</v>
      </c>
      <c r="O62" s="69">
        <v>4</v>
      </c>
      <c r="P62" s="69">
        <v>0</v>
      </c>
      <c r="Q62" s="69">
        <v>12</v>
      </c>
      <c r="R62" s="69">
        <v>1</v>
      </c>
      <c r="S62" s="69">
        <v>0</v>
      </c>
      <c r="T62" s="69">
        <v>0</v>
      </c>
      <c r="U62" s="69">
        <v>0</v>
      </c>
      <c r="V62" s="69">
        <v>2</v>
      </c>
      <c r="W62" s="69">
        <v>558</v>
      </c>
    </row>
    <row r="63" spans="1:23" x14ac:dyDescent="0.3">
      <c r="A63" s="68" t="s">
        <v>729</v>
      </c>
      <c r="B63" s="69">
        <v>80</v>
      </c>
      <c r="C63" s="69">
        <v>98</v>
      </c>
      <c r="D63" s="69">
        <v>262</v>
      </c>
      <c r="E63" s="69">
        <v>3</v>
      </c>
      <c r="F63" s="69">
        <v>5</v>
      </c>
      <c r="G63" s="69">
        <v>2</v>
      </c>
      <c r="H63" s="69">
        <v>0</v>
      </c>
      <c r="I63" s="69">
        <v>0</v>
      </c>
      <c r="J63" s="69">
        <v>0</v>
      </c>
      <c r="K63" s="69">
        <v>2</v>
      </c>
      <c r="L63" s="69">
        <v>1</v>
      </c>
      <c r="M63" s="69">
        <v>2</v>
      </c>
      <c r="N63" s="69">
        <v>2</v>
      </c>
      <c r="O63" s="69">
        <v>5</v>
      </c>
      <c r="P63" s="69">
        <v>13</v>
      </c>
      <c r="Q63" s="69">
        <v>8</v>
      </c>
      <c r="R63" s="69">
        <v>0</v>
      </c>
      <c r="S63" s="69">
        <v>3</v>
      </c>
      <c r="T63" s="69">
        <v>4</v>
      </c>
      <c r="U63" s="69">
        <v>0</v>
      </c>
      <c r="V63" s="69">
        <v>6</v>
      </c>
      <c r="W63" s="69">
        <v>496</v>
      </c>
    </row>
    <row r="64" spans="1:23" x14ac:dyDescent="0.3">
      <c r="A64" s="68" t="s">
        <v>728</v>
      </c>
      <c r="B64" s="69">
        <v>260</v>
      </c>
      <c r="C64" s="69">
        <v>223</v>
      </c>
      <c r="D64" s="69">
        <v>188</v>
      </c>
      <c r="E64" s="69">
        <v>6</v>
      </c>
      <c r="F64" s="69">
        <v>1</v>
      </c>
      <c r="G64" s="69">
        <v>2</v>
      </c>
      <c r="H64" s="69">
        <v>2</v>
      </c>
      <c r="I64" s="69">
        <v>1</v>
      </c>
      <c r="J64" s="69">
        <v>9</v>
      </c>
      <c r="K64" s="69">
        <v>0</v>
      </c>
      <c r="L64" s="69">
        <v>0</v>
      </c>
      <c r="M64" s="69">
        <v>1</v>
      </c>
      <c r="N64" s="69">
        <v>2</v>
      </c>
      <c r="O64" s="69">
        <v>0</v>
      </c>
      <c r="P64" s="69">
        <v>3</v>
      </c>
      <c r="Q64" s="69">
        <v>2</v>
      </c>
      <c r="R64" s="69">
        <v>4</v>
      </c>
      <c r="S64" s="69">
        <v>1</v>
      </c>
      <c r="T64" s="69">
        <v>0</v>
      </c>
      <c r="U64" s="69">
        <v>1</v>
      </c>
      <c r="V64" s="69">
        <v>6</v>
      </c>
      <c r="W64" s="69">
        <v>712</v>
      </c>
    </row>
    <row r="65" spans="1:23" x14ac:dyDescent="0.3">
      <c r="A65" s="68" t="s">
        <v>727</v>
      </c>
      <c r="B65" s="69">
        <v>272</v>
      </c>
      <c r="C65" s="69">
        <v>28</v>
      </c>
      <c r="D65" s="69">
        <v>245</v>
      </c>
      <c r="E65" s="69">
        <v>15</v>
      </c>
      <c r="F65" s="69">
        <v>2</v>
      </c>
      <c r="G65" s="69">
        <v>7</v>
      </c>
      <c r="H65" s="69">
        <v>2</v>
      </c>
      <c r="I65" s="69">
        <v>2</v>
      </c>
      <c r="J65" s="69">
        <v>8</v>
      </c>
      <c r="K65" s="69">
        <v>2</v>
      </c>
      <c r="L65" s="69">
        <v>1</v>
      </c>
      <c r="M65" s="69">
        <v>5</v>
      </c>
      <c r="N65" s="69">
        <v>3</v>
      </c>
      <c r="O65" s="69">
        <v>5</v>
      </c>
      <c r="P65" s="69">
        <v>1</v>
      </c>
      <c r="Q65" s="69">
        <v>10</v>
      </c>
      <c r="R65" s="69">
        <v>5</v>
      </c>
      <c r="S65" s="69">
        <v>0</v>
      </c>
      <c r="T65" s="69">
        <v>9</v>
      </c>
      <c r="U65" s="69">
        <v>3</v>
      </c>
      <c r="V65" s="69">
        <v>3</v>
      </c>
      <c r="W65" s="69">
        <v>628</v>
      </c>
    </row>
    <row r="66" spans="1:23" x14ac:dyDescent="0.3">
      <c r="A66" s="68" t="s">
        <v>726</v>
      </c>
      <c r="B66" s="69">
        <v>145</v>
      </c>
      <c r="C66" s="69">
        <v>4</v>
      </c>
      <c r="D66" s="69">
        <v>182</v>
      </c>
      <c r="E66" s="69">
        <v>7</v>
      </c>
      <c r="F66" s="69">
        <v>2</v>
      </c>
      <c r="G66" s="69">
        <v>0</v>
      </c>
      <c r="H66" s="69">
        <v>0</v>
      </c>
      <c r="I66" s="69">
        <v>1</v>
      </c>
      <c r="J66" s="69">
        <v>0</v>
      </c>
      <c r="K66" s="69">
        <v>1</v>
      </c>
      <c r="L66" s="69">
        <v>2</v>
      </c>
      <c r="M66" s="69">
        <v>0</v>
      </c>
      <c r="N66" s="69">
        <v>0</v>
      </c>
      <c r="O66" s="69">
        <v>9</v>
      </c>
      <c r="P66" s="69">
        <v>1</v>
      </c>
      <c r="Q66" s="69">
        <v>16</v>
      </c>
      <c r="R66" s="69">
        <v>6</v>
      </c>
      <c r="S66" s="69">
        <v>1</v>
      </c>
      <c r="T66" s="69">
        <v>6</v>
      </c>
      <c r="U66" s="69">
        <v>0</v>
      </c>
      <c r="V66" s="69">
        <v>0</v>
      </c>
      <c r="W66" s="69">
        <v>383</v>
      </c>
    </row>
    <row r="67" spans="1:23" x14ac:dyDescent="0.3">
      <c r="A67" s="68" t="s">
        <v>725</v>
      </c>
      <c r="B67" s="69">
        <v>91</v>
      </c>
      <c r="C67" s="69">
        <v>111</v>
      </c>
      <c r="D67" s="69">
        <v>49</v>
      </c>
      <c r="E67" s="69">
        <v>3</v>
      </c>
      <c r="F67" s="69">
        <v>3</v>
      </c>
      <c r="G67" s="69">
        <v>0</v>
      </c>
      <c r="H67" s="69">
        <v>0</v>
      </c>
      <c r="I67" s="69">
        <v>4</v>
      </c>
      <c r="J67" s="69">
        <v>1</v>
      </c>
      <c r="K67" s="69">
        <v>1</v>
      </c>
      <c r="L67" s="69">
        <v>3</v>
      </c>
      <c r="M67" s="69">
        <v>11</v>
      </c>
      <c r="N67" s="69">
        <v>0</v>
      </c>
      <c r="O67" s="69">
        <v>1</v>
      </c>
      <c r="P67" s="69">
        <v>4</v>
      </c>
      <c r="Q67" s="69">
        <v>6</v>
      </c>
      <c r="R67" s="69">
        <v>2</v>
      </c>
      <c r="S67" s="69">
        <v>1</v>
      </c>
      <c r="T67" s="69">
        <v>5</v>
      </c>
      <c r="U67" s="69">
        <v>0</v>
      </c>
      <c r="V67" s="69">
        <v>1</v>
      </c>
      <c r="W67" s="69">
        <v>297</v>
      </c>
    </row>
    <row r="68" spans="1:23" x14ac:dyDescent="0.3">
      <c r="A68" s="68" t="s">
        <v>724</v>
      </c>
      <c r="B68" s="69">
        <v>966</v>
      </c>
      <c r="C68" s="69">
        <v>271</v>
      </c>
      <c r="D68" s="69">
        <v>339</v>
      </c>
      <c r="E68" s="69">
        <v>26</v>
      </c>
      <c r="F68" s="69">
        <v>8</v>
      </c>
      <c r="G68" s="69">
        <v>9</v>
      </c>
      <c r="H68" s="69">
        <v>5</v>
      </c>
      <c r="I68" s="69">
        <v>11</v>
      </c>
      <c r="J68" s="69">
        <v>9</v>
      </c>
      <c r="K68" s="69">
        <v>6</v>
      </c>
      <c r="L68" s="69">
        <v>5</v>
      </c>
      <c r="M68" s="69">
        <v>36</v>
      </c>
      <c r="N68" s="69">
        <v>7</v>
      </c>
      <c r="O68" s="69">
        <v>13</v>
      </c>
      <c r="P68" s="69">
        <v>8</v>
      </c>
      <c r="Q68" s="69">
        <v>30</v>
      </c>
      <c r="R68" s="69">
        <v>10</v>
      </c>
      <c r="S68" s="69">
        <v>5</v>
      </c>
      <c r="T68" s="69">
        <v>1</v>
      </c>
      <c r="U68" s="69">
        <v>1</v>
      </c>
      <c r="V68" s="69">
        <v>2</v>
      </c>
      <c r="W68" s="69">
        <v>1768</v>
      </c>
    </row>
    <row r="69" spans="1:23" x14ac:dyDescent="0.3">
      <c r="A69" s="68" t="s">
        <v>723</v>
      </c>
      <c r="B69" s="69">
        <v>610</v>
      </c>
      <c r="C69" s="69">
        <v>73</v>
      </c>
      <c r="D69" s="69">
        <v>164</v>
      </c>
      <c r="E69" s="69">
        <v>23</v>
      </c>
      <c r="F69" s="69">
        <v>6</v>
      </c>
      <c r="G69" s="69">
        <v>3</v>
      </c>
      <c r="H69" s="69">
        <v>4</v>
      </c>
      <c r="I69" s="69">
        <v>3</v>
      </c>
      <c r="J69" s="69">
        <v>11</v>
      </c>
      <c r="K69" s="69">
        <v>4</v>
      </c>
      <c r="L69" s="69">
        <v>4</v>
      </c>
      <c r="M69" s="69">
        <v>9</v>
      </c>
      <c r="N69" s="69">
        <v>5</v>
      </c>
      <c r="O69" s="69">
        <v>5</v>
      </c>
      <c r="P69" s="69">
        <v>10</v>
      </c>
      <c r="Q69" s="69">
        <v>53</v>
      </c>
      <c r="R69" s="69">
        <v>31</v>
      </c>
      <c r="S69" s="69">
        <v>4</v>
      </c>
      <c r="T69" s="69">
        <v>2</v>
      </c>
      <c r="U69" s="69">
        <v>3</v>
      </c>
      <c r="V69" s="69">
        <v>13</v>
      </c>
      <c r="W69" s="69">
        <v>1040</v>
      </c>
    </row>
    <row r="70" spans="1:23" x14ac:dyDescent="0.3">
      <c r="A70" s="68" t="s">
        <v>722</v>
      </c>
      <c r="B70" s="69">
        <v>944</v>
      </c>
      <c r="C70" s="69">
        <v>719</v>
      </c>
      <c r="D70" s="69">
        <v>315</v>
      </c>
      <c r="E70" s="69">
        <v>21</v>
      </c>
      <c r="F70" s="69">
        <v>9</v>
      </c>
      <c r="G70" s="69">
        <v>4</v>
      </c>
      <c r="H70" s="69">
        <v>1</v>
      </c>
      <c r="I70" s="69">
        <v>1</v>
      </c>
      <c r="J70" s="69">
        <v>6</v>
      </c>
      <c r="K70" s="69">
        <v>2</v>
      </c>
      <c r="L70" s="69">
        <v>4</v>
      </c>
      <c r="M70" s="69">
        <v>9</v>
      </c>
      <c r="N70" s="69">
        <v>14</v>
      </c>
      <c r="O70" s="69">
        <v>8</v>
      </c>
      <c r="P70" s="69">
        <v>25</v>
      </c>
      <c r="Q70" s="69">
        <v>16</v>
      </c>
      <c r="R70" s="69">
        <v>17</v>
      </c>
      <c r="S70" s="69">
        <v>18</v>
      </c>
      <c r="T70" s="69">
        <v>4</v>
      </c>
      <c r="U70" s="69">
        <v>6</v>
      </c>
      <c r="V70" s="69">
        <v>7</v>
      </c>
      <c r="W70" s="69">
        <v>2150</v>
      </c>
    </row>
    <row r="71" spans="1:23" x14ac:dyDescent="0.3">
      <c r="A71" s="68" t="s">
        <v>721</v>
      </c>
      <c r="B71" s="69">
        <v>286</v>
      </c>
      <c r="C71" s="69">
        <v>221</v>
      </c>
      <c r="D71" s="69">
        <v>185</v>
      </c>
      <c r="E71" s="69">
        <v>24</v>
      </c>
      <c r="F71" s="69">
        <v>8</v>
      </c>
      <c r="G71" s="69">
        <v>2</v>
      </c>
      <c r="H71" s="69">
        <v>5</v>
      </c>
      <c r="I71" s="69">
        <v>7</v>
      </c>
      <c r="J71" s="69">
        <v>7</v>
      </c>
      <c r="K71" s="69">
        <v>7</v>
      </c>
      <c r="L71" s="69">
        <v>2</v>
      </c>
      <c r="M71" s="69">
        <v>57</v>
      </c>
      <c r="N71" s="69">
        <v>3</v>
      </c>
      <c r="O71" s="69">
        <v>7</v>
      </c>
      <c r="P71" s="69">
        <v>7</v>
      </c>
      <c r="Q71" s="69">
        <v>30</v>
      </c>
      <c r="R71" s="69">
        <v>14</v>
      </c>
      <c r="S71" s="69">
        <v>8</v>
      </c>
      <c r="T71" s="69">
        <v>5</v>
      </c>
      <c r="U71" s="69">
        <v>0</v>
      </c>
      <c r="V71" s="69">
        <v>1</v>
      </c>
      <c r="W71" s="69">
        <v>886</v>
      </c>
    </row>
    <row r="72" spans="1:23" x14ac:dyDescent="0.3">
      <c r="A72" s="68" t="s">
        <v>720</v>
      </c>
      <c r="B72" s="69">
        <v>661</v>
      </c>
      <c r="C72" s="69">
        <v>87</v>
      </c>
      <c r="D72" s="69">
        <v>159</v>
      </c>
      <c r="E72" s="69">
        <v>19</v>
      </c>
      <c r="F72" s="69">
        <v>9</v>
      </c>
      <c r="G72" s="69">
        <v>2</v>
      </c>
      <c r="H72" s="69">
        <v>1</v>
      </c>
      <c r="I72" s="69">
        <v>6</v>
      </c>
      <c r="J72" s="69">
        <v>11</v>
      </c>
      <c r="K72" s="69">
        <v>3</v>
      </c>
      <c r="L72" s="69">
        <v>5</v>
      </c>
      <c r="M72" s="69">
        <v>8</v>
      </c>
      <c r="N72" s="69">
        <v>29</v>
      </c>
      <c r="O72" s="69">
        <v>7</v>
      </c>
      <c r="P72" s="69">
        <v>10</v>
      </c>
      <c r="Q72" s="69">
        <v>38</v>
      </c>
      <c r="R72" s="69">
        <v>20</v>
      </c>
      <c r="S72" s="69">
        <v>13</v>
      </c>
      <c r="T72" s="69">
        <v>2</v>
      </c>
      <c r="U72" s="69">
        <v>2</v>
      </c>
      <c r="V72" s="69">
        <v>5</v>
      </c>
      <c r="W72" s="69">
        <v>1097</v>
      </c>
    </row>
    <row r="73" spans="1:23" x14ac:dyDescent="0.3">
      <c r="A73" s="68" t="s">
        <v>719</v>
      </c>
      <c r="B73" s="69">
        <v>308</v>
      </c>
      <c r="C73" s="69">
        <v>141</v>
      </c>
      <c r="D73" s="69">
        <v>73</v>
      </c>
      <c r="E73" s="69">
        <v>13</v>
      </c>
      <c r="F73" s="69">
        <v>3</v>
      </c>
      <c r="G73" s="69">
        <v>1</v>
      </c>
      <c r="H73" s="69">
        <v>7</v>
      </c>
      <c r="I73" s="69">
        <v>19</v>
      </c>
      <c r="J73" s="69">
        <v>435</v>
      </c>
      <c r="K73" s="69">
        <v>9</v>
      </c>
      <c r="L73" s="69">
        <v>4</v>
      </c>
      <c r="M73" s="69">
        <v>12</v>
      </c>
      <c r="N73" s="69">
        <v>10</v>
      </c>
      <c r="O73" s="69">
        <v>8</v>
      </c>
      <c r="P73" s="69">
        <v>5</v>
      </c>
      <c r="Q73" s="69">
        <v>21</v>
      </c>
      <c r="R73" s="69">
        <v>7</v>
      </c>
      <c r="S73" s="69">
        <v>6</v>
      </c>
      <c r="T73" s="69">
        <v>1</v>
      </c>
      <c r="U73" s="69">
        <v>4</v>
      </c>
      <c r="V73" s="69">
        <v>5</v>
      </c>
      <c r="W73" s="69">
        <v>1092</v>
      </c>
    </row>
    <row r="74" spans="1:23" x14ac:dyDescent="0.3">
      <c r="A74" s="68" t="s">
        <v>718</v>
      </c>
      <c r="B74" s="69">
        <v>342</v>
      </c>
      <c r="C74" s="69">
        <v>340</v>
      </c>
      <c r="D74" s="69">
        <v>169</v>
      </c>
      <c r="E74" s="69">
        <v>10</v>
      </c>
      <c r="F74" s="69">
        <v>6</v>
      </c>
      <c r="G74" s="69">
        <v>5</v>
      </c>
      <c r="H74" s="69">
        <v>6</v>
      </c>
      <c r="I74" s="69">
        <v>4</v>
      </c>
      <c r="J74" s="69">
        <v>81</v>
      </c>
      <c r="K74" s="69">
        <v>4</v>
      </c>
      <c r="L74" s="69">
        <v>4</v>
      </c>
      <c r="M74" s="69">
        <v>5</v>
      </c>
      <c r="N74" s="69">
        <v>11</v>
      </c>
      <c r="O74" s="69">
        <v>7</v>
      </c>
      <c r="P74" s="69">
        <v>12</v>
      </c>
      <c r="Q74" s="69">
        <v>19</v>
      </c>
      <c r="R74" s="69">
        <v>11</v>
      </c>
      <c r="S74" s="69">
        <v>3</v>
      </c>
      <c r="T74" s="69">
        <v>12</v>
      </c>
      <c r="U74" s="69">
        <v>0</v>
      </c>
      <c r="V74" s="69">
        <v>5</v>
      </c>
      <c r="W74" s="69">
        <v>1056</v>
      </c>
    </row>
    <row r="75" spans="1:23" x14ac:dyDescent="0.3">
      <c r="A75" s="68" t="s">
        <v>717</v>
      </c>
      <c r="B75" s="69">
        <v>225</v>
      </c>
      <c r="C75" s="69">
        <v>89</v>
      </c>
      <c r="D75" s="69">
        <v>182</v>
      </c>
      <c r="E75" s="69">
        <v>20</v>
      </c>
      <c r="F75" s="69">
        <v>4</v>
      </c>
      <c r="G75" s="69">
        <v>0</v>
      </c>
      <c r="H75" s="69">
        <v>1</v>
      </c>
      <c r="I75" s="69">
        <v>8</v>
      </c>
      <c r="J75" s="69">
        <v>1</v>
      </c>
      <c r="K75" s="69">
        <v>1</v>
      </c>
      <c r="L75" s="69">
        <v>1</v>
      </c>
      <c r="M75" s="69">
        <v>24</v>
      </c>
      <c r="N75" s="69">
        <v>1</v>
      </c>
      <c r="O75" s="69">
        <v>2</v>
      </c>
      <c r="P75" s="69">
        <v>1</v>
      </c>
      <c r="Q75" s="69">
        <v>4</v>
      </c>
      <c r="R75" s="69">
        <v>5</v>
      </c>
      <c r="S75" s="69">
        <v>3</v>
      </c>
      <c r="T75" s="69">
        <v>10</v>
      </c>
      <c r="U75" s="69">
        <v>0</v>
      </c>
      <c r="V75" s="69">
        <v>2</v>
      </c>
      <c r="W75" s="69">
        <v>584</v>
      </c>
    </row>
    <row r="76" spans="1:23" x14ac:dyDescent="0.3">
      <c r="A76" s="68" t="s">
        <v>716</v>
      </c>
      <c r="B76" s="69">
        <v>519</v>
      </c>
      <c r="C76" s="69">
        <v>48</v>
      </c>
      <c r="D76" s="69">
        <v>163</v>
      </c>
      <c r="E76" s="69">
        <v>18</v>
      </c>
      <c r="F76" s="69">
        <v>15</v>
      </c>
      <c r="G76" s="69">
        <v>3</v>
      </c>
      <c r="H76" s="69">
        <v>4</v>
      </c>
      <c r="I76" s="69">
        <v>8</v>
      </c>
      <c r="J76" s="69">
        <v>37</v>
      </c>
      <c r="K76" s="69">
        <v>7</v>
      </c>
      <c r="L76" s="69">
        <v>4</v>
      </c>
      <c r="M76" s="69">
        <v>16</v>
      </c>
      <c r="N76" s="69">
        <v>16</v>
      </c>
      <c r="O76" s="69">
        <v>7</v>
      </c>
      <c r="P76" s="69">
        <v>6</v>
      </c>
      <c r="Q76" s="69">
        <v>36</v>
      </c>
      <c r="R76" s="69">
        <v>9</v>
      </c>
      <c r="S76" s="69">
        <v>4</v>
      </c>
      <c r="T76" s="69">
        <v>166</v>
      </c>
      <c r="U76" s="69">
        <v>19</v>
      </c>
      <c r="V76" s="69">
        <v>12</v>
      </c>
      <c r="W76" s="69">
        <v>1117</v>
      </c>
    </row>
    <row r="77" spans="1:23" x14ac:dyDescent="0.3">
      <c r="A77" s="68" t="s">
        <v>715</v>
      </c>
      <c r="B77" s="69">
        <v>176</v>
      </c>
      <c r="C77" s="69">
        <v>89</v>
      </c>
      <c r="D77" s="69">
        <v>116</v>
      </c>
      <c r="E77" s="69">
        <v>6</v>
      </c>
      <c r="F77" s="69">
        <v>1</v>
      </c>
      <c r="G77" s="69">
        <v>0</v>
      </c>
      <c r="H77" s="69">
        <v>8</v>
      </c>
      <c r="I77" s="69">
        <v>3</v>
      </c>
      <c r="J77" s="69">
        <v>0</v>
      </c>
      <c r="K77" s="69">
        <v>4</v>
      </c>
      <c r="L77" s="69">
        <v>3</v>
      </c>
      <c r="M77" s="69">
        <v>6</v>
      </c>
      <c r="N77" s="69">
        <v>1</v>
      </c>
      <c r="O77" s="69">
        <v>5</v>
      </c>
      <c r="P77" s="69">
        <v>5</v>
      </c>
      <c r="Q77" s="69">
        <v>22</v>
      </c>
      <c r="R77" s="69">
        <v>5</v>
      </c>
      <c r="S77" s="69">
        <v>2</v>
      </c>
      <c r="T77" s="69">
        <v>5</v>
      </c>
      <c r="U77" s="69">
        <v>1</v>
      </c>
      <c r="V77" s="69">
        <v>3</v>
      </c>
      <c r="W77" s="69">
        <v>461</v>
      </c>
    </row>
    <row r="78" spans="1:23" x14ac:dyDescent="0.3">
      <c r="A78" s="68" t="s">
        <v>714</v>
      </c>
      <c r="B78" s="69">
        <v>536</v>
      </c>
      <c r="C78" s="69">
        <v>17</v>
      </c>
      <c r="D78" s="69">
        <v>446</v>
      </c>
      <c r="E78" s="69">
        <v>22</v>
      </c>
      <c r="F78" s="69">
        <v>14</v>
      </c>
      <c r="G78" s="69">
        <v>4</v>
      </c>
      <c r="H78" s="69">
        <v>1</v>
      </c>
      <c r="I78" s="69">
        <v>3</v>
      </c>
      <c r="J78" s="69">
        <v>62</v>
      </c>
      <c r="K78" s="69">
        <v>2</v>
      </c>
      <c r="L78" s="69">
        <v>6</v>
      </c>
      <c r="M78" s="69">
        <v>61</v>
      </c>
      <c r="N78" s="69">
        <v>4</v>
      </c>
      <c r="O78" s="69">
        <v>10</v>
      </c>
      <c r="P78" s="69">
        <v>6</v>
      </c>
      <c r="Q78" s="69">
        <v>21</v>
      </c>
      <c r="R78" s="69">
        <v>15</v>
      </c>
      <c r="S78" s="69">
        <v>3</v>
      </c>
      <c r="T78" s="69">
        <v>7</v>
      </c>
      <c r="U78" s="69">
        <v>1</v>
      </c>
      <c r="V78" s="69">
        <v>4</v>
      </c>
      <c r="W78" s="69">
        <v>1245</v>
      </c>
    </row>
    <row r="79" spans="1:23" x14ac:dyDescent="0.3">
      <c r="A79" s="68" t="s">
        <v>713</v>
      </c>
      <c r="B79" s="69">
        <v>228</v>
      </c>
      <c r="C79" s="69">
        <v>61</v>
      </c>
      <c r="D79" s="69">
        <v>198</v>
      </c>
      <c r="E79" s="69">
        <v>19</v>
      </c>
      <c r="F79" s="69">
        <v>4</v>
      </c>
      <c r="G79" s="69">
        <v>2</v>
      </c>
      <c r="H79" s="69">
        <v>3</v>
      </c>
      <c r="I79" s="69">
        <v>1</v>
      </c>
      <c r="J79" s="69">
        <v>3</v>
      </c>
      <c r="K79" s="69">
        <v>3</v>
      </c>
      <c r="L79" s="69">
        <v>2</v>
      </c>
      <c r="M79" s="69">
        <v>6</v>
      </c>
      <c r="N79" s="69">
        <v>2</v>
      </c>
      <c r="O79" s="69">
        <v>3</v>
      </c>
      <c r="P79" s="69">
        <v>6</v>
      </c>
      <c r="Q79" s="69">
        <v>15</v>
      </c>
      <c r="R79" s="69">
        <v>33</v>
      </c>
      <c r="S79" s="69">
        <v>3</v>
      </c>
      <c r="T79" s="69">
        <v>4</v>
      </c>
      <c r="U79" s="69">
        <v>2</v>
      </c>
      <c r="V79" s="69">
        <v>4</v>
      </c>
      <c r="W79" s="69">
        <v>602</v>
      </c>
    </row>
    <row r="80" spans="1:23" x14ac:dyDescent="0.3">
      <c r="A80" s="68" t="s">
        <v>712</v>
      </c>
      <c r="B80" s="69">
        <v>244</v>
      </c>
      <c r="C80" s="69">
        <v>20</v>
      </c>
      <c r="D80" s="69">
        <v>148</v>
      </c>
      <c r="E80" s="69">
        <v>7</v>
      </c>
      <c r="F80" s="69">
        <v>2</v>
      </c>
      <c r="G80" s="69">
        <v>0</v>
      </c>
      <c r="H80" s="69">
        <v>2</v>
      </c>
      <c r="I80" s="69">
        <v>0</v>
      </c>
      <c r="J80" s="69">
        <v>1</v>
      </c>
      <c r="K80" s="69">
        <v>1</v>
      </c>
      <c r="L80" s="69">
        <v>2</v>
      </c>
      <c r="M80" s="69">
        <v>3</v>
      </c>
      <c r="N80" s="69">
        <v>0</v>
      </c>
      <c r="O80" s="69">
        <v>4</v>
      </c>
      <c r="P80" s="69">
        <v>1</v>
      </c>
      <c r="Q80" s="69">
        <v>7</v>
      </c>
      <c r="R80" s="69">
        <v>10</v>
      </c>
      <c r="S80" s="69">
        <v>0</v>
      </c>
      <c r="T80" s="69">
        <v>3</v>
      </c>
      <c r="U80" s="69">
        <v>3</v>
      </c>
      <c r="V80" s="69">
        <v>1</v>
      </c>
      <c r="W80" s="69">
        <v>459</v>
      </c>
    </row>
    <row r="81" spans="1:23" x14ac:dyDescent="0.3">
      <c r="A81" s="68" t="s">
        <v>711</v>
      </c>
      <c r="B81" s="69">
        <v>791</v>
      </c>
      <c r="C81" s="69">
        <v>4</v>
      </c>
      <c r="D81" s="69">
        <v>66</v>
      </c>
      <c r="E81" s="69">
        <v>5</v>
      </c>
      <c r="F81" s="69">
        <v>4</v>
      </c>
      <c r="G81" s="69">
        <v>0</v>
      </c>
      <c r="H81" s="69">
        <v>1</v>
      </c>
      <c r="I81" s="69">
        <v>1</v>
      </c>
      <c r="J81" s="69">
        <v>0</v>
      </c>
      <c r="K81" s="69">
        <v>1</v>
      </c>
      <c r="L81" s="69">
        <v>1</v>
      </c>
      <c r="M81" s="69">
        <v>6</v>
      </c>
      <c r="N81" s="69">
        <v>1</v>
      </c>
      <c r="O81" s="69">
        <v>2</v>
      </c>
      <c r="P81" s="69">
        <v>1</v>
      </c>
      <c r="Q81" s="69">
        <v>21</v>
      </c>
      <c r="R81" s="69">
        <v>8</v>
      </c>
      <c r="S81" s="69">
        <v>0</v>
      </c>
      <c r="T81" s="69">
        <v>0</v>
      </c>
      <c r="U81" s="69">
        <v>0</v>
      </c>
      <c r="V81" s="69">
        <v>4</v>
      </c>
      <c r="W81" s="69">
        <v>917</v>
      </c>
    </row>
    <row r="82" spans="1:23" x14ac:dyDescent="0.3">
      <c r="A82" s="68" t="s">
        <v>710</v>
      </c>
      <c r="B82" s="69">
        <v>178</v>
      </c>
      <c r="C82" s="69">
        <v>14</v>
      </c>
      <c r="D82" s="69">
        <v>74</v>
      </c>
      <c r="E82" s="69">
        <v>8</v>
      </c>
      <c r="F82" s="69">
        <v>1</v>
      </c>
      <c r="G82" s="69">
        <v>1</v>
      </c>
      <c r="H82" s="69">
        <v>0</v>
      </c>
      <c r="I82" s="69">
        <v>3</v>
      </c>
      <c r="J82" s="69">
        <v>1</v>
      </c>
      <c r="K82" s="69">
        <v>0</v>
      </c>
      <c r="L82" s="69">
        <v>1</v>
      </c>
      <c r="M82" s="69">
        <v>1</v>
      </c>
      <c r="N82" s="69">
        <v>2</v>
      </c>
      <c r="O82" s="69">
        <v>0</v>
      </c>
      <c r="P82" s="69">
        <v>0</v>
      </c>
      <c r="Q82" s="69">
        <v>6</v>
      </c>
      <c r="R82" s="69">
        <v>9</v>
      </c>
      <c r="S82" s="69">
        <v>4</v>
      </c>
      <c r="T82" s="69">
        <v>406</v>
      </c>
      <c r="U82" s="69">
        <v>8</v>
      </c>
      <c r="V82" s="69">
        <v>13</v>
      </c>
      <c r="W82" s="69">
        <v>730</v>
      </c>
    </row>
    <row r="83" spans="1:23" x14ac:dyDescent="0.3">
      <c r="A83" s="68" t="s">
        <v>709</v>
      </c>
      <c r="B83" s="69">
        <v>185</v>
      </c>
      <c r="C83" s="69">
        <v>4</v>
      </c>
      <c r="D83" s="69">
        <v>267</v>
      </c>
      <c r="E83" s="69">
        <v>17</v>
      </c>
      <c r="F83" s="69">
        <v>3</v>
      </c>
      <c r="G83" s="69">
        <v>1</v>
      </c>
      <c r="H83" s="69">
        <v>0</v>
      </c>
      <c r="I83" s="69">
        <v>1</v>
      </c>
      <c r="J83" s="69">
        <v>1</v>
      </c>
      <c r="K83" s="69">
        <v>0</v>
      </c>
      <c r="L83" s="69">
        <v>2</v>
      </c>
      <c r="M83" s="69">
        <v>5</v>
      </c>
      <c r="N83" s="69">
        <v>1</v>
      </c>
      <c r="O83" s="69">
        <v>4</v>
      </c>
      <c r="P83" s="69">
        <v>1</v>
      </c>
      <c r="Q83" s="69">
        <v>3</v>
      </c>
      <c r="R83" s="69">
        <v>7</v>
      </c>
      <c r="S83" s="69">
        <v>0</v>
      </c>
      <c r="T83" s="69">
        <v>1</v>
      </c>
      <c r="U83" s="69">
        <v>0</v>
      </c>
      <c r="V83" s="69">
        <v>2</v>
      </c>
      <c r="W83" s="69">
        <v>505</v>
      </c>
    </row>
    <row r="84" spans="1:23" x14ac:dyDescent="0.3">
      <c r="A84" s="68" t="s">
        <v>708</v>
      </c>
      <c r="B84" s="69">
        <v>269</v>
      </c>
      <c r="C84" s="69">
        <v>26</v>
      </c>
      <c r="D84" s="69">
        <v>75</v>
      </c>
      <c r="E84" s="69">
        <v>13</v>
      </c>
      <c r="F84" s="69">
        <v>2</v>
      </c>
      <c r="G84" s="69">
        <v>0</v>
      </c>
      <c r="H84" s="69">
        <v>0</v>
      </c>
      <c r="I84" s="69">
        <v>1</v>
      </c>
      <c r="J84" s="69">
        <v>4</v>
      </c>
      <c r="K84" s="69">
        <v>0</v>
      </c>
      <c r="L84" s="69">
        <v>0</v>
      </c>
      <c r="M84" s="69">
        <v>0</v>
      </c>
      <c r="N84" s="69">
        <v>0</v>
      </c>
      <c r="O84" s="69">
        <v>1</v>
      </c>
      <c r="P84" s="69">
        <v>1</v>
      </c>
      <c r="Q84" s="69">
        <v>5</v>
      </c>
      <c r="R84" s="69">
        <v>7</v>
      </c>
      <c r="S84" s="69">
        <v>2</v>
      </c>
      <c r="T84" s="69">
        <v>3</v>
      </c>
      <c r="U84" s="69">
        <v>1</v>
      </c>
      <c r="V84" s="69">
        <v>0</v>
      </c>
      <c r="W84" s="69">
        <v>410</v>
      </c>
    </row>
    <row r="85" spans="1:23" x14ac:dyDescent="0.3">
      <c r="A85" s="68" t="s">
        <v>707</v>
      </c>
      <c r="B85" s="69">
        <v>129</v>
      </c>
      <c r="C85" s="69">
        <v>118</v>
      </c>
      <c r="D85" s="69">
        <v>153</v>
      </c>
      <c r="E85" s="69">
        <v>5</v>
      </c>
      <c r="F85" s="69">
        <v>0</v>
      </c>
      <c r="G85" s="69">
        <v>2</v>
      </c>
      <c r="H85" s="69">
        <v>3</v>
      </c>
      <c r="I85" s="69">
        <v>1</v>
      </c>
      <c r="J85" s="69">
        <v>1</v>
      </c>
      <c r="K85" s="69">
        <v>1</v>
      </c>
      <c r="L85" s="69">
        <v>0</v>
      </c>
      <c r="M85" s="69">
        <v>0</v>
      </c>
      <c r="N85" s="69">
        <v>6</v>
      </c>
      <c r="O85" s="69">
        <v>3</v>
      </c>
      <c r="P85" s="69">
        <v>4</v>
      </c>
      <c r="Q85" s="69">
        <v>10</v>
      </c>
      <c r="R85" s="69">
        <v>7</v>
      </c>
      <c r="S85" s="69">
        <v>5</v>
      </c>
      <c r="T85" s="69">
        <v>2</v>
      </c>
      <c r="U85" s="69">
        <v>1</v>
      </c>
      <c r="V85" s="69">
        <v>2</v>
      </c>
      <c r="W85" s="69">
        <v>453</v>
      </c>
    </row>
    <row r="86" spans="1:23" x14ac:dyDescent="0.3">
      <c r="A86" s="68" t="s">
        <v>706</v>
      </c>
      <c r="B86" s="69">
        <v>511</v>
      </c>
      <c r="C86" s="69">
        <v>74</v>
      </c>
      <c r="D86" s="69">
        <v>186</v>
      </c>
      <c r="E86" s="69">
        <v>26</v>
      </c>
      <c r="F86" s="69">
        <v>6</v>
      </c>
      <c r="G86" s="69">
        <v>2</v>
      </c>
      <c r="H86" s="69">
        <v>3</v>
      </c>
      <c r="I86" s="69">
        <v>8</v>
      </c>
      <c r="J86" s="69">
        <v>10</v>
      </c>
      <c r="K86" s="69">
        <v>2</v>
      </c>
      <c r="L86" s="69">
        <v>14</v>
      </c>
      <c r="M86" s="69">
        <v>28</v>
      </c>
      <c r="N86" s="69">
        <v>7</v>
      </c>
      <c r="O86" s="69">
        <v>14</v>
      </c>
      <c r="P86" s="69">
        <v>12</v>
      </c>
      <c r="Q86" s="69">
        <v>43</v>
      </c>
      <c r="R86" s="69">
        <v>17</v>
      </c>
      <c r="S86" s="69">
        <v>6</v>
      </c>
      <c r="T86" s="69">
        <v>59</v>
      </c>
      <c r="U86" s="69">
        <v>2</v>
      </c>
      <c r="V86" s="69">
        <v>4</v>
      </c>
      <c r="W86" s="69">
        <v>1034</v>
      </c>
    </row>
    <row r="87" spans="1:23" x14ac:dyDescent="0.3">
      <c r="A87" s="68" t="s">
        <v>705</v>
      </c>
      <c r="B87" s="69">
        <v>206</v>
      </c>
      <c r="C87" s="69">
        <v>11</v>
      </c>
      <c r="D87" s="69">
        <v>79</v>
      </c>
      <c r="E87" s="69">
        <v>6</v>
      </c>
      <c r="F87" s="69">
        <v>1</v>
      </c>
      <c r="G87" s="69">
        <v>3</v>
      </c>
      <c r="H87" s="69">
        <v>1</v>
      </c>
      <c r="I87" s="69">
        <v>6</v>
      </c>
      <c r="J87" s="69">
        <v>13</v>
      </c>
      <c r="K87" s="69">
        <v>3</v>
      </c>
      <c r="L87" s="69">
        <v>0</v>
      </c>
      <c r="M87" s="69">
        <v>9</v>
      </c>
      <c r="N87" s="69">
        <v>1</v>
      </c>
      <c r="O87" s="69">
        <v>4</v>
      </c>
      <c r="P87" s="69">
        <v>4</v>
      </c>
      <c r="Q87" s="69">
        <v>20</v>
      </c>
      <c r="R87" s="69">
        <v>12</v>
      </c>
      <c r="S87" s="69">
        <v>1</v>
      </c>
      <c r="T87" s="69">
        <v>2</v>
      </c>
      <c r="U87" s="69">
        <v>1</v>
      </c>
      <c r="V87" s="69">
        <v>6</v>
      </c>
      <c r="W87" s="69">
        <v>389</v>
      </c>
    </row>
    <row r="88" spans="1:23" x14ac:dyDescent="0.3">
      <c r="A88" s="68" t="s">
        <v>704</v>
      </c>
      <c r="B88" s="69">
        <v>200</v>
      </c>
      <c r="C88" s="69">
        <v>16</v>
      </c>
      <c r="D88" s="69">
        <v>124</v>
      </c>
      <c r="E88" s="69">
        <v>9</v>
      </c>
      <c r="F88" s="69">
        <v>3</v>
      </c>
      <c r="G88" s="69">
        <v>0</v>
      </c>
      <c r="H88" s="69">
        <v>0</v>
      </c>
      <c r="I88" s="69">
        <v>22</v>
      </c>
      <c r="J88" s="69">
        <v>3</v>
      </c>
      <c r="K88" s="69">
        <v>1</v>
      </c>
      <c r="L88" s="69">
        <v>2</v>
      </c>
      <c r="M88" s="69">
        <v>17</v>
      </c>
      <c r="N88" s="69">
        <v>7</v>
      </c>
      <c r="O88" s="69">
        <v>5</v>
      </c>
      <c r="P88" s="69">
        <v>2</v>
      </c>
      <c r="Q88" s="69">
        <v>13</v>
      </c>
      <c r="R88" s="69">
        <v>9</v>
      </c>
      <c r="S88" s="69">
        <v>1</v>
      </c>
      <c r="T88" s="69">
        <v>6</v>
      </c>
      <c r="U88" s="69">
        <v>3</v>
      </c>
      <c r="V88" s="69">
        <v>0</v>
      </c>
      <c r="W88" s="69">
        <v>443</v>
      </c>
    </row>
    <row r="89" spans="1:23" x14ac:dyDescent="0.3">
      <c r="A89" s="68" t="s">
        <v>703</v>
      </c>
      <c r="B89" s="69">
        <v>86</v>
      </c>
      <c r="C89" s="69">
        <v>55</v>
      </c>
      <c r="D89" s="69">
        <v>105</v>
      </c>
      <c r="E89" s="69">
        <v>6</v>
      </c>
      <c r="F89" s="69">
        <v>1</v>
      </c>
      <c r="G89" s="69">
        <v>0</v>
      </c>
      <c r="H89" s="69">
        <v>1</v>
      </c>
      <c r="I89" s="69">
        <v>1</v>
      </c>
      <c r="J89" s="69">
        <v>0</v>
      </c>
      <c r="K89" s="69">
        <v>0</v>
      </c>
      <c r="L89" s="69">
        <v>1</v>
      </c>
      <c r="M89" s="69">
        <v>5</v>
      </c>
      <c r="N89" s="69">
        <v>0</v>
      </c>
      <c r="O89" s="69">
        <v>1</v>
      </c>
      <c r="P89" s="69">
        <v>0</v>
      </c>
      <c r="Q89" s="69">
        <v>3</v>
      </c>
      <c r="R89" s="69">
        <v>2</v>
      </c>
      <c r="S89" s="69">
        <v>7</v>
      </c>
      <c r="T89" s="69">
        <v>0</v>
      </c>
      <c r="U89" s="69">
        <v>0</v>
      </c>
      <c r="V89" s="69">
        <v>1</v>
      </c>
      <c r="W89" s="69">
        <v>275</v>
      </c>
    </row>
    <row r="90" spans="1:23" x14ac:dyDescent="0.3">
      <c r="A90" s="68" t="s">
        <v>702</v>
      </c>
      <c r="B90" s="69">
        <v>120</v>
      </c>
      <c r="C90" s="69">
        <v>119</v>
      </c>
      <c r="D90" s="69">
        <v>147</v>
      </c>
      <c r="E90" s="69">
        <v>10</v>
      </c>
      <c r="F90" s="69">
        <v>3</v>
      </c>
      <c r="G90" s="69">
        <v>7</v>
      </c>
      <c r="H90" s="69">
        <v>4</v>
      </c>
      <c r="I90" s="69">
        <v>5</v>
      </c>
      <c r="J90" s="69">
        <v>31</v>
      </c>
      <c r="K90" s="69">
        <v>4</v>
      </c>
      <c r="L90" s="69">
        <v>3</v>
      </c>
      <c r="M90" s="69">
        <v>32</v>
      </c>
      <c r="N90" s="69">
        <v>5</v>
      </c>
      <c r="O90" s="69">
        <v>6</v>
      </c>
      <c r="P90" s="69">
        <v>6</v>
      </c>
      <c r="Q90" s="69">
        <v>16</v>
      </c>
      <c r="R90" s="69">
        <v>11</v>
      </c>
      <c r="S90" s="69">
        <v>9</v>
      </c>
      <c r="T90" s="69">
        <v>1</v>
      </c>
      <c r="U90" s="69">
        <v>5</v>
      </c>
      <c r="V90" s="69">
        <v>7</v>
      </c>
      <c r="W90" s="69">
        <v>551</v>
      </c>
    </row>
    <row r="91" spans="1:23" x14ac:dyDescent="0.3">
      <c r="A91" s="68" t="s">
        <v>701</v>
      </c>
      <c r="B91" s="69">
        <v>472</v>
      </c>
      <c r="C91" s="69">
        <v>8</v>
      </c>
      <c r="D91" s="69">
        <v>275</v>
      </c>
      <c r="E91" s="69">
        <v>5</v>
      </c>
      <c r="F91" s="69">
        <v>2</v>
      </c>
      <c r="G91" s="69">
        <v>0</v>
      </c>
      <c r="H91" s="69">
        <v>1</v>
      </c>
      <c r="I91" s="69">
        <v>1</v>
      </c>
      <c r="J91" s="69">
        <v>1</v>
      </c>
      <c r="K91" s="69">
        <v>0</v>
      </c>
      <c r="L91" s="69">
        <v>3</v>
      </c>
      <c r="M91" s="69">
        <v>64</v>
      </c>
      <c r="N91" s="69">
        <v>2</v>
      </c>
      <c r="O91" s="69">
        <v>1</v>
      </c>
      <c r="P91" s="69">
        <v>1</v>
      </c>
      <c r="Q91" s="69">
        <v>3</v>
      </c>
      <c r="R91" s="69">
        <v>2</v>
      </c>
      <c r="S91" s="69">
        <v>1</v>
      </c>
      <c r="T91" s="69">
        <v>1</v>
      </c>
      <c r="U91" s="69">
        <v>1</v>
      </c>
      <c r="V91" s="69">
        <v>1</v>
      </c>
      <c r="W91" s="69">
        <v>845</v>
      </c>
    </row>
    <row r="92" spans="1:23" x14ac:dyDescent="0.3">
      <c r="A92" s="68" t="s">
        <v>700</v>
      </c>
      <c r="B92" s="69">
        <v>76</v>
      </c>
      <c r="C92" s="69">
        <v>51</v>
      </c>
      <c r="D92" s="69">
        <v>262</v>
      </c>
      <c r="E92" s="69">
        <v>8</v>
      </c>
      <c r="F92" s="69">
        <v>0</v>
      </c>
      <c r="G92" s="69">
        <v>0</v>
      </c>
      <c r="H92" s="69">
        <v>1</v>
      </c>
      <c r="I92" s="69">
        <v>0</v>
      </c>
      <c r="J92" s="69">
        <v>0</v>
      </c>
      <c r="K92" s="69">
        <v>2</v>
      </c>
      <c r="L92" s="69">
        <v>1</v>
      </c>
      <c r="M92" s="69">
        <v>3</v>
      </c>
      <c r="N92" s="69">
        <v>2</v>
      </c>
      <c r="O92" s="69">
        <v>8</v>
      </c>
      <c r="P92" s="69">
        <v>3</v>
      </c>
      <c r="Q92" s="69">
        <v>10</v>
      </c>
      <c r="R92" s="69">
        <v>2</v>
      </c>
      <c r="S92" s="69">
        <v>3</v>
      </c>
      <c r="T92" s="69">
        <v>3</v>
      </c>
      <c r="U92" s="69">
        <v>0</v>
      </c>
      <c r="V92" s="69">
        <v>3</v>
      </c>
      <c r="W92" s="69">
        <v>438</v>
      </c>
    </row>
    <row r="93" spans="1:23" x14ac:dyDescent="0.3">
      <c r="A93" s="68" t="s">
        <v>699</v>
      </c>
      <c r="B93" s="69">
        <v>463</v>
      </c>
      <c r="C93" s="69">
        <v>35</v>
      </c>
      <c r="D93" s="69">
        <v>496</v>
      </c>
      <c r="E93" s="69">
        <v>47</v>
      </c>
      <c r="F93" s="69">
        <v>23</v>
      </c>
      <c r="G93" s="69">
        <v>6</v>
      </c>
      <c r="H93" s="69">
        <v>5</v>
      </c>
      <c r="I93" s="69">
        <v>3</v>
      </c>
      <c r="J93" s="69">
        <v>5</v>
      </c>
      <c r="K93" s="69">
        <v>4</v>
      </c>
      <c r="L93" s="69">
        <v>4</v>
      </c>
      <c r="M93" s="69">
        <v>11</v>
      </c>
      <c r="N93" s="69">
        <v>1</v>
      </c>
      <c r="O93" s="69">
        <v>8</v>
      </c>
      <c r="P93" s="69">
        <v>4</v>
      </c>
      <c r="Q93" s="69">
        <v>18</v>
      </c>
      <c r="R93" s="69">
        <v>25</v>
      </c>
      <c r="S93" s="69">
        <v>1</v>
      </c>
      <c r="T93" s="69">
        <v>9</v>
      </c>
      <c r="U93" s="69">
        <v>4</v>
      </c>
      <c r="V93" s="69">
        <v>4</v>
      </c>
      <c r="W93" s="69">
        <v>1176</v>
      </c>
    </row>
    <row r="94" spans="1:23" x14ac:dyDescent="0.3">
      <c r="A94" s="68" t="s">
        <v>698</v>
      </c>
      <c r="B94" s="69">
        <v>338</v>
      </c>
      <c r="C94" s="69">
        <v>29</v>
      </c>
      <c r="D94" s="69">
        <v>160</v>
      </c>
      <c r="E94" s="69">
        <v>20</v>
      </c>
      <c r="F94" s="69">
        <v>8</v>
      </c>
      <c r="G94" s="69">
        <v>1</v>
      </c>
      <c r="H94" s="69">
        <v>3</v>
      </c>
      <c r="I94" s="69">
        <v>3</v>
      </c>
      <c r="J94" s="69">
        <v>12</v>
      </c>
      <c r="K94" s="69">
        <v>5</v>
      </c>
      <c r="L94" s="69">
        <v>3</v>
      </c>
      <c r="M94" s="69">
        <v>26</v>
      </c>
      <c r="N94" s="69">
        <v>3</v>
      </c>
      <c r="O94" s="69">
        <v>14</v>
      </c>
      <c r="P94" s="69">
        <v>10</v>
      </c>
      <c r="Q94" s="69">
        <v>33</v>
      </c>
      <c r="R94" s="69">
        <v>10</v>
      </c>
      <c r="S94" s="69">
        <v>5</v>
      </c>
      <c r="T94" s="69">
        <v>10</v>
      </c>
      <c r="U94" s="69">
        <v>2</v>
      </c>
      <c r="V94" s="69">
        <v>12</v>
      </c>
      <c r="W94" s="69">
        <v>707</v>
      </c>
    </row>
    <row r="95" spans="1:23" x14ac:dyDescent="0.3">
      <c r="A95" s="68" t="s">
        <v>697</v>
      </c>
      <c r="B95" s="69">
        <v>935</v>
      </c>
      <c r="C95" s="69">
        <v>597</v>
      </c>
      <c r="D95" s="69">
        <v>1264</v>
      </c>
      <c r="E95" s="69">
        <v>56</v>
      </c>
      <c r="F95" s="69">
        <v>50</v>
      </c>
      <c r="G95" s="69">
        <v>10</v>
      </c>
      <c r="H95" s="69">
        <v>6</v>
      </c>
      <c r="I95" s="69">
        <v>29</v>
      </c>
      <c r="J95" s="69">
        <v>38</v>
      </c>
      <c r="K95" s="69">
        <v>18</v>
      </c>
      <c r="L95" s="69">
        <v>23</v>
      </c>
      <c r="M95" s="69">
        <v>149</v>
      </c>
      <c r="N95" s="69">
        <v>16</v>
      </c>
      <c r="O95" s="69">
        <v>59</v>
      </c>
      <c r="P95" s="69">
        <v>64</v>
      </c>
      <c r="Q95" s="69">
        <v>96</v>
      </c>
      <c r="R95" s="69">
        <v>26</v>
      </c>
      <c r="S95" s="69">
        <v>17</v>
      </c>
      <c r="T95" s="69">
        <v>14</v>
      </c>
      <c r="U95" s="69">
        <v>9</v>
      </c>
      <c r="V95" s="69">
        <v>22</v>
      </c>
      <c r="W95" s="69">
        <v>3498</v>
      </c>
    </row>
    <row r="96" spans="1:23" x14ac:dyDescent="0.3">
      <c r="A96" s="68" t="s">
        <v>696</v>
      </c>
      <c r="B96" s="69">
        <v>418</v>
      </c>
      <c r="C96" s="69">
        <v>272</v>
      </c>
      <c r="D96" s="69">
        <v>319</v>
      </c>
      <c r="E96" s="69">
        <v>38</v>
      </c>
      <c r="F96" s="69">
        <v>9</v>
      </c>
      <c r="G96" s="69">
        <v>36</v>
      </c>
      <c r="H96" s="69">
        <v>3</v>
      </c>
      <c r="I96" s="69">
        <v>5</v>
      </c>
      <c r="J96" s="69">
        <v>3</v>
      </c>
      <c r="K96" s="69">
        <v>2</v>
      </c>
      <c r="L96" s="69">
        <v>1</v>
      </c>
      <c r="M96" s="69">
        <v>7</v>
      </c>
      <c r="N96" s="69">
        <v>4</v>
      </c>
      <c r="O96" s="69">
        <v>10</v>
      </c>
      <c r="P96" s="69">
        <v>23</v>
      </c>
      <c r="Q96" s="69">
        <v>13</v>
      </c>
      <c r="R96" s="69">
        <v>22</v>
      </c>
      <c r="S96" s="69">
        <v>12</v>
      </c>
      <c r="T96" s="69">
        <v>11</v>
      </c>
      <c r="U96" s="69">
        <v>5</v>
      </c>
      <c r="V96" s="69">
        <v>17</v>
      </c>
      <c r="W96" s="69">
        <v>1230</v>
      </c>
    </row>
    <row r="97" spans="1:23" x14ac:dyDescent="0.3">
      <c r="A97" s="68" t="s">
        <v>695</v>
      </c>
      <c r="B97" s="69">
        <v>90</v>
      </c>
      <c r="C97" s="69">
        <v>211</v>
      </c>
      <c r="D97" s="69">
        <v>128</v>
      </c>
      <c r="E97" s="69">
        <v>12</v>
      </c>
      <c r="F97" s="69">
        <v>1</v>
      </c>
      <c r="G97" s="69">
        <v>1</v>
      </c>
      <c r="H97" s="69">
        <v>1</v>
      </c>
      <c r="I97" s="69">
        <v>3</v>
      </c>
      <c r="J97" s="69">
        <v>1</v>
      </c>
      <c r="K97" s="69">
        <v>1</v>
      </c>
      <c r="L97" s="69">
        <v>3</v>
      </c>
      <c r="M97" s="69">
        <v>10</v>
      </c>
      <c r="N97" s="69">
        <v>6</v>
      </c>
      <c r="O97" s="69">
        <v>2</v>
      </c>
      <c r="P97" s="69">
        <v>11</v>
      </c>
      <c r="Q97" s="69">
        <v>10</v>
      </c>
      <c r="R97" s="69">
        <v>4</v>
      </c>
      <c r="S97" s="69">
        <v>7</v>
      </c>
      <c r="T97" s="69">
        <v>2</v>
      </c>
      <c r="U97" s="69">
        <v>2</v>
      </c>
      <c r="V97" s="69">
        <v>1</v>
      </c>
      <c r="W97" s="69">
        <v>507</v>
      </c>
    </row>
    <row r="98" spans="1:23" x14ac:dyDescent="0.3">
      <c r="A98" s="68" t="s">
        <v>694</v>
      </c>
      <c r="B98" s="69">
        <v>371</v>
      </c>
      <c r="C98" s="69">
        <v>50</v>
      </c>
      <c r="D98" s="69">
        <v>216</v>
      </c>
      <c r="E98" s="69">
        <v>12</v>
      </c>
      <c r="F98" s="69">
        <v>7</v>
      </c>
      <c r="G98" s="69">
        <v>5</v>
      </c>
      <c r="H98" s="69">
        <v>2</v>
      </c>
      <c r="I98" s="69">
        <v>1</v>
      </c>
      <c r="J98" s="69">
        <v>11</v>
      </c>
      <c r="K98" s="69">
        <v>2</v>
      </c>
      <c r="L98" s="69">
        <v>0</v>
      </c>
      <c r="M98" s="69">
        <v>12</v>
      </c>
      <c r="N98" s="69">
        <v>6</v>
      </c>
      <c r="O98" s="69">
        <v>3</v>
      </c>
      <c r="P98" s="69">
        <v>8</v>
      </c>
      <c r="Q98" s="69">
        <v>21</v>
      </c>
      <c r="R98" s="69">
        <v>4</v>
      </c>
      <c r="S98" s="69">
        <v>4</v>
      </c>
      <c r="T98" s="69">
        <v>6</v>
      </c>
      <c r="U98" s="69">
        <v>2</v>
      </c>
      <c r="V98" s="69">
        <v>5</v>
      </c>
      <c r="W98" s="69">
        <v>748</v>
      </c>
    </row>
    <row r="99" spans="1:23" x14ac:dyDescent="0.3">
      <c r="A99" s="68" t="s">
        <v>693</v>
      </c>
      <c r="B99" s="69">
        <v>194</v>
      </c>
      <c r="C99" s="69">
        <v>86</v>
      </c>
      <c r="D99" s="69">
        <v>293</v>
      </c>
      <c r="E99" s="69">
        <v>13</v>
      </c>
      <c r="F99" s="69">
        <v>5</v>
      </c>
      <c r="G99" s="69">
        <v>4</v>
      </c>
      <c r="H99" s="69">
        <v>4</v>
      </c>
      <c r="I99" s="69">
        <v>2</v>
      </c>
      <c r="J99" s="69">
        <v>2</v>
      </c>
      <c r="K99" s="69">
        <v>3</v>
      </c>
      <c r="L99" s="69">
        <v>2</v>
      </c>
      <c r="M99" s="69">
        <v>84</v>
      </c>
      <c r="N99" s="69">
        <v>3</v>
      </c>
      <c r="O99" s="69">
        <v>4</v>
      </c>
      <c r="P99" s="69">
        <v>1</v>
      </c>
      <c r="Q99" s="69">
        <v>7</v>
      </c>
      <c r="R99" s="69">
        <v>4</v>
      </c>
      <c r="S99" s="69">
        <v>1</v>
      </c>
      <c r="T99" s="69">
        <v>1</v>
      </c>
      <c r="U99" s="69">
        <v>0</v>
      </c>
      <c r="V99" s="69">
        <v>0</v>
      </c>
      <c r="W99" s="69">
        <v>713</v>
      </c>
    </row>
    <row r="100" spans="1:23" x14ac:dyDescent="0.3">
      <c r="A100" s="68" t="s">
        <v>692</v>
      </c>
      <c r="B100" s="69">
        <v>159</v>
      </c>
      <c r="C100" s="69">
        <v>71</v>
      </c>
      <c r="D100" s="69">
        <v>156</v>
      </c>
      <c r="E100" s="69">
        <v>24</v>
      </c>
      <c r="F100" s="69">
        <v>5</v>
      </c>
      <c r="G100" s="69">
        <v>21</v>
      </c>
      <c r="H100" s="69">
        <v>1</v>
      </c>
      <c r="I100" s="69">
        <v>3</v>
      </c>
      <c r="J100" s="69">
        <v>6</v>
      </c>
      <c r="K100" s="69">
        <v>1</v>
      </c>
      <c r="L100" s="69">
        <v>5</v>
      </c>
      <c r="M100" s="69">
        <v>12</v>
      </c>
      <c r="N100" s="69">
        <v>2</v>
      </c>
      <c r="O100" s="69">
        <v>6</v>
      </c>
      <c r="P100" s="69">
        <v>3</v>
      </c>
      <c r="Q100" s="69">
        <v>7</v>
      </c>
      <c r="R100" s="69">
        <v>5</v>
      </c>
      <c r="S100" s="69">
        <v>2</v>
      </c>
      <c r="T100" s="69">
        <v>11</v>
      </c>
      <c r="U100" s="69">
        <v>1</v>
      </c>
      <c r="V100" s="69">
        <v>1</v>
      </c>
      <c r="W100" s="69">
        <v>502</v>
      </c>
    </row>
    <row r="101" spans="1:23" x14ac:dyDescent="0.3">
      <c r="A101" s="68" t="s">
        <v>691</v>
      </c>
      <c r="B101" s="69">
        <v>172</v>
      </c>
      <c r="C101" s="69">
        <v>10</v>
      </c>
      <c r="D101" s="69">
        <v>65</v>
      </c>
      <c r="E101" s="69">
        <v>9</v>
      </c>
      <c r="F101" s="69">
        <v>4</v>
      </c>
      <c r="G101" s="69">
        <v>3</v>
      </c>
      <c r="H101" s="69">
        <v>3</v>
      </c>
      <c r="I101" s="69">
        <v>2</v>
      </c>
      <c r="J101" s="69">
        <v>2</v>
      </c>
      <c r="K101" s="69">
        <v>2</v>
      </c>
      <c r="L101" s="69">
        <v>2</v>
      </c>
      <c r="M101" s="69">
        <v>3</v>
      </c>
      <c r="N101" s="69">
        <v>4</v>
      </c>
      <c r="O101" s="69">
        <v>1</v>
      </c>
      <c r="P101" s="69">
        <v>3</v>
      </c>
      <c r="Q101" s="69">
        <v>3</v>
      </c>
      <c r="R101" s="69">
        <v>7</v>
      </c>
      <c r="S101" s="69">
        <v>3</v>
      </c>
      <c r="T101" s="69">
        <v>9</v>
      </c>
      <c r="U101" s="69">
        <v>3</v>
      </c>
      <c r="V101" s="69">
        <v>1</v>
      </c>
      <c r="W101" s="69">
        <v>311</v>
      </c>
    </row>
    <row r="102" spans="1:23" x14ac:dyDescent="0.3">
      <c r="A102" s="68" t="s">
        <v>690</v>
      </c>
      <c r="B102" s="69">
        <v>96</v>
      </c>
      <c r="C102" s="69">
        <v>21</v>
      </c>
      <c r="D102" s="69">
        <v>271</v>
      </c>
      <c r="E102" s="69">
        <v>14</v>
      </c>
      <c r="F102" s="69">
        <v>6</v>
      </c>
      <c r="G102" s="69">
        <v>5</v>
      </c>
      <c r="H102" s="69">
        <v>4</v>
      </c>
      <c r="I102" s="69">
        <v>0</v>
      </c>
      <c r="J102" s="69">
        <v>0</v>
      </c>
      <c r="K102" s="69">
        <v>3</v>
      </c>
      <c r="L102" s="69">
        <v>4</v>
      </c>
      <c r="M102" s="69">
        <v>10</v>
      </c>
      <c r="N102" s="69">
        <v>2</v>
      </c>
      <c r="O102" s="69">
        <v>8</v>
      </c>
      <c r="P102" s="69">
        <v>2</v>
      </c>
      <c r="Q102" s="69">
        <v>12</v>
      </c>
      <c r="R102" s="69">
        <v>9</v>
      </c>
      <c r="S102" s="69">
        <v>2</v>
      </c>
      <c r="T102" s="69">
        <v>7</v>
      </c>
      <c r="U102" s="69">
        <v>5</v>
      </c>
      <c r="V102" s="69">
        <v>2</v>
      </c>
      <c r="W102" s="69">
        <v>483</v>
      </c>
    </row>
    <row r="103" spans="1:23" x14ac:dyDescent="0.3">
      <c r="A103" s="68" t="s">
        <v>689</v>
      </c>
      <c r="B103" s="69">
        <v>292</v>
      </c>
      <c r="C103" s="69">
        <v>103</v>
      </c>
      <c r="D103" s="69">
        <v>22</v>
      </c>
      <c r="E103" s="69">
        <v>14</v>
      </c>
      <c r="F103" s="69">
        <v>3</v>
      </c>
      <c r="G103" s="69">
        <v>3</v>
      </c>
      <c r="H103" s="69">
        <v>1</v>
      </c>
      <c r="I103" s="69">
        <v>1</v>
      </c>
      <c r="J103" s="69">
        <v>3</v>
      </c>
      <c r="K103" s="69">
        <v>5</v>
      </c>
      <c r="L103" s="69">
        <v>5</v>
      </c>
      <c r="M103" s="69">
        <v>8</v>
      </c>
      <c r="N103" s="69">
        <v>5</v>
      </c>
      <c r="O103" s="69">
        <v>4</v>
      </c>
      <c r="P103" s="69">
        <v>11</v>
      </c>
      <c r="Q103" s="69">
        <v>33</v>
      </c>
      <c r="R103" s="69">
        <v>11</v>
      </c>
      <c r="S103" s="69">
        <v>4</v>
      </c>
      <c r="T103" s="69">
        <v>1</v>
      </c>
      <c r="U103" s="69">
        <v>1</v>
      </c>
      <c r="V103" s="69">
        <v>4</v>
      </c>
      <c r="W103" s="69">
        <v>534</v>
      </c>
    </row>
    <row r="104" spans="1:23" x14ac:dyDescent="0.3">
      <c r="A104" s="68" t="s">
        <v>688</v>
      </c>
      <c r="B104" s="69">
        <v>337</v>
      </c>
      <c r="C104" s="69">
        <v>5</v>
      </c>
      <c r="D104" s="69">
        <v>135</v>
      </c>
      <c r="E104" s="69">
        <v>10</v>
      </c>
      <c r="F104" s="69">
        <v>3</v>
      </c>
      <c r="G104" s="69">
        <v>2</v>
      </c>
      <c r="H104" s="69">
        <v>2</v>
      </c>
      <c r="I104" s="69">
        <v>0</v>
      </c>
      <c r="J104" s="69">
        <v>2</v>
      </c>
      <c r="K104" s="69">
        <v>1</v>
      </c>
      <c r="L104" s="69">
        <v>0</v>
      </c>
      <c r="M104" s="69">
        <v>6</v>
      </c>
      <c r="N104" s="69">
        <v>6</v>
      </c>
      <c r="O104" s="69">
        <v>4</v>
      </c>
      <c r="P104" s="69">
        <v>7</v>
      </c>
      <c r="Q104" s="69">
        <v>31</v>
      </c>
      <c r="R104" s="69">
        <v>3</v>
      </c>
      <c r="S104" s="69">
        <v>2</v>
      </c>
      <c r="T104" s="69">
        <v>4</v>
      </c>
      <c r="U104" s="69">
        <v>0</v>
      </c>
      <c r="V104" s="69">
        <v>3</v>
      </c>
      <c r="W104" s="69">
        <v>563</v>
      </c>
    </row>
    <row r="105" spans="1:23" x14ac:dyDescent="0.3">
      <c r="A105" s="68" t="s">
        <v>687</v>
      </c>
      <c r="B105" s="69">
        <v>229</v>
      </c>
      <c r="C105" s="69">
        <v>131</v>
      </c>
      <c r="D105" s="69">
        <v>25</v>
      </c>
      <c r="E105" s="69">
        <v>10</v>
      </c>
      <c r="F105" s="69">
        <v>4</v>
      </c>
      <c r="G105" s="69">
        <v>2</v>
      </c>
      <c r="H105" s="69">
        <v>1</v>
      </c>
      <c r="I105" s="69">
        <v>4</v>
      </c>
      <c r="J105" s="69">
        <v>1</v>
      </c>
      <c r="K105" s="69">
        <v>3</v>
      </c>
      <c r="L105" s="69">
        <v>3</v>
      </c>
      <c r="M105" s="69">
        <v>2</v>
      </c>
      <c r="N105" s="69">
        <v>0</v>
      </c>
      <c r="O105" s="69">
        <v>2</v>
      </c>
      <c r="P105" s="69">
        <v>9</v>
      </c>
      <c r="Q105" s="69">
        <v>20</v>
      </c>
      <c r="R105" s="69">
        <v>17</v>
      </c>
      <c r="S105" s="69">
        <v>9</v>
      </c>
      <c r="T105" s="69">
        <v>1</v>
      </c>
      <c r="U105" s="69">
        <v>5</v>
      </c>
      <c r="V105" s="69">
        <v>6</v>
      </c>
      <c r="W105" s="69">
        <v>484</v>
      </c>
    </row>
    <row r="106" spans="1:23" x14ac:dyDescent="0.3">
      <c r="A106" s="68" t="s">
        <v>686</v>
      </c>
      <c r="B106" s="69">
        <v>253</v>
      </c>
      <c r="C106" s="69">
        <v>43</v>
      </c>
      <c r="D106" s="69">
        <v>23</v>
      </c>
      <c r="E106" s="69">
        <v>5</v>
      </c>
      <c r="F106" s="69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2</v>
      </c>
      <c r="L106" s="69">
        <v>0</v>
      </c>
      <c r="M106" s="69">
        <v>4</v>
      </c>
      <c r="N106" s="69">
        <v>0</v>
      </c>
      <c r="O106" s="69">
        <v>1</v>
      </c>
      <c r="P106" s="69">
        <v>1</v>
      </c>
      <c r="Q106" s="69">
        <v>4</v>
      </c>
      <c r="R106" s="69">
        <v>16</v>
      </c>
      <c r="S106" s="69">
        <v>1</v>
      </c>
      <c r="T106" s="69">
        <v>3</v>
      </c>
      <c r="U106" s="69">
        <v>0</v>
      </c>
      <c r="V106" s="69">
        <v>0</v>
      </c>
      <c r="W106" s="69">
        <v>356</v>
      </c>
    </row>
    <row r="107" spans="1:23" x14ac:dyDescent="0.3">
      <c r="A107" s="68" t="s">
        <v>685</v>
      </c>
      <c r="B107" s="69">
        <v>376</v>
      </c>
      <c r="C107" s="69">
        <v>18</v>
      </c>
      <c r="D107" s="69">
        <v>163</v>
      </c>
      <c r="E107" s="69">
        <v>13</v>
      </c>
      <c r="F107" s="69">
        <v>3</v>
      </c>
      <c r="G107" s="69">
        <v>2</v>
      </c>
      <c r="H107" s="69">
        <v>1</v>
      </c>
      <c r="I107" s="69">
        <v>5</v>
      </c>
      <c r="J107" s="69">
        <v>4</v>
      </c>
      <c r="K107" s="69">
        <v>0</v>
      </c>
      <c r="L107" s="69">
        <v>0</v>
      </c>
      <c r="M107" s="69">
        <v>14</v>
      </c>
      <c r="N107" s="69">
        <v>7</v>
      </c>
      <c r="O107" s="69">
        <v>4</v>
      </c>
      <c r="P107" s="69">
        <v>4</v>
      </c>
      <c r="Q107" s="69">
        <v>19</v>
      </c>
      <c r="R107" s="69">
        <v>10</v>
      </c>
      <c r="S107" s="69">
        <v>4</v>
      </c>
      <c r="T107" s="69">
        <v>3</v>
      </c>
      <c r="U107" s="69">
        <v>2</v>
      </c>
      <c r="V107" s="69">
        <v>5</v>
      </c>
      <c r="W107" s="69">
        <v>657</v>
      </c>
    </row>
    <row r="108" spans="1:23" x14ac:dyDescent="0.3">
      <c r="A108" s="68" t="s">
        <v>684</v>
      </c>
      <c r="B108" s="69">
        <v>246</v>
      </c>
      <c r="C108" s="69">
        <v>9</v>
      </c>
      <c r="D108" s="69">
        <v>133</v>
      </c>
      <c r="E108" s="69">
        <v>13</v>
      </c>
      <c r="F108" s="69">
        <v>3</v>
      </c>
      <c r="G108" s="69">
        <v>2</v>
      </c>
      <c r="H108" s="69">
        <v>1</v>
      </c>
      <c r="I108" s="69">
        <v>1</v>
      </c>
      <c r="J108" s="69">
        <v>21</v>
      </c>
      <c r="K108" s="69">
        <v>2</v>
      </c>
      <c r="L108" s="69">
        <v>3</v>
      </c>
      <c r="M108" s="69">
        <v>38</v>
      </c>
      <c r="N108" s="69">
        <v>2</v>
      </c>
      <c r="O108" s="69">
        <v>7</v>
      </c>
      <c r="P108" s="69">
        <v>7</v>
      </c>
      <c r="Q108" s="69">
        <v>14</v>
      </c>
      <c r="R108" s="69">
        <v>24</v>
      </c>
      <c r="S108" s="69">
        <v>3</v>
      </c>
      <c r="T108" s="69">
        <v>13</v>
      </c>
      <c r="U108" s="69">
        <v>2</v>
      </c>
      <c r="V108" s="69">
        <v>10</v>
      </c>
      <c r="W108" s="69">
        <v>554</v>
      </c>
    </row>
    <row r="109" spans="1:23" x14ac:dyDescent="0.3">
      <c r="A109" s="68" t="s">
        <v>683</v>
      </c>
      <c r="B109" s="69">
        <v>223</v>
      </c>
      <c r="C109" s="69">
        <v>33</v>
      </c>
      <c r="D109" s="69">
        <v>164</v>
      </c>
      <c r="E109" s="69">
        <v>12</v>
      </c>
      <c r="F109" s="69">
        <v>4</v>
      </c>
      <c r="G109" s="69">
        <v>2</v>
      </c>
      <c r="H109" s="69">
        <v>0</v>
      </c>
      <c r="I109" s="69">
        <v>2</v>
      </c>
      <c r="J109" s="69">
        <v>5</v>
      </c>
      <c r="K109" s="69">
        <v>3</v>
      </c>
      <c r="L109" s="69">
        <v>3</v>
      </c>
      <c r="M109" s="69">
        <v>0</v>
      </c>
      <c r="N109" s="69">
        <v>4</v>
      </c>
      <c r="O109" s="69">
        <v>15</v>
      </c>
      <c r="P109" s="69">
        <v>5</v>
      </c>
      <c r="Q109" s="69">
        <v>29</v>
      </c>
      <c r="R109" s="69">
        <v>17</v>
      </c>
      <c r="S109" s="69">
        <v>4</v>
      </c>
      <c r="T109" s="69">
        <v>3</v>
      </c>
      <c r="U109" s="69">
        <v>5</v>
      </c>
      <c r="V109" s="69">
        <v>4</v>
      </c>
      <c r="W109" s="69">
        <v>537</v>
      </c>
    </row>
    <row r="110" spans="1:23" x14ac:dyDescent="0.3">
      <c r="A110" s="68" t="s">
        <v>682</v>
      </c>
      <c r="B110" s="69">
        <v>627</v>
      </c>
      <c r="C110" s="69">
        <v>262</v>
      </c>
      <c r="D110" s="69">
        <v>414</v>
      </c>
      <c r="E110" s="69">
        <v>17</v>
      </c>
      <c r="F110" s="69">
        <v>13</v>
      </c>
      <c r="G110" s="69">
        <v>44</v>
      </c>
      <c r="H110" s="69">
        <v>9</v>
      </c>
      <c r="I110" s="69">
        <v>9</v>
      </c>
      <c r="J110" s="69">
        <v>47</v>
      </c>
      <c r="K110" s="69">
        <v>8</v>
      </c>
      <c r="L110" s="69">
        <v>6</v>
      </c>
      <c r="M110" s="69">
        <v>66</v>
      </c>
      <c r="N110" s="69">
        <v>10</v>
      </c>
      <c r="O110" s="69">
        <v>13</v>
      </c>
      <c r="P110" s="69">
        <v>17</v>
      </c>
      <c r="Q110" s="69">
        <v>46</v>
      </c>
      <c r="R110" s="69">
        <v>28</v>
      </c>
      <c r="S110" s="69">
        <v>11</v>
      </c>
      <c r="T110" s="69">
        <v>21</v>
      </c>
      <c r="U110" s="69">
        <v>2</v>
      </c>
      <c r="V110" s="69">
        <v>11</v>
      </c>
      <c r="W110" s="69">
        <v>1681</v>
      </c>
    </row>
    <row r="111" spans="1:23" x14ac:dyDescent="0.3">
      <c r="A111" s="68" t="s">
        <v>681</v>
      </c>
      <c r="B111" s="69">
        <v>109</v>
      </c>
      <c r="C111" s="69">
        <v>110</v>
      </c>
      <c r="D111" s="69">
        <v>229</v>
      </c>
      <c r="E111" s="69">
        <v>8</v>
      </c>
      <c r="F111" s="69">
        <v>7</v>
      </c>
      <c r="G111" s="69">
        <v>3</v>
      </c>
      <c r="H111" s="69">
        <v>0</v>
      </c>
      <c r="I111" s="69">
        <v>3</v>
      </c>
      <c r="J111" s="69">
        <v>86</v>
      </c>
      <c r="K111" s="69">
        <v>1</v>
      </c>
      <c r="L111" s="69">
        <v>6</v>
      </c>
      <c r="M111" s="69">
        <v>21</v>
      </c>
      <c r="N111" s="69">
        <v>4</v>
      </c>
      <c r="O111" s="69">
        <v>3</v>
      </c>
      <c r="P111" s="69">
        <v>2</v>
      </c>
      <c r="Q111" s="69">
        <v>4</v>
      </c>
      <c r="R111" s="69">
        <v>4</v>
      </c>
      <c r="S111" s="69">
        <v>4</v>
      </c>
      <c r="T111" s="69">
        <v>6</v>
      </c>
      <c r="U111" s="69">
        <v>2</v>
      </c>
      <c r="V111" s="69">
        <v>0</v>
      </c>
      <c r="W111" s="69">
        <v>612</v>
      </c>
    </row>
    <row r="112" spans="1:23" x14ac:dyDescent="0.3">
      <c r="A112" s="68" t="s">
        <v>680</v>
      </c>
      <c r="B112" s="69">
        <v>128</v>
      </c>
      <c r="C112" s="69">
        <v>147</v>
      </c>
      <c r="D112" s="69">
        <v>235</v>
      </c>
      <c r="E112" s="69">
        <v>13</v>
      </c>
      <c r="F112" s="69">
        <v>4</v>
      </c>
      <c r="G112" s="69">
        <v>1</v>
      </c>
      <c r="H112" s="69">
        <v>2</v>
      </c>
      <c r="I112" s="69">
        <v>5</v>
      </c>
      <c r="J112" s="69">
        <v>120</v>
      </c>
      <c r="K112" s="69">
        <v>1</v>
      </c>
      <c r="L112" s="69">
        <v>1</v>
      </c>
      <c r="M112" s="69">
        <v>14</v>
      </c>
      <c r="N112" s="69">
        <v>3</v>
      </c>
      <c r="O112" s="69">
        <v>3</v>
      </c>
      <c r="P112" s="69">
        <v>1</v>
      </c>
      <c r="Q112" s="69">
        <v>4</v>
      </c>
      <c r="R112" s="69">
        <v>19</v>
      </c>
      <c r="S112" s="69">
        <v>7</v>
      </c>
      <c r="T112" s="69">
        <v>4</v>
      </c>
      <c r="U112" s="69">
        <v>2</v>
      </c>
      <c r="V112" s="69">
        <v>6</v>
      </c>
      <c r="W112" s="69">
        <v>720</v>
      </c>
    </row>
    <row r="113" spans="1:23" x14ac:dyDescent="0.3">
      <c r="A113" s="68" t="s">
        <v>679</v>
      </c>
      <c r="B113" s="69">
        <v>144</v>
      </c>
      <c r="C113" s="69">
        <v>179</v>
      </c>
      <c r="D113" s="69">
        <v>98</v>
      </c>
      <c r="E113" s="69">
        <v>19</v>
      </c>
      <c r="F113" s="69">
        <v>8</v>
      </c>
      <c r="G113" s="69">
        <v>5</v>
      </c>
      <c r="H113" s="69">
        <v>5</v>
      </c>
      <c r="I113" s="69">
        <v>5</v>
      </c>
      <c r="J113" s="69">
        <v>142</v>
      </c>
      <c r="K113" s="69">
        <v>9</v>
      </c>
      <c r="L113" s="69">
        <v>3</v>
      </c>
      <c r="M113" s="69">
        <v>9</v>
      </c>
      <c r="N113" s="69">
        <v>4</v>
      </c>
      <c r="O113" s="69">
        <v>6</v>
      </c>
      <c r="P113" s="69">
        <v>9</v>
      </c>
      <c r="Q113" s="69">
        <v>22</v>
      </c>
      <c r="R113" s="69">
        <v>12</v>
      </c>
      <c r="S113" s="69">
        <v>4</v>
      </c>
      <c r="T113" s="69">
        <v>7</v>
      </c>
      <c r="U113" s="69">
        <v>1</v>
      </c>
      <c r="V113" s="69">
        <v>5</v>
      </c>
      <c r="W113" s="69">
        <v>696</v>
      </c>
    </row>
    <row r="114" spans="1:23" x14ac:dyDescent="0.3">
      <c r="A114" s="68" t="s">
        <v>678</v>
      </c>
      <c r="B114" s="69">
        <v>557</v>
      </c>
      <c r="C114" s="69">
        <v>60</v>
      </c>
      <c r="D114" s="69">
        <v>458</v>
      </c>
      <c r="E114" s="69">
        <v>41</v>
      </c>
      <c r="F114" s="69">
        <v>12</v>
      </c>
      <c r="G114" s="69">
        <v>10</v>
      </c>
      <c r="H114" s="69">
        <v>9</v>
      </c>
      <c r="I114" s="69">
        <v>6</v>
      </c>
      <c r="J114" s="69">
        <v>28</v>
      </c>
      <c r="K114" s="69">
        <v>4</v>
      </c>
      <c r="L114" s="69">
        <v>10</v>
      </c>
      <c r="M114" s="69">
        <v>48</v>
      </c>
      <c r="N114" s="69">
        <v>14</v>
      </c>
      <c r="O114" s="69">
        <v>33</v>
      </c>
      <c r="P114" s="69">
        <v>20</v>
      </c>
      <c r="Q114" s="69">
        <v>71</v>
      </c>
      <c r="R114" s="69">
        <v>20</v>
      </c>
      <c r="S114" s="69">
        <v>5</v>
      </c>
      <c r="T114" s="69">
        <v>13</v>
      </c>
      <c r="U114" s="69">
        <v>10</v>
      </c>
      <c r="V114" s="69">
        <v>13</v>
      </c>
      <c r="W114" s="69">
        <v>1442</v>
      </c>
    </row>
    <row r="115" spans="1:23" x14ac:dyDescent="0.3">
      <c r="A115" s="68" t="s">
        <v>677</v>
      </c>
      <c r="B115" s="69">
        <v>156</v>
      </c>
      <c r="C115" s="69">
        <v>99</v>
      </c>
      <c r="D115" s="69">
        <v>243</v>
      </c>
      <c r="E115" s="69">
        <v>17</v>
      </c>
      <c r="F115" s="69">
        <v>6</v>
      </c>
      <c r="G115" s="69">
        <v>3</v>
      </c>
      <c r="H115" s="69">
        <v>105</v>
      </c>
      <c r="I115" s="69">
        <v>6</v>
      </c>
      <c r="J115" s="69">
        <v>3</v>
      </c>
      <c r="K115" s="69">
        <v>3</v>
      </c>
      <c r="L115" s="69">
        <v>2</v>
      </c>
      <c r="M115" s="69">
        <v>8</v>
      </c>
      <c r="N115" s="69">
        <v>2</v>
      </c>
      <c r="O115" s="69">
        <v>10</v>
      </c>
      <c r="P115" s="69">
        <v>10</v>
      </c>
      <c r="Q115" s="69">
        <v>7</v>
      </c>
      <c r="R115" s="69">
        <v>13</v>
      </c>
      <c r="S115" s="69">
        <v>10</v>
      </c>
      <c r="T115" s="69">
        <v>5</v>
      </c>
      <c r="U115" s="69">
        <v>0</v>
      </c>
      <c r="V115" s="69">
        <v>4</v>
      </c>
      <c r="W115" s="69">
        <v>712</v>
      </c>
    </row>
    <row r="116" spans="1:23" x14ac:dyDescent="0.3">
      <c r="A116" s="68" t="s">
        <v>676</v>
      </c>
      <c r="B116" s="69">
        <v>661</v>
      </c>
      <c r="C116" s="69">
        <v>11</v>
      </c>
      <c r="D116" s="69">
        <v>547</v>
      </c>
      <c r="E116" s="69">
        <v>17</v>
      </c>
      <c r="F116" s="69">
        <v>9</v>
      </c>
      <c r="G116" s="69">
        <v>3</v>
      </c>
      <c r="H116" s="69">
        <v>1</v>
      </c>
      <c r="I116" s="69">
        <v>2</v>
      </c>
      <c r="J116" s="69">
        <v>1</v>
      </c>
      <c r="K116" s="69">
        <v>2</v>
      </c>
      <c r="L116" s="69">
        <v>4</v>
      </c>
      <c r="M116" s="69">
        <v>122</v>
      </c>
      <c r="N116" s="69">
        <v>5</v>
      </c>
      <c r="O116" s="69">
        <v>10</v>
      </c>
      <c r="P116" s="69">
        <v>6</v>
      </c>
      <c r="Q116" s="69">
        <v>17</v>
      </c>
      <c r="R116" s="69">
        <v>11</v>
      </c>
      <c r="S116" s="69">
        <v>3</v>
      </c>
      <c r="T116" s="69">
        <v>9</v>
      </c>
      <c r="U116" s="69">
        <v>4</v>
      </c>
      <c r="V116" s="69">
        <v>5</v>
      </c>
      <c r="W116" s="69">
        <v>1450</v>
      </c>
    </row>
    <row r="117" spans="1:23" x14ac:dyDescent="0.3">
      <c r="A117" s="68" t="s">
        <v>675</v>
      </c>
      <c r="B117" s="69">
        <v>548</v>
      </c>
      <c r="C117" s="69">
        <v>136</v>
      </c>
      <c r="D117" s="69">
        <v>85</v>
      </c>
      <c r="E117" s="69">
        <v>15</v>
      </c>
      <c r="F117" s="69">
        <v>7</v>
      </c>
      <c r="G117" s="69">
        <v>4</v>
      </c>
      <c r="H117" s="69">
        <v>1</v>
      </c>
      <c r="I117" s="69">
        <v>2</v>
      </c>
      <c r="J117" s="69">
        <v>2</v>
      </c>
      <c r="K117" s="69">
        <v>4</v>
      </c>
      <c r="L117" s="69">
        <v>3</v>
      </c>
      <c r="M117" s="69">
        <v>5</v>
      </c>
      <c r="N117" s="69">
        <v>2</v>
      </c>
      <c r="O117" s="69">
        <v>2</v>
      </c>
      <c r="P117" s="69">
        <v>5</v>
      </c>
      <c r="Q117" s="69">
        <v>30</v>
      </c>
      <c r="R117" s="69">
        <v>14</v>
      </c>
      <c r="S117" s="69">
        <v>3</v>
      </c>
      <c r="T117" s="69">
        <v>2</v>
      </c>
      <c r="U117" s="69">
        <v>0</v>
      </c>
      <c r="V117" s="69">
        <v>2</v>
      </c>
      <c r="W117" s="69">
        <v>872</v>
      </c>
    </row>
    <row r="118" spans="1:23" x14ac:dyDescent="0.3">
      <c r="A118" s="68" t="s">
        <v>674</v>
      </c>
      <c r="B118" s="69">
        <v>30</v>
      </c>
      <c r="C118" s="69">
        <v>114</v>
      </c>
      <c r="D118" s="69">
        <v>227</v>
      </c>
      <c r="E118" s="69">
        <v>3</v>
      </c>
      <c r="F118" s="69">
        <v>2</v>
      </c>
      <c r="G118" s="69">
        <v>3</v>
      </c>
      <c r="H118" s="69">
        <v>2</v>
      </c>
      <c r="I118" s="69">
        <v>4</v>
      </c>
      <c r="J118" s="69">
        <v>6</v>
      </c>
      <c r="K118" s="69">
        <v>1</v>
      </c>
      <c r="L118" s="69">
        <v>0</v>
      </c>
      <c r="M118" s="69">
        <v>29</v>
      </c>
      <c r="N118" s="69">
        <v>0</v>
      </c>
      <c r="O118" s="69">
        <v>1</v>
      </c>
      <c r="P118" s="69">
        <v>5</v>
      </c>
      <c r="Q118" s="69">
        <v>1</v>
      </c>
      <c r="R118" s="69">
        <v>3</v>
      </c>
      <c r="S118" s="69">
        <v>7</v>
      </c>
      <c r="T118" s="69">
        <v>3</v>
      </c>
      <c r="U118" s="69">
        <v>4</v>
      </c>
      <c r="V118" s="69">
        <v>4</v>
      </c>
      <c r="W118" s="69">
        <v>449</v>
      </c>
    </row>
    <row r="119" spans="1:23" x14ac:dyDescent="0.3">
      <c r="A119" s="68" t="s">
        <v>673</v>
      </c>
      <c r="B119" s="69">
        <v>122</v>
      </c>
      <c r="C119" s="69">
        <v>6</v>
      </c>
      <c r="D119" s="69">
        <v>198</v>
      </c>
      <c r="E119" s="69">
        <v>7</v>
      </c>
      <c r="F119" s="69">
        <v>3</v>
      </c>
      <c r="G119" s="69">
        <v>1</v>
      </c>
      <c r="H119" s="69">
        <v>2</v>
      </c>
      <c r="I119" s="69">
        <v>11</v>
      </c>
      <c r="J119" s="69">
        <v>1</v>
      </c>
      <c r="K119" s="69">
        <v>1</v>
      </c>
      <c r="L119" s="69">
        <v>0</v>
      </c>
      <c r="M119" s="69">
        <v>14</v>
      </c>
      <c r="N119" s="69">
        <v>3</v>
      </c>
      <c r="O119" s="69">
        <v>5</v>
      </c>
      <c r="P119" s="69">
        <v>1</v>
      </c>
      <c r="Q119" s="69">
        <v>8</v>
      </c>
      <c r="R119" s="69">
        <v>9</v>
      </c>
      <c r="S119" s="69">
        <v>3</v>
      </c>
      <c r="T119" s="69">
        <v>6</v>
      </c>
      <c r="U119" s="69">
        <v>3</v>
      </c>
      <c r="V119" s="69">
        <v>7</v>
      </c>
      <c r="W119" s="69">
        <v>411</v>
      </c>
    </row>
    <row r="120" spans="1:23" x14ac:dyDescent="0.3">
      <c r="A120" s="68" t="s">
        <v>672</v>
      </c>
      <c r="B120" s="69">
        <v>21</v>
      </c>
      <c r="C120" s="69">
        <v>16</v>
      </c>
      <c r="D120" s="69">
        <v>245</v>
      </c>
      <c r="E120" s="69">
        <v>7</v>
      </c>
      <c r="F120" s="69">
        <v>6</v>
      </c>
      <c r="G120" s="69">
        <v>0</v>
      </c>
      <c r="H120" s="69">
        <v>2</v>
      </c>
      <c r="I120" s="69">
        <v>1</v>
      </c>
      <c r="J120" s="69">
        <v>3</v>
      </c>
      <c r="K120" s="69">
        <v>1</v>
      </c>
      <c r="L120" s="69">
        <v>0</v>
      </c>
      <c r="M120" s="69">
        <v>26</v>
      </c>
      <c r="N120" s="69">
        <v>5</v>
      </c>
      <c r="O120" s="69">
        <v>8</v>
      </c>
      <c r="P120" s="69">
        <v>4</v>
      </c>
      <c r="Q120" s="69">
        <v>8</v>
      </c>
      <c r="R120" s="69">
        <v>2</v>
      </c>
      <c r="S120" s="69">
        <v>1</v>
      </c>
      <c r="T120" s="69">
        <v>3</v>
      </c>
      <c r="U120" s="69">
        <v>2</v>
      </c>
      <c r="V120" s="69">
        <v>7</v>
      </c>
      <c r="W120" s="69">
        <v>368</v>
      </c>
    </row>
    <row r="121" spans="1:23" x14ac:dyDescent="0.3">
      <c r="A121" s="68" t="s">
        <v>671</v>
      </c>
      <c r="B121" s="69">
        <v>169</v>
      </c>
      <c r="C121" s="69">
        <v>236</v>
      </c>
      <c r="D121" s="69">
        <v>242</v>
      </c>
      <c r="E121" s="69">
        <v>24</v>
      </c>
      <c r="F121" s="69">
        <v>6</v>
      </c>
      <c r="G121" s="69">
        <v>0</v>
      </c>
      <c r="H121" s="69">
        <v>5</v>
      </c>
      <c r="I121" s="69">
        <v>9</v>
      </c>
      <c r="J121" s="69">
        <v>4</v>
      </c>
      <c r="K121" s="69">
        <v>2</v>
      </c>
      <c r="L121" s="69">
        <v>0</v>
      </c>
      <c r="M121" s="69">
        <v>15</v>
      </c>
      <c r="N121" s="69">
        <v>0</v>
      </c>
      <c r="O121" s="69">
        <v>8</v>
      </c>
      <c r="P121" s="69">
        <v>7</v>
      </c>
      <c r="Q121" s="69">
        <v>8</v>
      </c>
      <c r="R121" s="69">
        <v>7</v>
      </c>
      <c r="S121" s="69">
        <v>2</v>
      </c>
      <c r="T121" s="69">
        <v>5</v>
      </c>
      <c r="U121" s="69">
        <v>1</v>
      </c>
      <c r="V121" s="69">
        <v>2</v>
      </c>
      <c r="W121" s="69">
        <v>752</v>
      </c>
    </row>
    <row r="122" spans="1:23" x14ac:dyDescent="0.3">
      <c r="A122" s="68" t="s">
        <v>670</v>
      </c>
      <c r="B122" s="69">
        <v>409</v>
      </c>
      <c r="C122" s="69">
        <v>104</v>
      </c>
      <c r="D122" s="69">
        <v>188</v>
      </c>
      <c r="E122" s="69">
        <v>10</v>
      </c>
      <c r="F122" s="69">
        <v>4</v>
      </c>
      <c r="G122" s="69">
        <v>1</v>
      </c>
      <c r="H122" s="69">
        <v>47</v>
      </c>
      <c r="I122" s="69">
        <v>5</v>
      </c>
      <c r="J122" s="69">
        <v>3</v>
      </c>
      <c r="K122" s="69">
        <v>9</v>
      </c>
      <c r="L122" s="69">
        <v>3</v>
      </c>
      <c r="M122" s="69">
        <v>18</v>
      </c>
      <c r="N122" s="69">
        <v>6</v>
      </c>
      <c r="O122" s="69">
        <v>7</v>
      </c>
      <c r="P122" s="69">
        <v>10</v>
      </c>
      <c r="Q122" s="69">
        <v>25</v>
      </c>
      <c r="R122" s="69">
        <v>11</v>
      </c>
      <c r="S122" s="69">
        <v>2</v>
      </c>
      <c r="T122" s="69">
        <v>14</v>
      </c>
      <c r="U122" s="69">
        <v>6</v>
      </c>
      <c r="V122" s="69">
        <v>13</v>
      </c>
      <c r="W122" s="69">
        <v>895</v>
      </c>
    </row>
    <row r="123" spans="1:23" x14ac:dyDescent="0.3">
      <c r="A123" s="68" t="s">
        <v>669</v>
      </c>
      <c r="B123" s="69">
        <v>224</v>
      </c>
      <c r="C123" s="69">
        <v>21</v>
      </c>
      <c r="D123" s="69">
        <v>26</v>
      </c>
      <c r="E123" s="69">
        <v>9</v>
      </c>
      <c r="F123" s="69">
        <v>2</v>
      </c>
      <c r="G123" s="69">
        <v>1</v>
      </c>
      <c r="H123" s="69">
        <v>0</v>
      </c>
      <c r="I123" s="69">
        <v>27</v>
      </c>
      <c r="J123" s="69">
        <v>1</v>
      </c>
      <c r="K123" s="69">
        <v>0</v>
      </c>
      <c r="L123" s="69">
        <v>0</v>
      </c>
      <c r="M123" s="69">
        <v>3</v>
      </c>
      <c r="N123" s="69">
        <v>1</v>
      </c>
      <c r="O123" s="69">
        <v>1</v>
      </c>
      <c r="P123" s="69">
        <v>0</v>
      </c>
      <c r="Q123" s="69">
        <v>5</v>
      </c>
      <c r="R123" s="69">
        <v>8</v>
      </c>
      <c r="S123" s="69">
        <v>1</v>
      </c>
      <c r="T123" s="69">
        <v>2</v>
      </c>
      <c r="U123" s="69">
        <v>0</v>
      </c>
      <c r="V123" s="69">
        <v>0</v>
      </c>
      <c r="W123" s="69">
        <v>332</v>
      </c>
    </row>
    <row r="124" spans="1:23" x14ac:dyDescent="0.3">
      <c r="A124" s="68" t="s">
        <v>668</v>
      </c>
      <c r="B124" s="69">
        <v>1800</v>
      </c>
      <c r="C124" s="69">
        <v>172</v>
      </c>
      <c r="D124" s="69">
        <v>1282</v>
      </c>
      <c r="E124" s="69">
        <v>67</v>
      </c>
      <c r="F124" s="69">
        <v>34</v>
      </c>
      <c r="G124" s="69">
        <v>14</v>
      </c>
      <c r="H124" s="69">
        <v>6</v>
      </c>
      <c r="I124" s="69">
        <v>24</v>
      </c>
      <c r="J124" s="69">
        <v>211</v>
      </c>
      <c r="K124" s="69">
        <v>18</v>
      </c>
      <c r="L124" s="69">
        <v>15</v>
      </c>
      <c r="M124" s="69">
        <v>365</v>
      </c>
      <c r="N124" s="69">
        <v>45</v>
      </c>
      <c r="O124" s="69">
        <v>30</v>
      </c>
      <c r="P124" s="69">
        <v>24</v>
      </c>
      <c r="Q124" s="69">
        <v>83</v>
      </c>
      <c r="R124" s="69">
        <v>61</v>
      </c>
      <c r="S124" s="69">
        <v>16</v>
      </c>
      <c r="T124" s="69">
        <v>29</v>
      </c>
      <c r="U124" s="69">
        <v>15</v>
      </c>
      <c r="V124" s="69">
        <v>25</v>
      </c>
      <c r="W124" s="69">
        <v>4336</v>
      </c>
    </row>
    <row r="125" spans="1:23" x14ac:dyDescent="0.3">
      <c r="A125" s="68" t="s">
        <v>667</v>
      </c>
      <c r="B125" s="69">
        <v>230</v>
      </c>
      <c r="C125" s="69">
        <v>3</v>
      </c>
      <c r="D125" s="69">
        <v>110</v>
      </c>
      <c r="E125" s="69">
        <v>8</v>
      </c>
      <c r="F125" s="69">
        <v>2</v>
      </c>
      <c r="G125" s="69">
        <v>2</v>
      </c>
      <c r="H125" s="69">
        <v>1</v>
      </c>
      <c r="I125" s="69">
        <v>7</v>
      </c>
      <c r="J125" s="69">
        <v>11</v>
      </c>
      <c r="K125" s="69">
        <v>1</v>
      </c>
      <c r="L125" s="69">
        <v>2</v>
      </c>
      <c r="M125" s="69">
        <v>8</v>
      </c>
      <c r="N125" s="69">
        <v>5</v>
      </c>
      <c r="O125" s="69">
        <v>6</v>
      </c>
      <c r="P125" s="69">
        <v>4</v>
      </c>
      <c r="Q125" s="69">
        <v>26</v>
      </c>
      <c r="R125" s="69">
        <v>10</v>
      </c>
      <c r="S125" s="69">
        <v>3</v>
      </c>
      <c r="T125" s="69">
        <v>4</v>
      </c>
      <c r="U125" s="69">
        <v>3</v>
      </c>
      <c r="V125" s="69">
        <v>3</v>
      </c>
      <c r="W125" s="69">
        <v>449</v>
      </c>
    </row>
    <row r="126" spans="1:23" x14ac:dyDescent="0.3">
      <c r="A126" s="68" t="s">
        <v>666</v>
      </c>
      <c r="B126" s="69">
        <v>380</v>
      </c>
      <c r="C126" s="69">
        <v>21</v>
      </c>
      <c r="D126" s="69">
        <v>89</v>
      </c>
      <c r="E126" s="69">
        <v>13</v>
      </c>
      <c r="F126" s="69">
        <v>6</v>
      </c>
      <c r="G126" s="69">
        <v>3</v>
      </c>
      <c r="H126" s="69">
        <v>3</v>
      </c>
      <c r="I126" s="69">
        <v>3</v>
      </c>
      <c r="J126" s="69">
        <v>28</v>
      </c>
      <c r="K126" s="69">
        <v>3</v>
      </c>
      <c r="L126" s="69">
        <v>2</v>
      </c>
      <c r="M126" s="69">
        <v>1</v>
      </c>
      <c r="N126" s="69">
        <v>3</v>
      </c>
      <c r="O126" s="69">
        <v>3</v>
      </c>
      <c r="P126" s="69">
        <v>3</v>
      </c>
      <c r="Q126" s="69">
        <v>10</v>
      </c>
      <c r="R126" s="69">
        <v>15</v>
      </c>
      <c r="S126" s="69">
        <v>6</v>
      </c>
      <c r="T126" s="69">
        <v>2</v>
      </c>
      <c r="U126" s="69">
        <v>1</v>
      </c>
      <c r="V126" s="69">
        <v>7</v>
      </c>
      <c r="W126" s="69">
        <v>602</v>
      </c>
    </row>
    <row r="127" spans="1:23" x14ac:dyDescent="0.3">
      <c r="A127" s="68" t="s">
        <v>665</v>
      </c>
      <c r="B127" s="69">
        <v>127</v>
      </c>
      <c r="C127" s="69">
        <v>90</v>
      </c>
      <c r="D127" s="69">
        <v>285</v>
      </c>
      <c r="E127" s="69">
        <v>33</v>
      </c>
      <c r="F127" s="69">
        <v>6</v>
      </c>
      <c r="G127" s="69">
        <v>3</v>
      </c>
      <c r="H127" s="69">
        <v>2</v>
      </c>
      <c r="I127" s="69">
        <v>5</v>
      </c>
      <c r="J127" s="69">
        <v>3</v>
      </c>
      <c r="K127" s="69">
        <v>3</v>
      </c>
      <c r="L127" s="69">
        <v>6</v>
      </c>
      <c r="M127" s="69">
        <v>8</v>
      </c>
      <c r="N127" s="69">
        <v>7</v>
      </c>
      <c r="O127" s="69">
        <v>9</v>
      </c>
      <c r="P127" s="69">
        <v>6</v>
      </c>
      <c r="Q127" s="69">
        <v>6</v>
      </c>
      <c r="R127" s="69">
        <v>2</v>
      </c>
      <c r="S127" s="69">
        <v>2</v>
      </c>
      <c r="T127" s="69">
        <v>5</v>
      </c>
      <c r="U127" s="69">
        <v>39</v>
      </c>
      <c r="V127" s="69">
        <v>1</v>
      </c>
      <c r="W127" s="69">
        <v>648</v>
      </c>
    </row>
    <row r="128" spans="1:23" x14ac:dyDescent="0.3">
      <c r="A128" s="68" t="s">
        <v>664</v>
      </c>
      <c r="B128" s="69">
        <v>232</v>
      </c>
      <c r="C128" s="69">
        <v>49</v>
      </c>
      <c r="D128" s="69">
        <v>234</v>
      </c>
      <c r="E128" s="69">
        <v>15</v>
      </c>
      <c r="F128" s="69">
        <v>14</v>
      </c>
      <c r="G128" s="69">
        <v>0</v>
      </c>
      <c r="H128" s="69">
        <v>1</v>
      </c>
      <c r="I128" s="69">
        <v>7</v>
      </c>
      <c r="J128" s="69">
        <v>0</v>
      </c>
      <c r="K128" s="69">
        <v>1</v>
      </c>
      <c r="L128" s="69">
        <v>2</v>
      </c>
      <c r="M128" s="69">
        <v>3</v>
      </c>
      <c r="N128" s="69">
        <v>2</v>
      </c>
      <c r="O128" s="69">
        <v>4</v>
      </c>
      <c r="P128" s="69">
        <v>4</v>
      </c>
      <c r="Q128" s="69">
        <v>10</v>
      </c>
      <c r="R128" s="69">
        <v>8</v>
      </c>
      <c r="S128" s="69">
        <v>4</v>
      </c>
      <c r="T128" s="69">
        <v>12</v>
      </c>
      <c r="U128" s="69">
        <v>5</v>
      </c>
      <c r="V128" s="69">
        <v>11</v>
      </c>
      <c r="W128" s="69">
        <v>618</v>
      </c>
    </row>
    <row r="129" spans="1:23" x14ac:dyDescent="0.3">
      <c r="A129" s="68" t="s">
        <v>663</v>
      </c>
      <c r="B129" s="69">
        <v>91</v>
      </c>
      <c r="C129" s="69">
        <v>21</v>
      </c>
      <c r="D129" s="69">
        <v>214</v>
      </c>
      <c r="E129" s="69">
        <v>9</v>
      </c>
      <c r="F129" s="69">
        <v>1</v>
      </c>
      <c r="G129" s="69">
        <v>2</v>
      </c>
      <c r="H129" s="69">
        <v>5</v>
      </c>
      <c r="I129" s="69">
        <v>1</v>
      </c>
      <c r="J129" s="69">
        <v>6</v>
      </c>
      <c r="K129" s="69">
        <v>1</v>
      </c>
      <c r="L129" s="69">
        <v>2</v>
      </c>
      <c r="M129" s="69">
        <v>4</v>
      </c>
      <c r="N129" s="69">
        <v>3</v>
      </c>
      <c r="O129" s="69">
        <v>5</v>
      </c>
      <c r="P129" s="69">
        <v>1</v>
      </c>
      <c r="Q129" s="69">
        <v>7</v>
      </c>
      <c r="R129" s="69">
        <v>3</v>
      </c>
      <c r="S129" s="69">
        <v>2</v>
      </c>
      <c r="T129" s="69">
        <v>7</v>
      </c>
      <c r="U129" s="69">
        <v>4</v>
      </c>
      <c r="V129" s="69">
        <v>1</v>
      </c>
      <c r="W129" s="69">
        <v>390</v>
      </c>
    </row>
    <row r="130" spans="1:23" x14ac:dyDescent="0.3">
      <c r="A130" s="68" t="s">
        <v>662</v>
      </c>
      <c r="B130" s="69">
        <v>248</v>
      </c>
      <c r="C130" s="69">
        <v>7</v>
      </c>
      <c r="D130" s="69">
        <v>92</v>
      </c>
      <c r="E130" s="69">
        <v>8</v>
      </c>
      <c r="F130" s="69">
        <v>6</v>
      </c>
      <c r="G130" s="69">
        <v>5</v>
      </c>
      <c r="H130" s="69">
        <v>4</v>
      </c>
      <c r="I130" s="69">
        <v>0</v>
      </c>
      <c r="J130" s="69">
        <v>3</v>
      </c>
      <c r="K130" s="69">
        <v>4</v>
      </c>
      <c r="L130" s="69">
        <v>0</v>
      </c>
      <c r="M130" s="69">
        <v>16</v>
      </c>
      <c r="N130" s="69">
        <v>0</v>
      </c>
      <c r="O130" s="69">
        <v>3</v>
      </c>
      <c r="P130" s="69">
        <v>3</v>
      </c>
      <c r="Q130" s="69">
        <v>21</v>
      </c>
      <c r="R130" s="69">
        <v>13</v>
      </c>
      <c r="S130" s="69">
        <v>2</v>
      </c>
      <c r="T130" s="69">
        <v>3</v>
      </c>
      <c r="U130" s="69">
        <v>3</v>
      </c>
      <c r="V130" s="69">
        <v>2</v>
      </c>
      <c r="W130" s="69">
        <v>443</v>
      </c>
    </row>
    <row r="131" spans="1:23" x14ac:dyDescent="0.3">
      <c r="A131" s="68" t="s">
        <v>661</v>
      </c>
      <c r="B131" s="69">
        <v>299</v>
      </c>
      <c r="C131" s="69">
        <v>50</v>
      </c>
      <c r="D131" s="69">
        <v>87</v>
      </c>
      <c r="E131" s="69">
        <v>12</v>
      </c>
      <c r="F131" s="69">
        <v>3</v>
      </c>
      <c r="G131" s="69">
        <v>1</v>
      </c>
      <c r="H131" s="69">
        <v>1</v>
      </c>
      <c r="I131" s="69">
        <v>0</v>
      </c>
      <c r="J131" s="69">
        <v>0</v>
      </c>
      <c r="K131" s="69">
        <v>3</v>
      </c>
      <c r="L131" s="69">
        <v>0</v>
      </c>
      <c r="M131" s="69">
        <v>2</v>
      </c>
      <c r="N131" s="69">
        <v>3</v>
      </c>
      <c r="O131" s="69">
        <v>4</v>
      </c>
      <c r="P131" s="69">
        <v>1</v>
      </c>
      <c r="Q131" s="69">
        <v>8</v>
      </c>
      <c r="R131" s="69">
        <v>7</v>
      </c>
      <c r="S131" s="69">
        <v>2</v>
      </c>
      <c r="T131" s="69">
        <v>51</v>
      </c>
      <c r="U131" s="69">
        <v>3</v>
      </c>
      <c r="V131" s="69">
        <v>2</v>
      </c>
      <c r="W131" s="69">
        <v>539</v>
      </c>
    </row>
    <row r="132" spans="1:23" x14ac:dyDescent="0.3">
      <c r="A132" s="68" t="s">
        <v>660</v>
      </c>
      <c r="B132" s="69">
        <v>977</v>
      </c>
      <c r="C132" s="69">
        <v>23</v>
      </c>
      <c r="D132" s="69">
        <v>179</v>
      </c>
      <c r="E132" s="69">
        <v>25</v>
      </c>
      <c r="F132" s="69">
        <v>6</v>
      </c>
      <c r="G132" s="69">
        <v>4</v>
      </c>
      <c r="H132" s="69">
        <v>8</v>
      </c>
      <c r="I132" s="69">
        <v>1</v>
      </c>
      <c r="J132" s="69">
        <v>5</v>
      </c>
      <c r="K132" s="69">
        <v>0</v>
      </c>
      <c r="L132" s="69">
        <v>0</v>
      </c>
      <c r="M132" s="69">
        <v>20</v>
      </c>
      <c r="N132" s="69">
        <v>3</v>
      </c>
      <c r="O132" s="69">
        <v>3</v>
      </c>
      <c r="P132" s="69">
        <v>2</v>
      </c>
      <c r="Q132" s="69">
        <v>28</v>
      </c>
      <c r="R132" s="69">
        <v>47</v>
      </c>
      <c r="S132" s="69">
        <v>3</v>
      </c>
      <c r="T132" s="69">
        <v>5</v>
      </c>
      <c r="U132" s="69">
        <v>6</v>
      </c>
      <c r="V132" s="69">
        <v>13</v>
      </c>
      <c r="W132" s="69">
        <v>1358</v>
      </c>
    </row>
    <row r="133" spans="1:23" x14ac:dyDescent="0.3">
      <c r="A133" s="68" t="s">
        <v>659</v>
      </c>
      <c r="B133" s="69">
        <v>242</v>
      </c>
      <c r="C133" s="69">
        <v>151</v>
      </c>
      <c r="D133" s="69">
        <v>174</v>
      </c>
      <c r="E133" s="69">
        <v>20</v>
      </c>
      <c r="F133" s="69">
        <v>6</v>
      </c>
      <c r="G133" s="69">
        <v>1</v>
      </c>
      <c r="H133" s="69">
        <v>5</v>
      </c>
      <c r="I133" s="69">
        <v>10</v>
      </c>
      <c r="J133" s="69">
        <v>98</v>
      </c>
      <c r="K133" s="69">
        <v>5</v>
      </c>
      <c r="L133" s="69">
        <v>6</v>
      </c>
      <c r="M133" s="69">
        <v>38</v>
      </c>
      <c r="N133" s="69">
        <v>13</v>
      </c>
      <c r="O133" s="69">
        <v>15</v>
      </c>
      <c r="P133" s="69">
        <v>15</v>
      </c>
      <c r="Q133" s="69">
        <v>36</v>
      </c>
      <c r="R133" s="69">
        <v>5</v>
      </c>
      <c r="S133" s="69">
        <v>4</v>
      </c>
      <c r="T133" s="69">
        <v>4</v>
      </c>
      <c r="U133" s="69">
        <v>2</v>
      </c>
      <c r="V133" s="69">
        <v>6</v>
      </c>
      <c r="W133" s="69">
        <v>856</v>
      </c>
    </row>
    <row r="134" spans="1:23" x14ac:dyDescent="0.3">
      <c r="A134" s="68" t="s">
        <v>658</v>
      </c>
      <c r="B134" s="69">
        <v>205</v>
      </c>
      <c r="C134" s="69">
        <v>1</v>
      </c>
      <c r="D134" s="69">
        <v>90</v>
      </c>
      <c r="E134" s="69">
        <v>6</v>
      </c>
      <c r="F134" s="69">
        <v>1</v>
      </c>
      <c r="G134" s="69">
        <v>0</v>
      </c>
      <c r="H134" s="69">
        <v>3</v>
      </c>
      <c r="I134" s="69">
        <v>2</v>
      </c>
      <c r="J134" s="69">
        <v>1</v>
      </c>
      <c r="K134" s="69">
        <v>0</v>
      </c>
      <c r="L134" s="69">
        <v>0</v>
      </c>
      <c r="M134" s="69">
        <v>3</v>
      </c>
      <c r="N134" s="69">
        <v>1</v>
      </c>
      <c r="O134" s="69">
        <v>3</v>
      </c>
      <c r="P134" s="69">
        <v>3</v>
      </c>
      <c r="Q134" s="69">
        <v>7</v>
      </c>
      <c r="R134" s="69">
        <v>9</v>
      </c>
      <c r="S134" s="69">
        <v>1</v>
      </c>
      <c r="T134" s="69">
        <v>0</v>
      </c>
      <c r="U134" s="69">
        <v>1</v>
      </c>
      <c r="V134" s="69">
        <v>2</v>
      </c>
      <c r="W134" s="69">
        <v>339</v>
      </c>
    </row>
    <row r="135" spans="1:23" x14ac:dyDescent="0.3">
      <c r="A135" s="68" t="s">
        <v>657</v>
      </c>
      <c r="B135" s="69">
        <v>203</v>
      </c>
      <c r="C135" s="69">
        <v>87</v>
      </c>
      <c r="D135" s="69">
        <v>195</v>
      </c>
      <c r="E135" s="69">
        <v>11</v>
      </c>
      <c r="F135" s="69">
        <v>2</v>
      </c>
      <c r="G135" s="69">
        <v>2</v>
      </c>
      <c r="H135" s="69">
        <v>0</v>
      </c>
      <c r="I135" s="69">
        <v>3</v>
      </c>
      <c r="J135" s="69">
        <v>2</v>
      </c>
      <c r="K135" s="69">
        <v>1</v>
      </c>
      <c r="L135" s="69">
        <v>2</v>
      </c>
      <c r="M135" s="69">
        <v>1</v>
      </c>
      <c r="N135" s="69">
        <v>0</v>
      </c>
      <c r="O135" s="69">
        <v>1</v>
      </c>
      <c r="P135" s="69">
        <v>1</v>
      </c>
      <c r="Q135" s="69">
        <v>11</v>
      </c>
      <c r="R135" s="69">
        <v>3</v>
      </c>
      <c r="S135" s="69">
        <v>2</v>
      </c>
      <c r="T135" s="69">
        <v>2</v>
      </c>
      <c r="U135" s="69">
        <v>0</v>
      </c>
      <c r="V135" s="69">
        <v>0</v>
      </c>
      <c r="W135" s="69">
        <v>529</v>
      </c>
    </row>
    <row r="136" spans="1:23" x14ac:dyDescent="0.3">
      <c r="A136" s="68" t="s">
        <v>656</v>
      </c>
      <c r="B136" s="69">
        <v>336</v>
      </c>
      <c r="C136" s="69">
        <v>64</v>
      </c>
      <c r="D136" s="69">
        <v>184</v>
      </c>
      <c r="E136" s="69">
        <v>14</v>
      </c>
      <c r="F136" s="69">
        <v>6</v>
      </c>
      <c r="G136" s="69">
        <v>1</v>
      </c>
      <c r="H136" s="69">
        <v>2</v>
      </c>
      <c r="I136" s="69">
        <v>2</v>
      </c>
      <c r="J136" s="69">
        <v>2</v>
      </c>
      <c r="K136" s="69">
        <v>2</v>
      </c>
      <c r="L136" s="69">
        <v>2</v>
      </c>
      <c r="M136" s="69">
        <v>1</v>
      </c>
      <c r="N136" s="69">
        <v>3</v>
      </c>
      <c r="O136" s="69">
        <v>4</v>
      </c>
      <c r="P136" s="69">
        <v>1</v>
      </c>
      <c r="Q136" s="69">
        <v>14</v>
      </c>
      <c r="R136" s="69">
        <v>3</v>
      </c>
      <c r="S136" s="69">
        <v>1</v>
      </c>
      <c r="T136" s="69">
        <v>13</v>
      </c>
      <c r="U136" s="69">
        <v>0</v>
      </c>
      <c r="V136" s="69">
        <v>1</v>
      </c>
      <c r="W136" s="69">
        <v>656</v>
      </c>
    </row>
    <row r="137" spans="1:23" x14ac:dyDescent="0.3">
      <c r="A137" s="68" t="s">
        <v>655</v>
      </c>
      <c r="B137" s="69">
        <v>186</v>
      </c>
      <c r="C137" s="69">
        <v>3</v>
      </c>
      <c r="D137" s="69">
        <v>283</v>
      </c>
      <c r="E137" s="69">
        <v>11</v>
      </c>
      <c r="F137" s="69">
        <v>6</v>
      </c>
      <c r="G137" s="69">
        <v>0</v>
      </c>
      <c r="H137" s="69">
        <v>1</v>
      </c>
      <c r="I137" s="69">
        <v>2</v>
      </c>
      <c r="J137" s="69">
        <v>1</v>
      </c>
      <c r="K137" s="69">
        <v>2</v>
      </c>
      <c r="L137" s="69">
        <v>0</v>
      </c>
      <c r="M137" s="69">
        <v>5</v>
      </c>
      <c r="N137" s="69">
        <v>2</v>
      </c>
      <c r="O137" s="69">
        <v>7</v>
      </c>
      <c r="P137" s="69">
        <v>0</v>
      </c>
      <c r="Q137" s="69">
        <v>8</v>
      </c>
      <c r="R137" s="69">
        <v>5</v>
      </c>
      <c r="S137" s="69">
        <v>0</v>
      </c>
      <c r="T137" s="69">
        <v>1</v>
      </c>
      <c r="U137" s="69">
        <v>2</v>
      </c>
      <c r="V137" s="69">
        <v>1</v>
      </c>
      <c r="W137" s="69">
        <v>526</v>
      </c>
    </row>
    <row r="138" spans="1:23" x14ac:dyDescent="0.3">
      <c r="A138" s="68" t="s">
        <v>654</v>
      </c>
      <c r="B138" s="69">
        <v>226</v>
      </c>
      <c r="C138" s="69">
        <v>29</v>
      </c>
      <c r="D138" s="69">
        <v>189</v>
      </c>
      <c r="E138" s="69">
        <v>10</v>
      </c>
      <c r="F138" s="69">
        <v>2</v>
      </c>
      <c r="G138" s="69">
        <v>1</v>
      </c>
      <c r="H138" s="69">
        <v>2</v>
      </c>
      <c r="I138" s="69">
        <v>5</v>
      </c>
      <c r="J138" s="69">
        <v>1</v>
      </c>
      <c r="K138" s="69">
        <v>0</v>
      </c>
      <c r="L138" s="69">
        <v>1</v>
      </c>
      <c r="M138" s="69">
        <v>7</v>
      </c>
      <c r="N138" s="69">
        <v>7</v>
      </c>
      <c r="O138" s="69">
        <v>8</v>
      </c>
      <c r="P138" s="69">
        <v>4</v>
      </c>
      <c r="Q138" s="69">
        <v>12</v>
      </c>
      <c r="R138" s="69">
        <v>14</v>
      </c>
      <c r="S138" s="69">
        <v>4</v>
      </c>
      <c r="T138" s="69">
        <v>6</v>
      </c>
      <c r="U138" s="69">
        <v>0</v>
      </c>
      <c r="V138" s="69">
        <v>1</v>
      </c>
      <c r="W138" s="69">
        <v>529</v>
      </c>
    </row>
    <row r="139" spans="1:23" x14ac:dyDescent="0.3">
      <c r="A139" s="68" t="s">
        <v>653</v>
      </c>
      <c r="B139" s="69">
        <v>143</v>
      </c>
      <c r="C139" s="69">
        <v>47</v>
      </c>
      <c r="D139" s="69">
        <v>372</v>
      </c>
      <c r="E139" s="69">
        <v>9</v>
      </c>
      <c r="F139" s="69">
        <v>6</v>
      </c>
      <c r="G139" s="69">
        <v>1</v>
      </c>
      <c r="H139" s="69">
        <v>1</v>
      </c>
      <c r="I139" s="69">
        <v>1</v>
      </c>
      <c r="J139" s="69">
        <v>6</v>
      </c>
      <c r="K139" s="69">
        <v>3</v>
      </c>
      <c r="L139" s="69">
        <v>2</v>
      </c>
      <c r="M139" s="69">
        <v>3</v>
      </c>
      <c r="N139" s="69">
        <v>10</v>
      </c>
      <c r="O139" s="69">
        <v>6</v>
      </c>
      <c r="P139" s="69">
        <v>2</v>
      </c>
      <c r="Q139" s="69">
        <v>8</v>
      </c>
      <c r="R139" s="69">
        <v>7</v>
      </c>
      <c r="S139" s="69">
        <v>5</v>
      </c>
      <c r="T139" s="69">
        <v>7</v>
      </c>
      <c r="U139" s="69">
        <v>2</v>
      </c>
      <c r="V139" s="69">
        <v>3</v>
      </c>
      <c r="W139" s="69">
        <v>644</v>
      </c>
    </row>
    <row r="140" spans="1:23" x14ac:dyDescent="0.3">
      <c r="A140" s="68" t="s">
        <v>652</v>
      </c>
      <c r="B140" s="69">
        <v>777</v>
      </c>
      <c r="C140" s="69">
        <v>291</v>
      </c>
      <c r="D140" s="69">
        <v>335</v>
      </c>
      <c r="E140" s="69">
        <v>21</v>
      </c>
      <c r="F140" s="69">
        <v>3</v>
      </c>
      <c r="G140" s="69">
        <v>4</v>
      </c>
      <c r="H140" s="69">
        <v>0</v>
      </c>
      <c r="I140" s="69">
        <v>2</v>
      </c>
      <c r="J140" s="69">
        <v>2</v>
      </c>
      <c r="K140" s="69">
        <v>6</v>
      </c>
      <c r="L140" s="69">
        <v>5</v>
      </c>
      <c r="M140" s="69">
        <v>15</v>
      </c>
      <c r="N140" s="69">
        <v>2</v>
      </c>
      <c r="O140" s="69">
        <v>5</v>
      </c>
      <c r="P140" s="69">
        <v>11</v>
      </c>
      <c r="Q140" s="69">
        <v>12</v>
      </c>
      <c r="R140" s="69">
        <v>11</v>
      </c>
      <c r="S140" s="69">
        <v>9</v>
      </c>
      <c r="T140" s="69">
        <v>17</v>
      </c>
      <c r="U140" s="69">
        <v>5</v>
      </c>
      <c r="V140" s="69">
        <v>9</v>
      </c>
      <c r="W140" s="69">
        <v>1542</v>
      </c>
    </row>
    <row r="141" spans="1:23" x14ac:dyDescent="0.3">
      <c r="A141" s="68" t="s">
        <v>651</v>
      </c>
      <c r="B141" s="69">
        <v>558</v>
      </c>
      <c r="C141" s="69">
        <v>64</v>
      </c>
      <c r="D141" s="69">
        <v>226</v>
      </c>
      <c r="E141" s="69">
        <v>20</v>
      </c>
      <c r="F141" s="69">
        <v>4</v>
      </c>
      <c r="G141" s="69">
        <v>3</v>
      </c>
      <c r="H141" s="69">
        <v>5</v>
      </c>
      <c r="I141" s="69">
        <v>7</v>
      </c>
      <c r="J141" s="69">
        <v>8</v>
      </c>
      <c r="K141" s="69">
        <v>3</v>
      </c>
      <c r="L141" s="69">
        <v>3</v>
      </c>
      <c r="M141" s="69">
        <v>36</v>
      </c>
      <c r="N141" s="69">
        <v>10</v>
      </c>
      <c r="O141" s="69">
        <v>39</v>
      </c>
      <c r="P141" s="69">
        <v>7</v>
      </c>
      <c r="Q141" s="69">
        <v>19</v>
      </c>
      <c r="R141" s="69">
        <v>28</v>
      </c>
      <c r="S141" s="69">
        <v>9</v>
      </c>
      <c r="T141" s="69">
        <v>15</v>
      </c>
      <c r="U141" s="69">
        <v>6</v>
      </c>
      <c r="V141" s="69">
        <v>24</v>
      </c>
      <c r="W141" s="69">
        <v>1094</v>
      </c>
    </row>
    <row r="142" spans="1:23" x14ac:dyDescent="0.3">
      <c r="A142" s="68" t="s">
        <v>650</v>
      </c>
      <c r="B142" s="69">
        <v>152</v>
      </c>
      <c r="C142" s="69">
        <v>24</v>
      </c>
      <c r="D142" s="69">
        <v>279</v>
      </c>
      <c r="E142" s="69">
        <v>13</v>
      </c>
      <c r="F142" s="69">
        <v>3</v>
      </c>
      <c r="G142" s="69">
        <v>1</v>
      </c>
      <c r="H142" s="69">
        <v>2</v>
      </c>
      <c r="I142" s="69">
        <v>0</v>
      </c>
      <c r="J142" s="69">
        <v>2</v>
      </c>
      <c r="K142" s="69">
        <v>1</v>
      </c>
      <c r="L142" s="69">
        <v>4</v>
      </c>
      <c r="M142" s="69">
        <v>36</v>
      </c>
      <c r="N142" s="69">
        <v>5</v>
      </c>
      <c r="O142" s="69">
        <v>5</v>
      </c>
      <c r="P142" s="69">
        <v>3</v>
      </c>
      <c r="Q142" s="69">
        <v>21</v>
      </c>
      <c r="R142" s="69">
        <v>5</v>
      </c>
      <c r="S142" s="69">
        <v>1</v>
      </c>
      <c r="T142" s="69">
        <v>4</v>
      </c>
      <c r="U142" s="69">
        <v>0</v>
      </c>
      <c r="V142" s="69">
        <v>8</v>
      </c>
      <c r="W142" s="69">
        <v>569</v>
      </c>
    </row>
    <row r="143" spans="1:23" x14ac:dyDescent="0.3">
      <c r="A143" s="68" t="s">
        <v>649</v>
      </c>
      <c r="B143" s="69">
        <v>346</v>
      </c>
      <c r="C143" s="69">
        <v>8</v>
      </c>
      <c r="D143" s="69">
        <v>6</v>
      </c>
      <c r="E143" s="69">
        <v>2</v>
      </c>
      <c r="F143" s="69">
        <v>2</v>
      </c>
      <c r="G143" s="69">
        <v>0</v>
      </c>
      <c r="H143" s="69">
        <v>1</v>
      </c>
      <c r="I143" s="69">
        <v>0</v>
      </c>
      <c r="J143" s="69">
        <v>1</v>
      </c>
      <c r="K143" s="69">
        <v>0</v>
      </c>
      <c r="L143" s="69">
        <v>0</v>
      </c>
      <c r="M143" s="69">
        <v>1</v>
      </c>
      <c r="N143" s="69">
        <v>0</v>
      </c>
      <c r="O143" s="69">
        <v>0</v>
      </c>
      <c r="P143" s="69">
        <v>0</v>
      </c>
      <c r="Q143" s="69">
        <v>9</v>
      </c>
      <c r="R143" s="69">
        <v>5</v>
      </c>
      <c r="S143" s="69">
        <v>2</v>
      </c>
      <c r="T143" s="69">
        <v>0</v>
      </c>
      <c r="U143" s="69">
        <v>1</v>
      </c>
      <c r="V143" s="69">
        <v>2</v>
      </c>
      <c r="W143" s="69">
        <v>386</v>
      </c>
    </row>
    <row r="144" spans="1:23" x14ac:dyDescent="0.3">
      <c r="A144" s="68" t="s">
        <v>648</v>
      </c>
      <c r="B144" s="69">
        <v>20</v>
      </c>
      <c r="C144" s="69">
        <v>12</v>
      </c>
      <c r="D144" s="69">
        <v>57</v>
      </c>
      <c r="E144" s="69">
        <v>1</v>
      </c>
      <c r="F144" s="69">
        <v>1</v>
      </c>
      <c r="G144" s="69">
        <v>5</v>
      </c>
      <c r="H144" s="69">
        <v>4</v>
      </c>
      <c r="I144" s="69">
        <v>1</v>
      </c>
      <c r="J144" s="69">
        <v>1</v>
      </c>
      <c r="K144" s="69">
        <v>0</v>
      </c>
      <c r="L144" s="69">
        <v>1</v>
      </c>
      <c r="M144" s="69">
        <v>271</v>
      </c>
      <c r="N144" s="69">
        <v>5</v>
      </c>
      <c r="O144" s="69">
        <v>11</v>
      </c>
      <c r="P144" s="69">
        <v>4</v>
      </c>
      <c r="Q144" s="69">
        <v>10</v>
      </c>
      <c r="R144" s="69">
        <v>1</v>
      </c>
      <c r="S144" s="69">
        <v>0</v>
      </c>
      <c r="T144" s="69">
        <v>1</v>
      </c>
      <c r="U144" s="69">
        <v>0</v>
      </c>
      <c r="V144" s="69">
        <v>1</v>
      </c>
      <c r="W144" s="69">
        <v>407</v>
      </c>
    </row>
    <row r="145" spans="1:23" x14ac:dyDescent="0.3">
      <c r="A145" s="68" t="s">
        <v>647</v>
      </c>
      <c r="B145" s="69">
        <v>140</v>
      </c>
      <c r="C145" s="69">
        <v>17</v>
      </c>
      <c r="D145" s="69">
        <v>127</v>
      </c>
      <c r="E145" s="69">
        <v>1</v>
      </c>
      <c r="F145" s="69">
        <v>1</v>
      </c>
      <c r="G145" s="69">
        <v>1</v>
      </c>
      <c r="H145" s="69">
        <v>0</v>
      </c>
      <c r="I145" s="69">
        <v>3</v>
      </c>
      <c r="J145" s="69">
        <v>1</v>
      </c>
      <c r="K145" s="69">
        <v>0</v>
      </c>
      <c r="L145" s="69">
        <v>2</v>
      </c>
      <c r="M145" s="69">
        <v>30</v>
      </c>
      <c r="N145" s="69">
        <v>1</v>
      </c>
      <c r="O145" s="69">
        <v>2</v>
      </c>
      <c r="P145" s="69">
        <v>1</v>
      </c>
      <c r="Q145" s="69">
        <v>1</v>
      </c>
      <c r="R145" s="69">
        <v>1</v>
      </c>
      <c r="S145" s="69">
        <v>0</v>
      </c>
      <c r="T145" s="69">
        <v>2</v>
      </c>
      <c r="U145" s="69">
        <v>1</v>
      </c>
      <c r="V145" s="69">
        <v>0</v>
      </c>
      <c r="W145" s="69">
        <v>332</v>
      </c>
    </row>
    <row r="146" spans="1:23" x14ac:dyDescent="0.3">
      <c r="A146" s="68" t="s">
        <v>646</v>
      </c>
      <c r="B146" s="69">
        <v>415</v>
      </c>
      <c r="C146" s="69">
        <v>79</v>
      </c>
      <c r="D146" s="69">
        <v>370</v>
      </c>
      <c r="E146" s="69">
        <v>19</v>
      </c>
      <c r="F146" s="69">
        <v>8</v>
      </c>
      <c r="G146" s="69">
        <v>4</v>
      </c>
      <c r="H146" s="69">
        <v>1</v>
      </c>
      <c r="I146" s="69">
        <v>6</v>
      </c>
      <c r="J146" s="69">
        <v>3</v>
      </c>
      <c r="K146" s="69">
        <v>4</v>
      </c>
      <c r="L146" s="69">
        <v>7</v>
      </c>
      <c r="M146" s="69">
        <v>78</v>
      </c>
      <c r="N146" s="69">
        <v>5</v>
      </c>
      <c r="O146" s="69">
        <v>9</v>
      </c>
      <c r="P146" s="69">
        <v>13</v>
      </c>
      <c r="Q146" s="69">
        <v>49</v>
      </c>
      <c r="R146" s="69">
        <v>13</v>
      </c>
      <c r="S146" s="69">
        <v>3</v>
      </c>
      <c r="T146" s="69">
        <v>21</v>
      </c>
      <c r="U146" s="69">
        <v>5</v>
      </c>
      <c r="V146" s="69">
        <v>10</v>
      </c>
      <c r="W146" s="69">
        <v>1122</v>
      </c>
    </row>
    <row r="147" spans="1:23" x14ac:dyDescent="0.3">
      <c r="A147" s="68" t="s">
        <v>645</v>
      </c>
      <c r="B147" s="69">
        <v>765</v>
      </c>
      <c r="C147" s="69">
        <v>128</v>
      </c>
      <c r="D147" s="69">
        <v>221</v>
      </c>
      <c r="E147" s="69">
        <v>16</v>
      </c>
      <c r="F147" s="69">
        <v>7</v>
      </c>
      <c r="G147" s="69">
        <v>4</v>
      </c>
      <c r="H147" s="69">
        <v>2</v>
      </c>
      <c r="I147" s="69">
        <v>9</v>
      </c>
      <c r="J147" s="69">
        <v>63</v>
      </c>
      <c r="K147" s="69">
        <v>6</v>
      </c>
      <c r="L147" s="69">
        <v>4</v>
      </c>
      <c r="M147" s="69">
        <v>22</v>
      </c>
      <c r="N147" s="69">
        <v>10</v>
      </c>
      <c r="O147" s="69">
        <v>8</v>
      </c>
      <c r="P147" s="69">
        <v>8</v>
      </c>
      <c r="Q147" s="69">
        <v>34</v>
      </c>
      <c r="R147" s="69">
        <v>22</v>
      </c>
      <c r="S147" s="69">
        <v>9</v>
      </c>
      <c r="T147" s="69">
        <v>9</v>
      </c>
      <c r="U147" s="69">
        <v>0</v>
      </c>
      <c r="V147" s="69">
        <v>2</v>
      </c>
      <c r="W147" s="69">
        <v>1349</v>
      </c>
    </row>
    <row r="148" spans="1:23" x14ac:dyDescent="0.3">
      <c r="A148" s="68" t="s">
        <v>644</v>
      </c>
      <c r="B148" s="69">
        <v>321</v>
      </c>
      <c r="C148" s="69">
        <v>173</v>
      </c>
      <c r="D148" s="69">
        <v>247</v>
      </c>
      <c r="E148" s="69">
        <v>15</v>
      </c>
      <c r="F148" s="69">
        <v>5</v>
      </c>
      <c r="G148" s="69">
        <v>3</v>
      </c>
      <c r="H148" s="69">
        <v>3</v>
      </c>
      <c r="I148" s="69">
        <v>8</v>
      </c>
      <c r="J148" s="69">
        <v>95</v>
      </c>
      <c r="K148" s="69">
        <v>2</v>
      </c>
      <c r="L148" s="69">
        <v>4</v>
      </c>
      <c r="M148" s="69">
        <v>14</v>
      </c>
      <c r="N148" s="69">
        <v>5</v>
      </c>
      <c r="O148" s="69">
        <v>6</v>
      </c>
      <c r="P148" s="69">
        <v>8</v>
      </c>
      <c r="Q148" s="69">
        <v>22</v>
      </c>
      <c r="R148" s="69">
        <v>9</v>
      </c>
      <c r="S148" s="69">
        <v>10</v>
      </c>
      <c r="T148" s="69">
        <v>6</v>
      </c>
      <c r="U148" s="69">
        <v>4</v>
      </c>
      <c r="V148" s="69">
        <v>12</v>
      </c>
      <c r="W148" s="69">
        <v>972</v>
      </c>
    </row>
    <row r="149" spans="1:23" x14ac:dyDescent="0.3">
      <c r="A149" s="68" t="s">
        <v>643</v>
      </c>
      <c r="B149" s="69">
        <v>264</v>
      </c>
      <c r="C149" s="69">
        <v>16</v>
      </c>
      <c r="D149" s="69">
        <v>172</v>
      </c>
      <c r="E149" s="69">
        <v>6</v>
      </c>
      <c r="F149" s="69">
        <v>6</v>
      </c>
      <c r="G149" s="69">
        <v>3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2</v>
      </c>
      <c r="N149" s="69">
        <v>3</v>
      </c>
      <c r="O149" s="69">
        <v>3</v>
      </c>
      <c r="P149" s="69">
        <v>1</v>
      </c>
      <c r="Q149" s="69">
        <v>4</v>
      </c>
      <c r="R149" s="69">
        <v>6</v>
      </c>
      <c r="S149" s="69">
        <v>3</v>
      </c>
      <c r="T149" s="69">
        <v>4</v>
      </c>
      <c r="U149" s="69">
        <v>3</v>
      </c>
      <c r="V149" s="69">
        <v>5</v>
      </c>
      <c r="W149" s="69">
        <v>501</v>
      </c>
    </row>
    <row r="150" spans="1:23" x14ac:dyDescent="0.3">
      <c r="A150" s="68" t="s">
        <v>642</v>
      </c>
      <c r="B150" s="69">
        <v>143</v>
      </c>
      <c r="C150" s="69">
        <v>20</v>
      </c>
      <c r="D150" s="69">
        <v>173</v>
      </c>
      <c r="E150" s="69">
        <v>2</v>
      </c>
      <c r="F150" s="69">
        <v>0</v>
      </c>
      <c r="G150" s="69">
        <v>0</v>
      </c>
      <c r="H150" s="69">
        <v>0</v>
      </c>
      <c r="I150" s="69">
        <v>0</v>
      </c>
      <c r="J150" s="69">
        <v>1</v>
      </c>
      <c r="K150" s="69">
        <v>0</v>
      </c>
      <c r="L150" s="69">
        <v>1</v>
      </c>
      <c r="M150" s="69">
        <v>29</v>
      </c>
      <c r="N150" s="69">
        <v>1</v>
      </c>
      <c r="O150" s="69">
        <v>2</v>
      </c>
      <c r="P150" s="69">
        <v>0</v>
      </c>
      <c r="Q150" s="69">
        <v>1</v>
      </c>
      <c r="R150" s="69">
        <v>4</v>
      </c>
      <c r="S150" s="69">
        <v>0</v>
      </c>
      <c r="T150" s="69">
        <v>7</v>
      </c>
      <c r="U150" s="69">
        <v>0</v>
      </c>
      <c r="V150" s="69">
        <v>0</v>
      </c>
      <c r="W150" s="69">
        <v>384</v>
      </c>
    </row>
    <row r="151" spans="1:23" x14ac:dyDescent="0.3">
      <c r="A151" s="68" t="s">
        <v>641</v>
      </c>
      <c r="B151" s="69">
        <v>50</v>
      </c>
      <c r="C151" s="69">
        <v>2</v>
      </c>
      <c r="D151" s="69">
        <v>241</v>
      </c>
      <c r="E151" s="69">
        <v>2</v>
      </c>
      <c r="F151" s="69">
        <v>0</v>
      </c>
      <c r="G151" s="69">
        <v>1</v>
      </c>
      <c r="H151" s="69">
        <v>0</v>
      </c>
      <c r="I151" s="69">
        <v>0</v>
      </c>
      <c r="J151" s="69">
        <v>3</v>
      </c>
      <c r="K151" s="69">
        <v>0</v>
      </c>
      <c r="L151" s="69">
        <v>4</v>
      </c>
      <c r="M151" s="69">
        <v>53</v>
      </c>
      <c r="N151" s="69">
        <v>1</v>
      </c>
      <c r="O151" s="69">
        <v>1</v>
      </c>
      <c r="P151" s="69">
        <v>0</v>
      </c>
      <c r="Q151" s="69">
        <v>0</v>
      </c>
      <c r="R151" s="69">
        <v>0</v>
      </c>
      <c r="S151" s="69">
        <v>1</v>
      </c>
      <c r="T151" s="69">
        <v>0</v>
      </c>
      <c r="U151" s="69">
        <v>0</v>
      </c>
      <c r="V151" s="69">
        <v>2</v>
      </c>
      <c r="W151" s="69">
        <v>361</v>
      </c>
    </row>
    <row r="152" spans="1:23" x14ac:dyDescent="0.3">
      <c r="A152" s="68" t="s">
        <v>640</v>
      </c>
      <c r="B152" s="69">
        <v>18</v>
      </c>
      <c r="C152" s="69">
        <v>5</v>
      </c>
      <c r="D152" s="69">
        <v>6</v>
      </c>
      <c r="E152" s="69">
        <v>1</v>
      </c>
      <c r="F152" s="69">
        <v>0</v>
      </c>
      <c r="G152" s="69">
        <v>2</v>
      </c>
      <c r="H152" s="69">
        <v>1</v>
      </c>
      <c r="I152" s="69">
        <v>16</v>
      </c>
      <c r="J152" s="69">
        <v>816</v>
      </c>
      <c r="K152" s="69">
        <v>7</v>
      </c>
      <c r="L152" s="69">
        <v>2</v>
      </c>
      <c r="M152" s="69">
        <v>1</v>
      </c>
      <c r="N152" s="69">
        <v>2</v>
      </c>
      <c r="O152" s="69">
        <v>0</v>
      </c>
      <c r="P152" s="69">
        <v>1</v>
      </c>
      <c r="Q152" s="69">
        <v>7</v>
      </c>
      <c r="R152" s="69">
        <v>1</v>
      </c>
      <c r="S152" s="69">
        <v>1</v>
      </c>
      <c r="T152" s="69">
        <v>0</v>
      </c>
      <c r="U152" s="69">
        <v>1</v>
      </c>
      <c r="V152" s="69">
        <v>5</v>
      </c>
      <c r="W152" s="69">
        <v>893</v>
      </c>
    </row>
    <row r="153" spans="1:23" x14ac:dyDescent="0.3">
      <c r="A153" s="68" t="s">
        <v>639</v>
      </c>
      <c r="B153" s="69">
        <v>184</v>
      </c>
      <c r="C153" s="69">
        <v>48</v>
      </c>
      <c r="D153" s="69">
        <v>49</v>
      </c>
      <c r="E153" s="69">
        <v>1</v>
      </c>
      <c r="F153" s="69">
        <v>2</v>
      </c>
      <c r="G153" s="69">
        <v>0</v>
      </c>
      <c r="H153" s="69">
        <v>2</v>
      </c>
      <c r="I153" s="69">
        <v>0</v>
      </c>
      <c r="J153" s="69">
        <v>3</v>
      </c>
      <c r="K153" s="69">
        <v>0</v>
      </c>
      <c r="L153" s="69">
        <v>0</v>
      </c>
      <c r="M153" s="69">
        <v>3</v>
      </c>
      <c r="N153" s="69">
        <v>0</v>
      </c>
      <c r="O153" s="69">
        <v>1</v>
      </c>
      <c r="P153" s="69">
        <v>0</v>
      </c>
      <c r="Q153" s="69">
        <v>4</v>
      </c>
      <c r="R153" s="69">
        <v>5</v>
      </c>
      <c r="S153" s="69">
        <v>0</v>
      </c>
      <c r="T153" s="69">
        <v>2</v>
      </c>
      <c r="U153" s="69">
        <v>0</v>
      </c>
      <c r="V153" s="69">
        <v>0</v>
      </c>
      <c r="W153" s="69">
        <v>304</v>
      </c>
    </row>
    <row r="154" spans="1:23" x14ac:dyDescent="0.3">
      <c r="A154" s="68" t="s">
        <v>638</v>
      </c>
      <c r="B154" s="69">
        <v>405</v>
      </c>
      <c r="C154" s="69">
        <v>68</v>
      </c>
      <c r="D154" s="69">
        <v>114</v>
      </c>
      <c r="E154" s="69">
        <v>19</v>
      </c>
      <c r="F154" s="69">
        <v>11</v>
      </c>
      <c r="G154" s="69">
        <v>5</v>
      </c>
      <c r="H154" s="69">
        <v>1</v>
      </c>
      <c r="I154" s="69">
        <v>10</v>
      </c>
      <c r="J154" s="69">
        <v>62</v>
      </c>
      <c r="K154" s="69">
        <v>2</v>
      </c>
      <c r="L154" s="69">
        <v>3</v>
      </c>
      <c r="M154" s="69">
        <v>10</v>
      </c>
      <c r="N154" s="69">
        <v>8</v>
      </c>
      <c r="O154" s="69">
        <v>7</v>
      </c>
      <c r="P154" s="69">
        <v>9</v>
      </c>
      <c r="Q154" s="69">
        <v>25</v>
      </c>
      <c r="R154" s="69">
        <v>2</v>
      </c>
      <c r="S154" s="69">
        <v>1</v>
      </c>
      <c r="T154" s="69">
        <v>0</v>
      </c>
      <c r="U154" s="69">
        <v>0</v>
      </c>
      <c r="V154" s="69">
        <v>0</v>
      </c>
      <c r="W154" s="69">
        <v>762</v>
      </c>
    </row>
    <row r="155" spans="1:23" x14ac:dyDescent="0.3">
      <c r="A155" s="68" t="s">
        <v>637</v>
      </c>
      <c r="B155" s="69">
        <v>263</v>
      </c>
      <c r="C155" s="69">
        <v>148</v>
      </c>
      <c r="D155" s="69">
        <v>289</v>
      </c>
      <c r="E155" s="69">
        <v>21</v>
      </c>
      <c r="F155" s="69">
        <v>7</v>
      </c>
      <c r="G155" s="69">
        <v>4</v>
      </c>
      <c r="H155" s="69">
        <v>1</v>
      </c>
      <c r="I155" s="69">
        <v>5</v>
      </c>
      <c r="J155" s="69">
        <v>6</v>
      </c>
      <c r="K155" s="69">
        <v>6</v>
      </c>
      <c r="L155" s="69">
        <v>3</v>
      </c>
      <c r="M155" s="69">
        <v>15</v>
      </c>
      <c r="N155" s="69">
        <v>10</v>
      </c>
      <c r="O155" s="69">
        <v>17</v>
      </c>
      <c r="P155" s="69">
        <v>10</v>
      </c>
      <c r="Q155" s="69">
        <v>24</v>
      </c>
      <c r="R155" s="69">
        <v>7</v>
      </c>
      <c r="S155" s="69">
        <v>5</v>
      </c>
      <c r="T155" s="69">
        <v>1</v>
      </c>
      <c r="U155" s="69">
        <v>0</v>
      </c>
      <c r="V155" s="69">
        <v>1</v>
      </c>
      <c r="W155" s="69">
        <v>843</v>
      </c>
    </row>
    <row r="156" spans="1:23" x14ac:dyDescent="0.3">
      <c r="A156" s="68" t="s">
        <v>636</v>
      </c>
      <c r="B156" s="69">
        <v>126</v>
      </c>
      <c r="C156" s="69">
        <v>9</v>
      </c>
      <c r="D156" s="69">
        <v>418</v>
      </c>
      <c r="E156" s="69">
        <v>21</v>
      </c>
      <c r="F156" s="69">
        <v>2</v>
      </c>
      <c r="G156" s="69">
        <v>2</v>
      </c>
      <c r="H156" s="69">
        <v>1</v>
      </c>
      <c r="I156" s="69">
        <v>3</v>
      </c>
      <c r="J156" s="69">
        <v>3</v>
      </c>
      <c r="K156" s="69">
        <v>4</v>
      </c>
      <c r="L156" s="69">
        <v>2</v>
      </c>
      <c r="M156" s="69">
        <v>42</v>
      </c>
      <c r="N156" s="69">
        <v>2</v>
      </c>
      <c r="O156" s="69">
        <v>12</v>
      </c>
      <c r="P156" s="69">
        <v>8</v>
      </c>
      <c r="Q156" s="69">
        <v>24</v>
      </c>
      <c r="R156" s="69">
        <v>10</v>
      </c>
      <c r="S156" s="69">
        <v>3</v>
      </c>
      <c r="T156" s="69">
        <v>15</v>
      </c>
      <c r="U156" s="69">
        <v>0</v>
      </c>
      <c r="V156" s="69">
        <v>8</v>
      </c>
      <c r="W156" s="69">
        <v>715</v>
      </c>
    </row>
    <row r="157" spans="1:23" x14ac:dyDescent="0.3">
      <c r="A157" s="68" t="s">
        <v>635</v>
      </c>
      <c r="B157" s="69">
        <v>464</v>
      </c>
      <c r="C157" s="69">
        <v>45</v>
      </c>
      <c r="D157" s="69">
        <v>128</v>
      </c>
      <c r="E157" s="69">
        <v>23</v>
      </c>
      <c r="F157" s="69">
        <v>3</v>
      </c>
      <c r="G157" s="69">
        <v>4</v>
      </c>
      <c r="H157" s="69">
        <v>1</v>
      </c>
      <c r="I157" s="69">
        <v>1</v>
      </c>
      <c r="J157" s="69">
        <v>4</v>
      </c>
      <c r="K157" s="69">
        <v>2</v>
      </c>
      <c r="L157" s="69">
        <v>2</v>
      </c>
      <c r="M157" s="69">
        <v>7</v>
      </c>
      <c r="N157" s="69">
        <v>0</v>
      </c>
      <c r="O157" s="69">
        <v>2</v>
      </c>
      <c r="P157" s="69">
        <v>2</v>
      </c>
      <c r="Q157" s="69">
        <v>27</v>
      </c>
      <c r="R157" s="69">
        <v>9</v>
      </c>
      <c r="S157" s="69">
        <v>1</v>
      </c>
      <c r="T157" s="69">
        <v>14</v>
      </c>
      <c r="U157" s="69">
        <v>0</v>
      </c>
      <c r="V157" s="69">
        <v>1</v>
      </c>
      <c r="W157" s="69">
        <v>740</v>
      </c>
    </row>
    <row r="158" spans="1:23" x14ac:dyDescent="0.3">
      <c r="A158" s="68" t="s">
        <v>634</v>
      </c>
      <c r="B158" s="69">
        <v>182</v>
      </c>
      <c r="C158" s="69">
        <v>23</v>
      </c>
      <c r="D158" s="69">
        <v>185</v>
      </c>
      <c r="E158" s="69">
        <v>14</v>
      </c>
      <c r="F158" s="69">
        <v>7</v>
      </c>
      <c r="G158" s="69">
        <v>2</v>
      </c>
      <c r="H158" s="69">
        <v>0</v>
      </c>
      <c r="I158" s="69">
        <v>3</v>
      </c>
      <c r="J158" s="69">
        <v>24</v>
      </c>
      <c r="K158" s="69">
        <v>2</v>
      </c>
      <c r="L158" s="69">
        <v>6</v>
      </c>
      <c r="M158" s="69">
        <v>101</v>
      </c>
      <c r="N158" s="69">
        <v>8</v>
      </c>
      <c r="O158" s="69">
        <v>8</v>
      </c>
      <c r="P158" s="69">
        <v>4</v>
      </c>
      <c r="Q158" s="69">
        <v>11</v>
      </c>
      <c r="R158" s="69">
        <v>8</v>
      </c>
      <c r="S158" s="69">
        <v>1</v>
      </c>
      <c r="T158" s="69">
        <v>8</v>
      </c>
      <c r="U158" s="69">
        <v>2</v>
      </c>
      <c r="V158" s="69">
        <v>3</v>
      </c>
      <c r="W158" s="69">
        <v>602</v>
      </c>
    </row>
    <row r="159" spans="1:23" x14ac:dyDescent="0.3">
      <c r="A159" s="68" t="s">
        <v>633</v>
      </c>
      <c r="B159" s="69">
        <v>490</v>
      </c>
      <c r="C159" s="69">
        <v>154</v>
      </c>
      <c r="D159" s="69">
        <v>445</v>
      </c>
      <c r="E159" s="69">
        <v>35</v>
      </c>
      <c r="F159" s="69">
        <v>10</v>
      </c>
      <c r="G159" s="69">
        <v>1</v>
      </c>
      <c r="H159" s="69">
        <v>4</v>
      </c>
      <c r="I159" s="69">
        <v>7</v>
      </c>
      <c r="J159" s="69">
        <v>6</v>
      </c>
      <c r="K159" s="69">
        <v>6</v>
      </c>
      <c r="L159" s="69">
        <v>6</v>
      </c>
      <c r="M159" s="69">
        <v>26</v>
      </c>
      <c r="N159" s="69">
        <v>11</v>
      </c>
      <c r="O159" s="69">
        <v>17</v>
      </c>
      <c r="P159" s="69">
        <v>14</v>
      </c>
      <c r="Q159" s="69">
        <v>57</v>
      </c>
      <c r="R159" s="69">
        <v>14</v>
      </c>
      <c r="S159" s="69">
        <v>6</v>
      </c>
      <c r="T159" s="69">
        <v>79</v>
      </c>
      <c r="U159" s="69">
        <v>4</v>
      </c>
      <c r="V159" s="69">
        <v>17</v>
      </c>
      <c r="W159" s="69">
        <v>1409</v>
      </c>
    </row>
    <row r="160" spans="1:23" x14ac:dyDescent="0.3">
      <c r="A160" s="68" t="s">
        <v>632</v>
      </c>
      <c r="B160" s="69">
        <v>102</v>
      </c>
      <c r="C160" s="69">
        <v>39</v>
      </c>
      <c r="D160" s="69">
        <v>167</v>
      </c>
      <c r="E160" s="69">
        <v>7</v>
      </c>
      <c r="F160" s="69">
        <v>2</v>
      </c>
      <c r="G160" s="69">
        <v>41</v>
      </c>
      <c r="H160" s="69">
        <v>3</v>
      </c>
      <c r="I160" s="69">
        <v>1</v>
      </c>
      <c r="J160" s="69">
        <v>2</v>
      </c>
      <c r="K160" s="69">
        <v>3</v>
      </c>
      <c r="L160" s="69">
        <v>1</v>
      </c>
      <c r="M160" s="69">
        <v>7</v>
      </c>
      <c r="N160" s="69">
        <v>3</v>
      </c>
      <c r="O160" s="69">
        <v>4</v>
      </c>
      <c r="P160" s="69">
        <v>1</v>
      </c>
      <c r="Q160" s="69">
        <v>6</v>
      </c>
      <c r="R160" s="69">
        <v>3</v>
      </c>
      <c r="S160" s="69">
        <v>3</v>
      </c>
      <c r="T160" s="69">
        <v>4</v>
      </c>
      <c r="U160" s="69">
        <v>2</v>
      </c>
      <c r="V160" s="69">
        <v>2</v>
      </c>
      <c r="W160" s="69">
        <v>403</v>
      </c>
    </row>
    <row r="161" spans="1:23" x14ac:dyDescent="0.3">
      <c r="A161" s="68" t="s">
        <v>631</v>
      </c>
      <c r="B161" s="69">
        <v>597</v>
      </c>
      <c r="C161" s="69">
        <v>365</v>
      </c>
      <c r="D161" s="69">
        <v>943</v>
      </c>
      <c r="E161" s="69">
        <v>40</v>
      </c>
      <c r="F161" s="69">
        <v>13</v>
      </c>
      <c r="G161" s="69">
        <v>18</v>
      </c>
      <c r="H161" s="69">
        <v>7</v>
      </c>
      <c r="I161" s="69">
        <v>16</v>
      </c>
      <c r="J161" s="69">
        <v>12</v>
      </c>
      <c r="K161" s="69">
        <v>4</v>
      </c>
      <c r="L161" s="69">
        <v>9</v>
      </c>
      <c r="M161" s="69">
        <v>66</v>
      </c>
      <c r="N161" s="69">
        <v>3</v>
      </c>
      <c r="O161" s="69">
        <v>16</v>
      </c>
      <c r="P161" s="69">
        <v>8</v>
      </c>
      <c r="Q161" s="69">
        <v>18</v>
      </c>
      <c r="R161" s="69">
        <v>15</v>
      </c>
      <c r="S161" s="69">
        <v>2</v>
      </c>
      <c r="T161" s="69">
        <v>8</v>
      </c>
      <c r="U161" s="69">
        <v>8</v>
      </c>
      <c r="V161" s="69">
        <v>10</v>
      </c>
      <c r="W161" s="69">
        <v>2178</v>
      </c>
    </row>
    <row r="162" spans="1:23" x14ac:dyDescent="0.3">
      <c r="A162" s="68" t="s">
        <v>630</v>
      </c>
      <c r="B162" s="69">
        <v>554</v>
      </c>
      <c r="C162" s="69">
        <v>222</v>
      </c>
      <c r="D162" s="69">
        <v>290</v>
      </c>
      <c r="E162" s="69">
        <v>22</v>
      </c>
      <c r="F162" s="69">
        <v>4</v>
      </c>
      <c r="G162" s="69">
        <v>4</v>
      </c>
      <c r="H162" s="69">
        <v>3</v>
      </c>
      <c r="I162" s="69">
        <v>3</v>
      </c>
      <c r="J162" s="69">
        <v>10</v>
      </c>
      <c r="K162" s="69">
        <v>3</v>
      </c>
      <c r="L162" s="69">
        <v>7</v>
      </c>
      <c r="M162" s="69">
        <v>36</v>
      </c>
      <c r="N162" s="69">
        <v>6</v>
      </c>
      <c r="O162" s="69">
        <v>11</v>
      </c>
      <c r="P162" s="69">
        <v>14</v>
      </c>
      <c r="Q162" s="69">
        <v>31</v>
      </c>
      <c r="R162" s="69">
        <v>33</v>
      </c>
      <c r="S162" s="69">
        <v>12</v>
      </c>
      <c r="T162" s="69">
        <v>11</v>
      </c>
      <c r="U162" s="69">
        <v>5</v>
      </c>
      <c r="V162" s="69">
        <v>12</v>
      </c>
      <c r="W162" s="69">
        <v>1293</v>
      </c>
    </row>
    <row r="163" spans="1:23" x14ac:dyDescent="0.3">
      <c r="A163" s="68" t="s">
        <v>629</v>
      </c>
      <c r="B163" s="69">
        <v>153</v>
      </c>
      <c r="C163" s="69">
        <v>5</v>
      </c>
      <c r="D163" s="69">
        <v>204</v>
      </c>
      <c r="E163" s="69">
        <v>12</v>
      </c>
      <c r="F163" s="69">
        <v>10</v>
      </c>
      <c r="G163" s="69">
        <v>2</v>
      </c>
      <c r="H163" s="69">
        <v>1</v>
      </c>
      <c r="I163" s="69">
        <v>3</v>
      </c>
      <c r="J163" s="69">
        <v>1</v>
      </c>
      <c r="K163" s="69">
        <v>1</v>
      </c>
      <c r="L163" s="69">
        <v>2</v>
      </c>
      <c r="M163" s="69">
        <v>12</v>
      </c>
      <c r="N163" s="69">
        <v>5</v>
      </c>
      <c r="O163" s="69">
        <v>4</v>
      </c>
      <c r="P163" s="69">
        <v>4</v>
      </c>
      <c r="Q163" s="69">
        <v>6</v>
      </c>
      <c r="R163" s="69">
        <v>1</v>
      </c>
      <c r="S163" s="69">
        <v>4</v>
      </c>
      <c r="T163" s="69">
        <v>3</v>
      </c>
      <c r="U163" s="69">
        <v>0</v>
      </c>
      <c r="V163" s="69">
        <v>1</v>
      </c>
      <c r="W163" s="69">
        <v>434</v>
      </c>
    </row>
    <row r="164" spans="1:23" x14ac:dyDescent="0.3">
      <c r="A164" s="68" t="s">
        <v>628</v>
      </c>
      <c r="B164" s="69">
        <v>1250</v>
      </c>
      <c r="C164" s="69">
        <v>31</v>
      </c>
      <c r="D164" s="69">
        <v>1303</v>
      </c>
      <c r="E164" s="69">
        <v>22</v>
      </c>
      <c r="F164" s="69">
        <v>15</v>
      </c>
      <c r="G164" s="69">
        <v>3</v>
      </c>
      <c r="H164" s="69">
        <v>2</v>
      </c>
      <c r="I164" s="69">
        <v>33</v>
      </c>
      <c r="J164" s="69">
        <v>3</v>
      </c>
      <c r="K164" s="69">
        <v>4</v>
      </c>
      <c r="L164" s="69">
        <v>21</v>
      </c>
      <c r="M164" s="69">
        <v>107</v>
      </c>
      <c r="N164" s="69">
        <v>6</v>
      </c>
      <c r="O164" s="69">
        <v>10</v>
      </c>
      <c r="P164" s="69">
        <v>3</v>
      </c>
      <c r="Q164" s="69">
        <v>17</v>
      </c>
      <c r="R164" s="69">
        <v>15</v>
      </c>
      <c r="S164" s="69">
        <v>11</v>
      </c>
      <c r="T164" s="69">
        <v>8</v>
      </c>
      <c r="U164" s="69">
        <v>5</v>
      </c>
      <c r="V164" s="69">
        <v>13</v>
      </c>
      <c r="W164" s="69">
        <v>2882</v>
      </c>
    </row>
    <row r="165" spans="1:23" x14ac:dyDescent="0.3">
      <c r="A165" s="68" t="s">
        <v>627</v>
      </c>
      <c r="B165" s="69">
        <v>180</v>
      </c>
      <c r="C165" s="69">
        <v>35</v>
      </c>
      <c r="D165" s="69">
        <v>75</v>
      </c>
      <c r="E165" s="69">
        <v>10</v>
      </c>
      <c r="F165" s="69">
        <v>3</v>
      </c>
      <c r="G165" s="69">
        <v>3</v>
      </c>
      <c r="H165" s="69">
        <v>0</v>
      </c>
      <c r="I165" s="69">
        <v>2</v>
      </c>
      <c r="J165" s="69">
        <v>22</v>
      </c>
      <c r="K165" s="69">
        <v>1</v>
      </c>
      <c r="L165" s="69">
        <v>0</v>
      </c>
      <c r="M165" s="69">
        <v>8</v>
      </c>
      <c r="N165" s="69">
        <v>2</v>
      </c>
      <c r="O165" s="69">
        <v>6</v>
      </c>
      <c r="P165" s="69">
        <v>8</v>
      </c>
      <c r="Q165" s="69">
        <v>25</v>
      </c>
      <c r="R165" s="69">
        <v>13</v>
      </c>
      <c r="S165" s="69">
        <v>3</v>
      </c>
      <c r="T165" s="69">
        <v>3</v>
      </c>
      <c r="U165" s="69">
        <v>2</v>
      </c>
      <c r="V165" s="69">
        <v>5</v>
      </c>
      <c r="W165" s="69">
        <v>406</v>
      </c>
    </row>
    <row r="166" spans="1:23" x14ac:dyDescent="0.3">
      <c r="A166" s="68" t="s">
        <v>626</v>
      </c>
      <c r="B166" s="69">
        <v>291</v>
      </c>
      <c r="C166" s="69">
        <v>65</v>
      </c>
      <c r="D166" s="69">
        <v>187</v>
      </c>
      <c r="E166" s="69">
        <v>50</v>
      </c>
      <c r="F166" s="69">
        <v>6</v>
      </c>
      <c r="G166" s="69">
        <v>3</v>
      </c>
      <c r="H166" s="69">
        <v>1</v>
      </c>
      <c r="I166" s="69">
        <v>4</v>
      </c>
      <c r="J166" s="69">
        <v>5</v>
      </c>
      <c r="K166" s="69">
        <v>3</v>
      </c>
      <c r="L166" s="69">
        <v>4</v>
      </c>
      <c r="M166" s="69">
        <v>46</v>
      </c>
      <c r="N166" s="69">
        <v>9</v>
      </c>
      <c r="O166" s="69">
        <v>12</v>
      </c>
      <c r="P166" s="69">
        <v>6</v>
      </c>
      <c r="Q166" s="69">
        <v>34</v>
      </c>
      <c r="R166" s="69">
        <v>15</v>
      </c>
      <c r="S166" s="69">
        <v>8</v>
      </c>
      <c r="T166" s="69">
        <v>7</v>
      </c>
      <c r="U166" s="69">
        <v>1</v>
      </c>
      <c r="V166" s="69">
        <v>10</v>
      </c>
      <c r="W166" s="69">
        <v>767</v>
      </c>
    </row>
    <row r="167" spans="1:23" x14ac:dyDescent="0.3">
      <c r="A167" s="68" t="s">
        <v>625</v>
      </c>
      <c r="B167" s="69">
        <v>113</v>
      </c>
      <c r="C167" s="69">
        <v>41</v>
      </c>
      <c r="D167" s="69">
        <v>70</v>
      </c>
      <c r="E167" s="69">
        <v>6</v>
      </c>
      <c r="F167" s="69">
        <v>0</v>
      </c>
      <c r="G167" s="69">
        <v>1</v>
      </c>
      <c r="H167" s="69">
        <v>5</v>
      </c>
      <c r="I167" s="69">
        <v>2</v>
      </c>
      <c r="J167" s="69">
        <v>67</v>
      </c>
      <c r="K167" s="69">
        <v>2</v>
      </c>
      <c r="L167" s="69">
        <v>0</v>
      </c>
      <c r="M167" s="69">
        <v>2</v>
      </c>
      <c r="N167" s="69">
        <v>1</v>
      </c>
      <c r="O167" s="69">
        <v>2</v>
      </c>
      <c r="P167" s="69">
        <v>1</v>
      </c>
      <c r="Q167" s="69">
        <v>3</v>
      </c>
      <c r="R167" s="69">
        <v>0</v>
      </c>
      <c r="S167" s="69">
        <v>1</v>
      </c>
      <c r="T167" s="69">
        <v>1</v>
      </c>
      <c r="U167" s="69">
        <v>0</v>
      </c>
      <c r="V167" s="69">
        <v>1</v>
      </c>
      <c r="W167" s="69">
        <v>319</v>
      </c>
    </row>
    <row r="168" spans="1:23" x14ac:dyDescent="0.3">
      <c r="A168" s="68" t="s">
        <v>624</v>
      </c>
      <c r="B168" s="69">
        <v>148</v>
      </c>
      <c r="C168" s="69">
        <v>79</v>
      </c>
      <c r="D168" s="69">
        <v>278</v>
      </c>
      <c r="E168" s="69">
        <v>25</v>
      </c>
      <c r="F168" s="69">
        <v>7</v>
      </c>
      <c r="G168" s="69">
        <v>7</v>
      </c>
      <c r="H168" s="69">
        <v>6</v>
      </c>
      <c r="I168" s="69">
        <v>8</v>
      </c>
      <c r="J168" s="69">
        <v>43</v>
      </c>
      <c r="K168" s="69">
        <v>7</v>
      </c>
      <c r="L168" s="69">
        <v>4</v>
      </c>
      <c r="M168" s="69">
        <v>5</v>
      </c>
      <c r="N168" s="69">
        <v>18</v>
      </c>
      <c r="O168" s="69">
        <v>22</v>
      </c>
      <c r="P168" s="69">
        <v>10</v>
      </c>
      <c r="Q168" s="69">
        <v>30</v>
      </c>
      <c r="R168" s="69">
        <v>10</v>
      </c>
      <c r="S168" s="69">
        <v>4</v>
      </c>
      <c r="T168" s="69">
        <v>12</v>
      </c>
      <c r="U168" s="69">
        <v>3</v>
      </c>
      <c r="V168" s="69">
        <v>9</v>
      </c>
      <c r="W168" s="69">
        <v>735</v>
      </c>
    </row>
    <row r="169" spans="1:23" x14ac:dyDescent="0.3">
      <c r="A169" s="68" t="s">
        <v>333</v>
      </c>
      <c r="B169" s="69">
        <v>62994</v>
      </c>
      <c r="C169" s="69">
        <v>15210</v>
      </c>
      <c r="D169" s="69">
        <v>44848</v>
      </c>
      <c r="E169" s="69">
        <v>2707</v>
      </c>
      <c r="F169" s="69">
        <v>1115</v>
      </c>
      <c r="G169" s="69">
        <v>998</v>
      </c>
      <c r="H169" s="69">
        <v>561</v>
      </c>
      <c r="I169" s="69">
        <v>796</v>
      </c>
      <c r="J169" s="69">
        <v>3613</v>
      </c>
      <c r="K169" s="69">
        <v>467</v>
      </c>
      <c r="L169" s="69">
        <v>592</v>
      </c>
      <c r="M169" s="69">
        <v>5943</v>
      </c>
      <c r="N169" s="69">
        <v>838</v>
      </c>
      <c r="O169" s="69">
        <v>1231</v>
      </c>
      <c r="P169" s="69">
        <v>996</v>
      </c>
      <c r="Q169" s="69">
        <v>3013</v>
      </c>
      <c r="R169" s="69">
        <v>1811</v>
      </c>
      <c r="S169" s="69">
        <v>680</v>
      </c>
      <c r="T169" s="69">
        <v>1697</v>
      </c>
      <c r="U169" s="69">
        <v>415</v>
      </c>
      <c r="V169" s="69">
        <v>904</v>
      </c>
      <c r="W169" s="69">
        <v>151429</v>
      </c>
    </row>
  </sheetData>
  <autoFilter ref="R3:S86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6"/>
  <sheetViews>
    <sheetView tabSelected="1" topLeftCell="A3" workbookViewId="0">
      <selection activeCell="G3" sqref="G3"/>
    </sheetView>
  </sheetViews>
  <sheetFormatPr defaultRowHeight="14.4" x14ac:dyDescent="0.3"/>
  <cols>
    <col min="15" max="15" width="11.77734375" customWidth="1"/>
    <col min="16" max="16" width="12.44140625" customWidth="1"/>
  </cols>
  <sheetData>
    <row r="1" spans="1:28" x14ac:dyDescent="0.3">
      <c r="O1" s="46" t="s">
        <v>381</v>
      </c>
      <c r="P1" s="46" t="s">
        <v>382</v>
      </c>
      <c r="Q1" s="46" t="s">
        <v>383</v>
      </c>
      <c r="R1" s="46" t="s">
        <v>384</v>
      </c>
      <c r="S1" s="47" t="s">
        <v>385</v>
      </c>
      <c r="T1" s="46" t="s">
        <v>386</v>
      </c>
      <c r="U1" s="47" t="s">
        <v>387</v>
      </c>
      <c r="V1" s="46" t="s">
        <v>388</v>
      </c>
      <c r="W1" s="47" t="s">
        <v>389</v>
      </c>
    </row>
    <row r="2" spans="1:28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tr">
        <f>VLOOKUP(O1,[5]Sheet1!$B$2:$E$10,4,0)</f>
        <v>Bahujan Samaj Party</v>
      </c>
      <c r="P2" s="6" t="str">
        <f>VLOOKUP(P1,[5]Sheet1!$B$2:$E$10,4,0)</f>
        <v>Bharatiya Janta Party</v>
      </c>
      <c r="Q2" s="6" t="str">
        <f>VLOOKUP(Q1,[5]Sheet1!$B$2:$E$10,4,0)</f>
        <v>Peoples Party Of India (Democratic)</v>
      </c>
      <c r="R2" s="6" t="str">
        <f>VLOOKUP(R1,[5]Sheet1!$B$2:$E$10,4,0)</f>
        <v>Hindustani Awam Morcha (Secular)</v>
      </c>
      <c r="S2" s="6" t="str">
        <f>VLOOKUP(S1,[5]Sheet1!$B$2:$E$10,4,0)</f>
        <v>Akhil Hind Forward Bloc (Krantikari)</v>
      </c>
      <c r="T2" s="6" t="str">
        <f>VLOOKUP(T1,[5]Sheet1!$B$2:$E$10,4,0)</f>
        <v>Swaraj Party (Loktantrik)</v>
      </c>
      <c r="U2" s="6" t="str">
        <f>VLOOKUP(U1,[5]Sheet1!$B$2:$E$10,4,0)</f>
        <v>Independent</v>
      </c>
      <c r="V2" s="6" t="str">
        <f>VLOOKUP(V1,[5]Sheet1!$B$2:$E$10,4,0)</f>
        <v>Independent</v>
      </c>
      <c r="W2" s="6" t="str">
        <f>VLOOKUP(W1,[5]Sheet1!$B$2:$E$10,4,0)</f>
        <v>Independent</v>
      </c>
      <c r="X2" s="6"/>
      <c r="Y2" s="6"/>
      <c r="Z2" s="6"/>
      <c r="AA2" s="6"/>
      <c r="AB2" s="6"/>
    </row>
    <row r="3" spans="1:28" x14ac:dyDescent="0.3">
      <c r="A3" s="45" t="s">
        <v>51</v>
      </c>
      <c r="B3" s="45" t="s">
        <v>52</v>
      </c>
      <c r="C3" s="45" t="s">
        <v>53</v>
      </c>
      <c r="D3" s="45" t="s">
        <v>54</v>
      </c>
      <c r="E3" s="45" t="s">
        <v>2</v>
      </c>
      <c r="F3" s="45" t="s">
        <v>380</v>
      </c>
      <c r="G3" s="45" t="s">
        <v>23</v>
      </c>
      <c r="H3" s="45" t="s">
        <v>24</v>
      </c>
      <c r="I3" s="65" t="s">
        <v>621</v>
      </c>
      <c r="J3" s="65" t="s">
        <v>618</v>
      </c>
      <c r="K3" s="65" t="s">
        <v>622</v>
      </c>
      <c r="L3" s="65" t="s">
        <v>615</v>
      </c>
      <c r="M3" s="65" t="s">
        <v>610</v>
      </c>
      <c r="N3" s="66" t="s">
        <v>620</v>
      </c>
      <c r="O3" t="s">
        <v>5</v>
      </c>
      <c r="P3" t="s">
        <v>6</v>
      </c>
      <c r="Q3" t="s">
        <v>19</v>
      </c>
      <c r="R3" t="s">
        <v>20</v>
      </c>
      <c r="S3" t="s">
        <v>21</v>
      </c>
      <c r="T3" t="s">
        <v>22</v>
      </c>
      <c r="U3" t="s">
        <v>11</v>
      </c>
      <c r="V3" t="s">
        <v>11</v>
      </c>
      <c r="W3" t="s">
        <v>11</v>
      </c>
      <c r="X3" s="45" t="s">
        <v>56</v>
      </c>
      <c r="Y3" s="45" t="s">
        <v>57</v>
      </c>
      <c r="Z3" s="45" t="s">
        <v>58</v>
      </c>
      <c r="AA3" s="45" t="s">
        <v>59</v>
      </c>
      <c r="AB3" s="45" t="s">
        <v>60</v>
      </c>
    </row>
    <row r="4" spans="1:28" x14ac:dyDescent="0.3">
      <c r="A4" s="48">
        <v>1</v>
      </c>
      <c r="B4" s="48" t="s">
        <v>390</v>
      </c>
      <c r="C4" s="48" t="str">
        <f>VLOOKUP(B4,[6]Sheet1!$B$2:$D$323,3,0)</f>
        <v>JAMHOR</v>
      </c>
      <c r="D4" s="48"/>
      <c r="E4" s="49">
        <f>P4/AA4</f>
        <v>0.7194630872483222</v>
      </c>
      <c r="F4" s="49">
        <f>R4/AA4</f>
        <v>0.14496644295302014</v>
      </c>
      <c r="G4" s="49">
        <f>O4/AA4</f>
        <v>2.0134228187919462E-2</v>
      </c>
      <c r="H4" s="49">
        <f>SUM(Q4,S4:W4,Z4)/AA4</f>
        <v>0.11543624161073826</v>
      </c>
      <c r="I4" s="49">
        <f>MAX(E4:H4)</f>
        <v>0.7194630872483222</v>
      </c>
      <c r="J4" s="49" t="str">
        <f>INDEX($E$3:$H$3,MATCH(I4,E4:H4,0))</f>
        <v>BJP</v>
      </c>
      <c r="K4" s="49">
        <f>LARGE(E4:H4,2)</f>
        <v>0.14496644295302014</v>
      </c>
      <c r="L4" s="49" t="str">
        <f>INDEX($E$3:$H$3,MATCH(K4,E4:H4,0))</f>
        <v>HAMS</v>
      </c>
      <c r="M4" s="49">
        <f>I4-K4</f>
        <v>0.57449664429530212</v>
      </c>
      <c r="N4" s="49" t="str">
        <f>IF(M4&gt;0.15,CONCATENATE("Strong ",J4),CONCATENATE("Swing ",J4))</f>
        <v>Strong BJP</v>
      </c>
      <c r="O4" s="50">
        <v>15</v>
      </c>
      <c r="P4" s="50">
        <v>536</v>
      </c>
      <c r="Q4" s="50">
        <v>8</v>
      </c>
      <c r="R4" s="50">
        <v>108</v>
      </c>
      <c r="S4" s="50">
        <v>14</v>
      </c>
      <c r="T4" s="50">
        <v>8</v>
      </c>
      <c r="U4" s="50">
        <v>14</v>
      </c>
      <c r="V4" s="50">
        <v>8</v>
      </c>
      <c r="W4" s="50">
        <v>14</v>
      </c>
      <c r="X4" s="50">
        <v>725</v>
      </c>
      <c r="Y4" s="50">
        <v>0</v>
      </c>
      <c r="Z4" s="51">
        <v>20</v>
      </c>
      <c r="AA4" s="48">
        <v>745</v>
      </c>
      <c r="AB4" s="50">
        <v>0</v>
      </c>
    </row>
    <row r="5" spans="1:28" x14ac:dyDescent="0.3">
      <c r="A5" s="48">
        <v>2</v>
      </c>
      <c r="B5" s="48" t="s">
        <v>62</v>
      </c>
      <c r="C5" s="48" t="str">
        <f>VLOOKUP(B5,[6]Sheet1!$B$2:$D$323,3,0)</f>
        <v>JAMHOR</v>
      </c>
      <c r="D5" s="48"/>
      <c r="E5" s="49">
        <f t="shared" ref="E5:E68" si="0">P5/AA5</f>
        <v>0.63636363636363635</v>
      </c>
      <c r="F5" s="49">
        <f t="shared" ref="F5:F68" si="1">R5/AA5</f>
        <v>0.16279069767441862</v>
      </c>
      <c r="G5" s="49">
        <f t="shared" ref="G5:G68" si="2">O5/AA5</f>
        <v>5.7082452431289642E-2</v>
      </c>
      <c r="H5" s="49">
        <f t="shared" ref="H5:H68" si="3">SUM(Q5,S5:W5,Z5)/AA5</f>
        <v>0.14376321353065538</v>
      </c>
      <c r="I5" s="49">
        <f t="shared" ref="I5:I68" si="4">MAX(E5:H5)</f>
        <v>0.63636363636363635</v>
      </c>
      <c r="J5" s="49" t="str">
        <f t="shared" ref="J5:J68" si="5">INDEX($E$3:$H$3,MATCH(I5,E5:H5,0))</f>
        <v>BJP</v>
      </c>
      <c r="K5" s="49">
        <f t="shared" ref="K5:K68" si="6">LARGE(E5:H5,2)</f>
        <v>0.16279069767441862</v>
      </c>
      <c r="L5" s="49" t="str">
        <f t="shared" ref="L5:L68" si="7">INDEX($E$3:$H$3,MATCH(K5,E5:H5,0))</f>
        <v>HAMS</v>
      </c>
      <c r="M5" s="49">
        <f t="shared" ref="M5:M68" si="8">I5-K5</f>
        <v>0.47357293868921774</v>
      </c>
      <c r="N5" s="49" t="str">
        <f t="shared" ref="N5:N68" si="9">IF(M5&gt;0.15,CONCATENATE("Strong ",J5),CONCATENATE("Swing ",J5))</f>
        <v>Strong BJP</v>
      </c>
      <c r="O5" s="50">
        <v>27</v>
      </c>
      <c r="P5" s="50">
        <v>301</v>
      </c>
      <c r="Q5" s="50">
        <v>3</v>
      </c>
      <c r="R5" s="50">
        <v>77</v>
      </c>
      <c r="S5" s="50">
        <v>20</v>
      </c>
      <c r="T5" s="50">
        <v>6</v>
      </c>
      <c r="U5" s="50">
        <v>13</v>
      </c>
      <c r="V5" s="50">
        <v>7</v>
      </c>
      <c r="W5" s="50">
        <v>9</v>
      </c>
      <c r="X5" s="50">
        <v>463</v>
      </c>
      <c r="Y5" s="50">
        <v>0</v>
      </c>
      <c r="Z5" s="51">
        <v>10</v>
      </c>
      <c r="AA5" s="48">
        <v>473</v>
      </c>
      <c r="AB5" s="50">
        <v>0</v>
      </c>
    </row>
    <row r="6" spans="1:28" x14ac:dyDescent="0.3">
      <c r="A6" s="48">
        <v>3</v>
      </c>
      <c r="B6" s="48" t="s">
        <v>64</v>
      </c>
      <c r="C6" s="48" t="str">
        <f>VLOOKUP(B6,[6]Sheet1!$B$2:$D$323,3,0)</f>
        <v>JAMHOR</v>
      </c>
      <c r="D6" s="48"/>
      <c r="E6" s="49">
        <f t="shared" si="0"/>
        <v>0.63414634146341464</v>
      </c>
      <c r="F6" s="49">
        <f t="shared" si="1"/>
        <v>0.25203252032520324</v>
      </c>
      <c r="G6" s="49">
        <f t="shared" si="2"/>
        <v>1.2195121951219513E-2</v>
      </c>
      <c r="H6" s="49">
        <f t="shared" si="3"/>
        <v>0.1016260162601626</v>
      </c>
      <c r="I6" s="49">
        <f t="shared" si="4"/>
        <v>0.63414634146341464</v>
      </c>
      <c r="J6" s="49" t="str">
        <f t="shared" si="5"/>
        <v>BJP</v>
      </c>
      <c r="K6" s="49">
        <f t="shared" si="6"/>
        <v>0.25203252032520324</v>
      </c>
      <c r="L6" s="49" t="str">
        <f t="shared" si="7"/>
        <v>HAMS</v>
      </c>
      <c r="M6" s="49">
        <f t="shared" si="8"/>
        <v>0.38211382113821141</v>
      </c>
      <c r="N6" s="49" t="str">
        <f t="shared" si="9"/>
        <v>Strong BJP</v>
      </c>
      <c r="O6" s="50">
        <v>9</v>
      </c>
      <c r="P6" s="50">
        <v>468</v>
      </c>
      <c r="Q6" s="50">
        <v>15</v>
      </c>
      <c r="R6" s="50">
        <v>186</v>
      </c>
      <c r="S6" s="50">
        <v>12</v>
      </c>
      <c r="T6" s="50">
        <v>9</v>
      </c>
      <c r="U6" s="50">
        <v>5</v>
      </c>
      <c r="V6" s="50">
        <v>7</v>
      </c>
      <c r="W6" s="50">
        <v>10</v>
      </c>
      <c r="X6" s="50">
        <v>721</v>
      </c>
      <c r="Y6" s="50">
        <v>0</v>
      </c>
      <c r="Z6" s="51">
        <v>17</v>
      </c>
      <c r="AA6" s="48">
        <v>738</v>
      </c>
      <c r="AB6" s="50">
        <v>0</v>
      </c>
    </row>
    <row r="7" spans="1:28" x14ac:dyDescent="0.3">
      <c r="A7" s="48">
        <v>4</v>
      </c>
      <c r="B7" s="48" t="s">
        <v>64</v>
      </c>
      <c r="C7" s="48" t="str">
        <f>VLOOKUP(B7,[6]Sheet1!$B$2:$D$323,3,0)</f>
        <v>JAMHOR</v>
      </c>
      <c r="D7" s="48"/>
      <c r="E7" s="49">
        <f t="shared" si="0"/>
        <v>0.62652705061082026</v>
      </c>
      <c r="F7" s="49">
        <f t="shared" si="1"/>
        <v>0.26178010471204188</v>
      </c>
      <c r="G7" s="49">
        <f t="shared" si="2"/>
        <v>5.235602094240838E-3</v>
      </c>
      <c r="H7" s="49">
        <f t="shared" si="3"/>
        <v>0.10645724258289703</v>
      </c>
      <c r="I7" s="49">
        <f t="shared" si="4"/>
        <v>0.62652705061082026</v>
      </c>
      <c r="J7" s="49" t="str">
        <f t="shared" si="5"/>
        <v>BJP</v>
      </c>
      <c r="K7" s="49">
        <f t="shared" si="6"/>
        <v>0.26178010471204188</v>
      </c>
      <c r="L7" s="49" t="str">
        <f t="shared" si="7"/>
        <v>HAMS</v>
      </c>
      <c r="M7" s="49">
        <f t="shared" si="8"/>
        <v>0.36474694589877837</v>
      </c>
      <c r="N7" s="49" t="str">
        <f t="shared" si="9"/>
        <v>Strong BJP</v>
      </c>
      <c r="O7" s="50">
        <v>3</v>
      </c>
      <c r="P7" s="50">
        <v>359</v>
      </c>
      <c r="Q7" s="50">
        <v>9</v>
      </c>
      <c r="R7" s="50">
        <v>150</v>
      </c>
      <c r="S7" s="50">
        <v>8</v>
      </c>
      <c r="T7" s="50">
        <v>3</v>
      </c>
      <c r="U7" s="50">
        <v>10</v>
      </c>
      <c r="V7" s="50">
        <v>4</v>
      </c>
      <c r="W7" s="50">
        <v>8</v>
      </c>
      <c r="X7" s="50">
        <v>554</v>
      </c>
      <c r="Y7" s="50">
        <v>0</v>
      </c>
      <c r="Z7" s="51">
        <v>19</v>
      </c>
      <c r="AA7" s="48">
        <v>573</v>
      </c>
      <c r="AB7" s="50">
        <v>0</v>
      </c>
    </row>
    <row r="8" spans="1:28" x14ac:dyDescent="0.3">
      <c r="A8" s="48">
        <v>5</v>
      </c>
      <c r="B8" s="48" t="s">
        <v>65</v>
      </c>
      <c r="C8" s="48" t="str">
        <f>VLOOKUP(B8,[6]Sheet1!$B$2:$D$323,3,0)</f>
        <v>JAMHOR</v>
      </c>
      <c r="D8" s="48"/>
      <c r="E8" s="49">
        <f t="shared" si="0"/>
        <v>0.84782608695652173</v>
      </c>
      <c r="F8" s="49">
        <f t="shared" si="1"/>
        <v>5.1630434782608696E-2</v>
      </c>
      <c r="G8" s="49">
        <f t="shared" si="2"/>
        <v>3.2608695652173912E-2</v>
      </c>
      <c r="H8" s="49">
        <f t="shared" si="3"/>
        <v>6.7934782608695649E-2</v>
      </c>
      <c r="I8" s="49">
        <f t="shared" si="4"/>
        <v>0.84782608695652173</v>
      </c>
      <c r="J8" s="49" t="str">
        <f t="shared" si="5"/>
        <v>BJP</v>
      </c>
      <c r="K8" s="49">
        <f t="shared" si="6"/>
        <v>6.7934782608695649E-2</v>
      </c>
      <c r="L8" s="49" t="str">
        <f t="shared" si="7"/>
        <v>Others</v>
      </c>
      <c r="M8" s="49">
        <f t="shared" si="8"/>
        <v>0.77989130434782605</v>
      </c>
      <c r="N8" s="49" t="str">
        <f t="shared" si="9"/>
        <v>Strong BJP</v>
      </c>
      <c r="O8" s="50">
        <v>12</v>
      </c>
      <c r="P8" s="50">
        <v>312</v>
      </c>
      <c r="Q8" s="50">
        <v>3</v>
      </c>
      <c r="R8" s="50">
        <v>19</v>
      </c>
      <c r="S8" s="50">
        <v>7</v>
      </c>
      <c r="T8" s="50">
        <v>2</v>
      </c>
      <c r="U8" s="50">
        <v>3</v>
      </c>
      <c r="V8" s="50">
        <v>1</v>
      </c>
      <c r="W8" s="50">
        <v>3</v>
      </c>
      <c r="X8" s="50">
        <v>362</v>
      </c>
      <c r="Y8" s="50">
        <v>0</v>
      </c>
      <c r="Z8" s="51">
        <v>6</v>
      </c>
      <c r="AA8" s="48">
        <v>368</v>
      </c>
      <c r="AB8" s="50">
        <v>0</v>
      </c>
    </row>
    <row r="9" spans="1:28" x14ac:dyDescent="0.3">
      <c r="A9" s="48">
        <v>6</v>
      </c>
      <c r="B9" s="48" t="s">
        <v>391</v>
      </c>
      <c r="C9" s="48" t="str">
        <f>VLOOKUP(B9,[6]Sheet1!$B$2:$D$323,3,0)</f>
        <v>JAMHOR</v>
      </c>
      <c r="D9" s="48"/>
      <c r="E9" s="49">
        <f t="shared" si="0"/>
        <v>0.81940700808625333</v>
      </c>
      <c r="F9" s="49">
        <f t="shared" si="1"/>
        <v>7.5471698113207544E-2</v>
      </c>
      <c r="G9" s="49">
        <f t="shared" si="2"/>
        <v>2.4258760107816711E-2</v>
      </c>
      <c r="H9" s="49">
        <f t="shared" si="3"/>
        <v>8.0862533692722366E-2</v>
      </c>
      <c r="I9" s="49">
        <f t="shared" si="4"/>
        <v>0.81940700808625333</v>
      </c>
      <c r="J9" s="49" t="str">
        <f t="shared" si="5"/>
        <v>BJP</v>
      </c>
      <c r="K9" s="49">
        <f t="shared" si="6"/>
        <v>8.0862533692722366E-2</v>
      </c>
      <c r="L9" s="49" t="str">
        <f t="shared" si="7"/>
        <v>Others</v>
      </c>
      <c r="M9" s="49">
        <f t="shared" si="8"/>
        <v>0.73854447439353099</v>
      </c>
      <c r="N9" s="49" t="str">
        <f t="shared" si="9"/>
        <v>Strong BJP</v>
      </c>
      <c r="O9" s="50">
        <v>9</v>
      </c>
      <c r="P9" s="50">
        <v>304</v>
      </c>
      <c r="Q9" s="50">
        <v>7</v>
      </c>
      <c r="R9" s="50">
        <v>28</v>
      </c>
      <c r="S9" s="50">
        <v>7</v>
      </c>
      <c r="T9" s="50">
        <v>3</v>
      </c>
      <c r="U9" s="50">
        <v>2</v>
      </c>
      <c r="V9" s="50">
        <v>6</v>
      </c>
      <c r="W9" s="50">
        <v>2</v>
      </c>
      <c r="X9" s="50">
        <v>368</v>
      </c>
      <c r="Y9" s="50">
        <v>0</v>
      </c>
      <c r="Z9" s="51">
        <v>3</v>
      </c>
      <c r="AA9" s="48">
        <v>371</v>
      </c>
      <c r="AB9" s="50">
        <v>0</v>
      </c>
    </row>
    <row r="10" spans="1:28" x14ac:dyDescent="0.3">
      <c r="A10" s="48">
        <v>7</v>
      </c>
      <c r="B10" s="48" t="s">
        <v>66</v>
      </c>
      <c r="C10" s="48" t="str">
        <f>VLOOKUP(B10,[6]Sheet1!$B$2:$D$323,3,0)</f>
        <v>JAMHOR</v>
      </c>
      <c r="D10" s="48"/>
      <c r="E10" s="49">
        <f t="shared" si="0"/>
        <v>0.60690789473684215</v>
      </c>
      <c r="F10" s="49">
        <f t="shared" si="1"/>
        <v>0.23355263157894737</v>
      </c>
      <c r="G10" s="49">
        <f t="shared" si="2"/>
        <v>1.8092105263157895E-2</v>
      </c>
      <c r="H10" s="49">
        <f t="shared" si="3"/>
        <v>0.14144736842105263</v>
      </c>
      <c r="I10" s="49">
        <f t="shared" si="4"/>
        <v>0.60690789473684215</v>
      </c>
      <c r="J10" s="49" t="str">
        <f t="shared" si="5"/>
        <v>BJP</v>
      </c>
      <c r="K10" s="49">
        <f t="shared" si="6"/>
        <v>0.23355263157894737</v>
      </c>
      <c r="L10" s="49" t="str">
        <f t="shared" si="7"/>
        <v>HAMS</v>
      </c>
      <c r="M10" s="49">
        <f t="shared" si="8"/>
        <v>0.3733552631578948</v>
      </c>
      <c r="N10" s="49" t="str">
        <f t="shared" si="9"/>
        <v>Strong BJP</v>
      </c>
      <c r="O10" s="50">
        <v>11</v>
      </c>
      <c r="P10" s="50">
        <v>369</v>
      </c>
      <c r="Q10" s="50">
        <v>19</v>
      </c>
      <c r="R10" s="50">
        <v>142</v>
      </c>
      <c r="S10" s="50">
        <v>15</v>
      </c>
      <c r="T10" s="50">
        <v>6</v>
      </c>
      <c r="U10" s="50">
        <v>9</v>
      </c>
      <c r="V10" s="50">
        <v>5</v>
      </c>
      <c r="W10" s="50">
        <v>15</v>
      </c>
      <c r="X10" s="50">
        <v>591</v>
      </c>
      <c r="Y10" s="50">
        <v>0</v>
      </c>
      <c r="Z10" s="51">
        <v>17</v>
      </c>
      <c r="AA10" s="48">
        <v>608</v>
      </c>
      <c r="AB10" s="50">
        <v>0</v>
      </c>
    </row>
    <row r="11" spans="1:28" x14ac:dyDescent="0.3">
      <c r="A11" s="48">
        <v>8</v>
      </c>
      <c r="B11" s="48" t="s">
        <v>67</v>
      </c>
      <c r="C11" s="48" t="str">
        <f>VLOOKUP(B11,[6]Sheet1!$B$2:$D$323,3,0)</f>
        <v>JOKAHARI</v>
      </c>
      <c r="D11" s="48"/>
      <c r="E11" s="49">
        <f t="shared" si="0"/>
        <v>0.74271844660194175</v>
      </c>
      <c r="F11" s="49">
        <f t="shared" si="1"/>
        <v>0.16019417475728157</v>
      </c>
      <c r="G11" s="49">
        <f t="shared" si="2"/>
        <v>2.6699029126213591E-2</v>
      </c>
      <c r="H11" s="49">
        <f t="shared" si="3"/>
        <v>7.0388349514563103E-2</v>
      </c>
      <c r="I11" s="49">
        <f t="shared" si="4"/>
        <v>0.74271844660194175</v>
      </c>
      <c r="J11" s="49" t="str">
        <f t="shared" si="5"/>
        <v>BJP</v>
      </c>
      <c r="K11" s="49">
        <f t="shared" si="6"/>
        <v>0.16019417475728157</v>
      </c>
      <c r="L11" s="49" t="str">
        <f t="shared" si="7"/>
        <v>HAMS</v>
      </c>
      <c r="M11" s="49">
        <f t="shared" si="8"/>
        <v>0.58252427184466016</v>
      </c>
      <c r="N11" s="49" t="str">
        <f t="shared" si="9"/>
        <v>Strong BJP</v>
      </c>
      <c r="O11" s="50">
        <v>11</v>
      </c>
      <c r="P11" s="50">
        <v>306</v>
      </c>
      <c r="Q11" s="50">
        <v>4</v>
      </c>
      <c r="R11" s="50">
        <v>66</v>
      </c>
      <c r="S11" s="50">
        <v>3</v>
      </c>
      <c r="T11" s="50">
        <v>3</v>
      </c>
      <c r="U11" s="50">
        <v>4</v>
      </c>
      <c r="V11" s="50">
        <v>2</v>
      </c>
      <c r="W11" s="50">
        <v>2</v>
      </c>
      <c r="X11" s="50">
        <v>401</v>
      </c>
      <c r="Y11" s="50">
        <v>0</v>
      </c>
      <c r="Z11" s="51">
        <v>11</v>
      </c>
      <c r="AA11" s="48">
        <v>412</v>
      </c>
      <c r="AB11" s="50">
        <v>0</v>
      </c>
    </row>
    <row r="12" spans="1:28" x14ac:dyDescent="0.3">
      <c r="A12" s="48">
        <v>9</v>
      </c>
      <c r="B12" s="48" t="s">
        <v>392</v>
      </c>
      <c r="C12" s="48" t="str">
        <f>VLOOKUP(B12,[6]Sheet1!$B$2:$D$323,3,0)</f>
        <v>RAJA</v>
      </c>
      <c r="D12" s="48"/>
      <c r="E12" s="49">
        <f t="shared" si="0"/>
        <v>0.28716216216216217</v>
      </c>
      <c r="F12" s="49">
        <f t="shared" si="1"/>
        <v>0.60641891891891897</v>
      </c>
      <c r="G12" s="49">
        <f t="shared" si="2"/>
        <v>6.7567567567567571E-3</v>
      </c>
      <c r="H12" s="49">
        <f t="shared" si="3"/>
        <v>9.9662162162162157E-2</v>
      </c>
      <c r="I12" s="49">
        <f t="shared" si="4"/>
        <v>0.60641891891891897</v>
      </c>
      <c r="J12" s="49" t="str">
        <f t="shared" si="5"/>
        <v>HAMS</v>
      </c>
      <c r="K12" s="49">
        <f t="shared" si="6"/>
        <v>0.28716216216216217</v>
      </c>
      <c r="L12" s="49" t="str">
        <f t="shared" si="7"/>
        <v>BJP</v>
      </c>
      <c r="M12" s="49">
        <f t="shared" si="8"/>
        <v>0.3192567567567568</v>
      </c>
      <c r="N12" s="49" t="str">
        <f t="shared" si="9"/>
        <v>Strong HAMS</v>
      </c>
      <c r="O12" s="50">
        <v>4</v>
      </c>
      <c r="P12" s="50">
        <v>170</v>
      </c>
      <c r="Q12" s="50">
        <v>8</v>
      </c>
      <c r="R12" s="50">
        <v>359</v>
      </c>
      <c r="S12" s="50">
        <v>18</v>
      </c>
      <c r="T12" s="50">
        <v>3</v>
      </c>
      <c r="U12" s="50">
        <v>11</v>
      </c>
      <c r="V12" s="50">
        <v>7</v>
      </c>
      <c r="W12" s="50">
        <v>8</v>
      </c>
      <c r="X12" s="50">
        <v>588</v>
      </c>
      <c r="Y12" s="50">
        <v>0</v>
      </c>
      <c r="Z12" s="51">
        <v>4</v>
      </c>
      <c r="AA12" s="48">
        <v>592</v>
      </c>
      <c r="AB12" s="50">
        <v>0</v>
      </c>
    </row>
    <row r="13" spans="1:28" x14ac:dyDescent="0.3">
      <c r="A13" s="48">
        <v>10</v>
      </c>
      <c r="B13" s="48" t="s">
        <v>393</v>
      </c>
      <c r="C13" s="48" t="str">
        <f>VLOOKUP(B13,[6]Sheet1!$B$2:$D$323,3,0)</f>
        <v>DIHRI</v>
      </c>
      <c r="D13" s="48"/>
      <c r="E13" s="49">
        <f t="shared" si="0"/>
        <v>0.30373831775700932</v>
      </c>
      <c r="F13" s="49">
        <f t="shared" si="1"/>
        <v>0.46728971962616822</v>
      </c>
      <c r="G13" s="49">
        <f t="shared" si="2"/>
        <v>7.0093457943925233E-3</v>
      </c>
      <c r="H13" s="49">
        <f t="shared" si="3"/>
        <v>0.2219626168224299</v>
      </c>
      <c r="I13" s="49">
        <f t="shared" si="4"/>
        <v>0.46728971962616822</v>
      </c>
      <c r="J13" s="49" t="str">
        <f t="shared" si="5"/>
        <v>HAMS</v>
      </c>
      <c r="K13" s="49">
        <f t="shared" si="6"/>
        <v>0.30373831775700932</v>
      </c>
      <c r="L13" s="49" t="str">
        <f t="shared" si="7"/>
        <v>BJP</v>
      </c>
      <c r="M13" s="49">
        <f t="shared" si="8"/>
        <v>0.1635514018691589</v>
      </c>
      <c r="N13" s="49" t="str">
        <f t="shared" si="9"/>
        <v>Strong HAMS</v>
      </c>
      <c r="O13" s="50">
        <v>3</v>
      </c>
      <c r="P13" s="50">
        <v>130</v>
      </c>
      <c r="Q13" s="50">
        <v>3</v>
      </c>
      <c r="R13" s="50">
        <v>200</v>
      </c>
      <c r="S13" s="50">
        <v>42</v>
      </c>
      <c r="T13" s="50">
        <v>13</v>
      </c>
      <c r="U13" s="50">
        <v>16</v>
      </c>
      <c r="V13" s="50">
        <v>4</v>
      </c>
      <c r="W13" s="50">
        <v>4</v>
      </c>
      <c r="X13" s="50">
        <v>415</v>
      </c>
      <c r="Y13" s="50">
        <v>0</v>
      </c>
      <c r="Z13" s="51">
        <v>13</v>
      </c>
      <c r="AA13" s="48">
        <v>428</v>
      </c>
      <c r="AB13" s="50">
        <v>0</v>
      </c>
    </row>
    <row r="14" spans="1:28" x14ac:dyDescent="0.3">
      <c r="A14" s="48">
        <v>11</v>
      </c>
      <c r="B14" s="48" t="s">
        <v>394</v>
      </c>
      <c r="C14" s="48" t="str">
        <f>VLOOKUP(B14,[6]Sheet1!$B$2:$D$323,3,0)</f>
        <v>DIHRI</v>
      </c>
      <c r="D14" s="48"/>
      <c r="E14" s="49">
        <f t="shared" si="0"/>
        <v>0.39634146341463417</v>
      </c>
      <c r="F14" s="49">
        <f t="shared" si="1"/>
        <v>0.44105691056910568</v>
      </c>
      <c r="G14" s="49">
        <f t="shared" si="2"/>
        <v>1.4227642276422764E-2</v>
      </c>
      <c r="H14" s="49">
        <f t="shared" si="3"/>
        <v>0.1483739837398374</v>
      </c>
      <c r="I14" s="49">
        <f t="shared" si="4"/>
        <v>0.44105691056910568</v>
      </c>
      <c r="J14" s="49" t="str">
        <f t="shared" si="5"/>
        <v>HAMS</v>
      </c>
      <c r="K14" s="49">
        <f t="shared" si="6"/>
        <v>0.39634146341463417</v>
      </c>
      <c r="L14" s="49" t="str">
        <f t="shared" si="7"/>
        <v>BJP</v>
      </c>
      <c r="M14" s="49">
        <f t="shared" si="8"/>
        <v>4.471544715447151E-2</v>
      </c>
      <c r="N14" s="49" t="str">
        <f t="shared" si="9"/>
        <v>Swing HAMS</v>
      </c>
      <c r="O14" s="50">
        <v>7</v>
      </c>
      <c r="P14" s="50">
        <v>195</v>
      </c>
      <c r="Q14" s="50">
        <v>5</v>
      </c>
      <c r="R14" s="50">
        <v>217</v>
      </c>
      <c r="S14" s="50">
        <v>26</v>
      </c>
      <c r="T14" s="50">
        <v>8</v>
      </c>
      <c r="U14" s="50">
        <v>14</v>
      </c>
      <c r="V14" s="50">
        <v>2</v>
      </c>
      <c r="W14" s="50">
        <v>8</v>
      </c>
      <c r="X14" s="50">
        <v>482</v>
      </c>
      <c r="Y14" s="50">
        <v>0</v>
      </c>
      <c r="Z14" s="51">
        <v>10</v>
      </c>
      <c r="AA14" s="48">
        <v>492</v>
      </c>
      <c r="AB14" s="50">
        <v>0</v>
      </c>
    </row>
    <row r="15" spans="1:28" x14ac:dyDescent="0.3">
      <c r="A15" s="48">
        <v>12</v>
      </c>
      <c r="B15" s="48" t="s">
        <v>395</v>
      </c>
      <c r="C15" s="48" t="str">
        <f>VLOOKUP(B15,[6]Sheet1!$B$2:$D$323,3,0)</f>
        <v>PADRAWAN</v>
      </c>
      <c r="D15" s="48"/>
      <c r="E15" s="49">
        <f t="shared" si="0"/>
        <v>0.66166666666666663</v>
      </c>
      <c r="F15" s="49">
        <f t="shared" si="1"/>
        <v>0.17333333333333334</v>
      </c>
      <c r="G15" s="49">
        <f t="shared" si="2"/>
        <v>0.02</v>
      </c>
      <c r="H15" s="49">
        <f t="shared" si="3"/>
        <v>0.14499999999999999</v>
      </c>
      <c r="I15" s="49">
        <f t="shared" si="4"/>
        <v>0.66166666666666663</v>
      </c>
      <c r="J15" s="49" t="str">
        <f t="shared" si="5"/>
        <v>BJP</v>
      </c>
      <c r="K15" s="49">
        <f t="shared" si="6"/>
        <v>0.17333333333333334</v>
      </c>
      <c r="L15" s="49" t="str">
        <f t="shared" si="7"/>
        <v>HAMS</v>
      </c>
      <c r="M15" s="49">
        <f t="shared" si="8"/>
        <v>0.48833333333333329</v>
      </c>
      <c r="N15" s="49" t="str">
        <f t="shared" si="9"/>
        <v>Strong BJP</v>
      </c>
      <c r="O15" s="50">
        <v>12</v>
      </c>
      <c r="P15" s="50">
        <v>397</v>
      </c>
      <c r="Q15" s="50">
        <v>7</v>
      </c>
      <c r="R15" s="50">
        <v>104</v>
      </c>
      <c r="S15" s="50">
        <v>8</v>
      </c>
      <c r="T15" s="50">
        <v>3</v>
      </c>
      <c r="U15" s="50">
        <v>19</v>
      </c>
      <c r="V15" s="50">
        <v>13</v>
      </c>
      <c r="W15" s="50">
        <v>8</v>
      </c>
      <c r="X15" s="50">
        <v>571</v>
      </c>
      <c r="Y15" s="50">
        <v>0</v>
      </c>
      <c r="Z15" s="51">
        <v>29</v>
      </c>
      <c r="AA15" s="48">
        <v>600</v>
      </c>
      <c r="AB15" s="50">
        <v>0</v>
      </c>
    </row>
    <row r="16" spans="1:28" x14ac:dyDescent="0.3">
      <c r="A16" s="48">
        <v>13</v>
      </c>
      <c r="B16" s="48" t="s">
        <v>396</v>
      </c>
      <c r="C16" s="48" t="str">
        <f>VLOOKUP(B16,[6]Sheet1!$B$2:$D$323,3,0)</f>
        <v>DEVARIYA</v>
      </c>
      <c r="D16" s="48"/>
      <c r="E16" s="49">
        <f t="shared" si="0"/>
        <v>0.38947368421052631</v>
      </c>
      <c r="F16" s="49">
        <f t="shared" si="1"/>
        <v>0.48245614035087719</v>
      </c>
      <c r="G16" s="49">
        <f t="shared" si="2"/>
        <v>8.771929824561403E-3</v>
      </c>
      <c r="H16" s="49">
        <f t="shared" si="3"/>
        <v>0.11929824561403508</v>
      </c>
      <c r="I16" s="49">
        <f t="shared" si="4"/>
        <v>0.48245614035087719</v>
      </c>
      <c r="J16" s="49" t="str">
        <f t="shared" si="5"/>
        <v>HAMS</v>
      </c>
      <c r="K16" s="49">
        <f t="shared" si="6"/>
        <v>0.38947368421052631</v>
      </c>
      <c r="L16" s="49" t="str">
        <f t="shared" si="7"/>
        <v>BJP</v>
      </c>
      <c r="M16" s="49">
        <f t="shared" si="8"/>
        <v>9.2982456140350889E-2</v>
      </c>
      <c r="N16" s="49" t="str">
        <f t="shared" si="9"/>
        <v>Swing HAMS</v>
      </c>
      <c r="O16" s="50">
        <v>5</v>
      </c>
      <c r="P16" s="50">
        <v>222</v>
      </c>
      <c r="Q16" s="50">
        <v>8</v>
      </c>
      <c r="R16" s="50">
        <v>275</v>
      </c>
      <c r="S16" s="50">
        <v>16</v>
      </c>
      <c r="T16" s="50">
        <v>3</v>
      </c>
      <c r="U16" s="50">
        <v>10</v>
      </c>
      <c r="V16" s="50">
        <v>9</v>
      </c>
      <c r="W16" s="50">
        <v>11</v>
      </c>
      <c r="X16" s="50">
        <v>559</v>
      </c>
      <c r="Y16" s="50">
        <v>0</v>
      </c>
      <c r="Z16" s="51">
        <v>11</v>
      </c>
      <c r="AA16" s="48">
        <v>570</v>
      </c>
      <c r="AB16" s="50">
        <v>0</v>
      </c>
    </row>
    <row r="17" spans="1:28" x14ac:dyDescent="0.3">
      <c r="A17" s="48">
        <v>14</v>
      </c>
      <c r="B17" s="48" t="s">
        <v>397</v>
      </c>
      <c r="C17" s="48" t="str">
        <f>VLOOKUP(B17,[6]Sheet1!$B$2:$D$323,3,0)</f>
        <v>CHITRAGOPI</v>
      </c>
      <c r="D17" s="48"/>
      <c r="E17" s="49">
        <f t="shared" si="0"/>
        <v>0.58027522935779818</v>
      </c>
      <c r="F17" s="49">
        <f t="shared" si="1"/>
        <v>0.26834862385321101</v>
      </c>
      <c r="G17" s="49">
        <f t="shared" si="2"/>
        <v>1.6055045871559634E-2</v>
      </c>
      <c r="H17" s="49">
        <f t="shared" si="3"/>
        <v>0.13532110091743119</v>
      </c>
      <c r="I17" s="49">
        <f t="shared" si="4"/>
        <v>0.58027522935779818</v>
      </c>
      <c r="J17" s="49" t="str">
        <f t="shared" si="5"/>
        <v>BJP</v>
      </c>
      <c r="K17" s="49">
        <f t="shared" si="6"/>
        <v>0.26834862385321101</v>
      </c>
      <c r="L17" s="49" t="str">
        <f t="shared" si="7"/>
        <v>HAMS</v>
      </c>
      <c r="M17" s="49">
        <f t="shared" si="8"/>
        <v>0.31192660550458717</v>
      </c>
      <c r="N17" s="49" t="str">
        <f t="shared" si="9"/>
        <v>Strong BJP</v>
      </c>
      <c r="O17" s="50">
        <v>7</v>
      </c>
      <c r="P17" s="50">
        <v>253</v>
      </c>
      <c r="Q17" s="50">
        <v>3</v>
      </c>
      <c r="R17" s="50">
        <v>117</v>
      </c>
      <c r="S17" s="50">
        <v>3</v>
      </c>
      <c r="T17" s="50">
        <v>8</v>
      </c>
      <c r="U17" s="50">
        <v>11</v>
      </c>
      <c r="V17" s="50">
        <v>9</v>
      </c>
      <c r="W17" s="50">
        <v>7</v>
      </c>
      <c r="X17" s="50">
        <v>418</v>
      </c>
      <c r="Y17" s="50">
        <v>0</v>
      </c>
      <c r="Z17" s="51">
        <v>18</v>
      </c>
      <c r="AA17" s="48">
        <v>436</v>
      </c>
      <c r="AB17" s="50">
        <v>0</v>
      </c>
    </row>
    <row r="18" spans="1:28" x14ac:dyDescent="0.3">
      <c r="A18" s="48">
        <v>15</v>
      </c>
      <c r="B18" s="48" t="s">
        <v>73</v>
      </c>
      <c r="C18" s="48" t="str">
        <f>VLOOKUP(B18,[6]Sheet1!$B$2:$D$323,3,0)</f>
        <v>PATANAVA</v>
      </c>
      <c r="D18" s="48"/>
      <c r="E18" s="49">
        <f t="shared" si="0"/>
        <v>0.53564899451553927</v>
      </c>
      <c r="F18" s="49">
        <f t="shared" si="1"/>
        <v>0.37294332723948814</v>
      </c>
      <c r="G18" s="49">
        <f t="shared" si="2"/>
        <v>3.6563071297989031E-3</v>
      </c>
      <c r="H18" s="49">
        <f t="shared" si="3"/>
        <v>8.7751371115173671E-2</v>
      </c>
      <c r="I18" s="49">
        <f t="shared" si="4"/>
        <v>0.53564899451553927</v>
      </c>
      <c r="J18" s="49" t="str">
        <f t="shared" si="5"/>
        <v>BJP</v>
      </c>
      <c r="K18" s="49">
        <f t="shared" si="6"/>
        <v>0.37294332723948814</v>
      </c>
      <c r="L18" s="49" t="str">
        <f t="shared" si="7"/>
        <v>HAMS</v>
      </c>
      <c r="M18" s="49">
        <f t="shared" si="8"/>
        <v>0.16270566727605112</v>
      </c>
      <c r="N18" s="49" t="str">
        <f t="shared" si="9"/>
        <v>Strong BJP</v>
      </c>
      <c r="O18" s="50">
        <v>2</v>
      </c>
      <c r="P18" s="50">
        <v>293</v>
      </c>
      <c r="Q18" s="50">
        <v>4</v>
      </c>
      <c r="R18" s="50">
        <v>204</v>
      </c>
      <c r="S18" s="50">
        <v>6</v>
      </c>
      <c r="T18" s="50">
        <v>9</v>
      </c>
      <c r="U18" s="50">
        <v>10</v>
      </c>
      <c r="V18" s="50">
        <v>4</v>
      </c>
      <c r="W18" s="50">
        <v>6</v>
      </c>
      <c r="X18" s="50">
        <v>538</v>
      </c>
      <c r="Y18" s="50">
        <v>0</v>
      </c>
      <c r="Z18" s="51">
        <v>9</v>
      </c>
      <c r="AA18" s="48">
        <v>547</v>
      </c>
      <c r="AB18" s="50">
        <v>0</v>
      </c>
    </row>
    <row r="19" spans="1:28" x14ac:dyDescent="0.3">
      <c r="A19" s="48">
        <v>16</v>
      </c>
      <c r="B19" s="48" t="s">
        <v>71</v>
      </c>
      <c r="C19" s="48" t="str">
        <f>VLOOKUP(B19,[6]Sheet1!$B$2:$D$323,3,0)</f>
        <v>DEVAHARA</v>
      </c>
      <c r="D19" s="48"/>
      <c r="E19" s="49">
        <f t="shared" si="0"/>
        <v>0.31213872832369943</v>
      </c>
      <c r="F19" s="49">
        <f t="shared" si="1"/>
        <v>0.56936416184971095</v>
      </c>
      <c r="G19" s="49">
        <f t="shared" si="2"/>
        <v>5.7803468208092483E-3</v>
      </c>
      <c r="H19" s="49">
        <f t="shared" si="3"/>
        <v>0.11271676300578035</v>
      </c>
      <c r="I19" s="49">
        <f t="shared" si="4"/>
        <v>0.56936416184971095</v>
      </c>
      <c r="J19" s="49" t="str">
        <f t="shared" si="5"/>
        <v>HAMS</v>
      </c>
      <c r="K19" s="49">
        <f t="shared" si="6"/>
        <v>0.31213872832369943</v>
      </c>
      <c r="L19" s="49" t="str">
        <f t="shared" si="7"/>
        <v>BJP</v>
      </c>
      <c r="M19" s="49">
        <f t="shared" si="8"/>
        <v>0.25722543352601152</v>
      </c>
      <c r="N19" s="49" t="str">
        <f t="shared" si="9"/>
        <v>Strong HAMS</v>
      </c>
      <c r="O19" s="50">
        <v>2</v>
      </c>
      <c r="P19" s="50">
        <v>108</v>
      </c>
      <c r="Q19" s="50">
        <v>6</v>
      </c>
      <c r="R19" s="50">
        <v>197</v>
      </c>
      <c r="S19" s="50">
        <v>2</v>
      </c>
      <c r="T19" s="50">
        <v>3</v>
      </c>
      <c r="U19" s="50">
        <v>16</v>
      </c>
      <c r="V19" s="50">
        <v>2</v>
      </c>
      <c r="W19" s="50">
        <v>5</v>
      </c>
      <c r="X19" s="50">
        <v>341</v>
      </c>
      <c r="Y19" s="50">
        <v>0</v>
      </c>
      <c r="Z19" s="51">
        <v>5</v>
      </c>
      <c r="AA19" s="48">
        <v>346</v>
      </c>
      <c r="AB19" s="50">
        <v>0</v>
      </c>
    </row>
    <row r="20" spans="1:28" x14ac:dyDescent="0.3">
      <c r="A20" s="48">
        <v>17</v>
      </c>
      <c r="B20" s="48" t="s">
        <v>398</v>
      </c>
      <c r="C20" s="48" t="str">
        <f>VLOOKUP(B20,[6]Sheet1!$B$2:$D$323,3,0)</f>
        <v>JAGAPUR</v>
      </c>
      <c r="D20" s="48"/>
      <c r="E20" s="49">
        <f t="shared" si="0"/>
        <v>0.64414414414414412</v>
      </c>
      <c r="F20" s="49">
        <f t="shared" si="1"/>
        <v>0.1996996996996997</v>
      </c>
      <c r="G20" s="49">
        <f t="shared" si="2"/>
        <v>3.003003003003003E-2</v>
      </c>
      <c r="H20" s="49">
        <f t="shared" si="3"/>
        <v>0.12612612612612611</v>
      </c>
      <c r="I20" s="49">
        <f t="shared" si="4"/>
        <v>0.64414414414414412</v>
      </c>
      <c r="J20" s="49" t="str">
        <f t="shared" si="5"/>
        <v>BJP</v>
      </c>
      <c r="K20" s="49">
        <f t="shared" si="6"/>
        <v>0.1996996996996997</v>
      </c>
      <c r="L20" s="49" t="str">
        <f t="shared" si="7"/>
        <v>HAMS</v>
      </c>
      <c r="M20" s="49">
        <f t="shared" si="8"/>
        <v>0.44444444444444442</v>
      </c>
      <c r="N20" s="49" t="str">
        <f t="shared" si="9"/>
        <v>Strong BJP</v>
      </c>
      <c r="O20" s="50">
        <v>20</v>
      </c>
      <c r="P20" s="50">
        <v>429</v>
      </c>
      <c r="Q20" s="50">
        <v>6</v>
      </c>
      <c r="R20" s="50">
        <v>133</v>
      </c>
      <c r="S20" s="50">
        <v>8</v>
      </c>
      <c r="T20" s="50">
        <v>18</v>
      </c>
      <c r="U20" s="50">
        <v>19</v>
      </c>
      <c r="V20" s="50">
        <v>6</v>
      </c>
      <c r="W20" s="50">
        <v>14</v>
      </c>
      <c r="X20" s="50">
        <v>653</v>
      </c>
      <c r="Y20" s="50">
        <v>0</v>
      </c>
      <c r="Z20" s="51">
        <v>13</v>
      </c>
      <c r="AA20" s="48">
        <v>666</v>
      </c>
      <c r="AB20" s="50">
        <v>0</v>
      </c>
    </row>
    <row r="21" spans="1:28" x14ac:dyDescent="0.3">
      <c r="A21" s="48">
        <v>18</v>
      </c>
      <c r="B21" s="48" t="s">
        <v>399</v>
      </c>
      <c r="C21" s="48" t="str">
        <f>VLOOKUP(B21,[6]Sheet1!$B$2:$D$323,3,0)</f>
        <v>BHARTHAULI</v>
      </c>
      <c r="D21" s="48"/>
      <c r="E21" s="49">
        <f t="shared" si="0"/>
        <v>0.12445414847161572</v>
      </c>
      <c r="F21" s="49">
        <f t="shared" si="1"/>
        <v>0.71615720524017468</v>
      </c>
      <c r="G21" s="49">
        <f t="shared" si="2"/>
        <v>4.148471615720524E-2</v>
      </c>
      <c r="H21" s="49">
        <f t="shared" si="3"/>
        <v>0.11790393013100436</v>
      </c>
      <c r="I21" s="49">
        <f t="shared" si="4"/>
        <v>0.71615720524017468</v>
      </c>
      <c r="J21" s="49" t="str">
        <f t="shared" si="5"/>
        <v>HAMS</v>
      </c>
      <c r="K21" s="49">
        <f t="shared" si="6"/>
        <v>0.12445414847161572</v>
      </c>
      <c r="L21" s="49" t="str">
        <f t="shared" si="7"/>
        <v>BJP</v>
      </c>
      <c r="M21" s="49">
        <f t="shared" si="8"/>
        <v>0.59170305676855894</v>
      </c>
      <c r="N21" s="49" t="str">
        <f t="shared" si="9"/>
        <v>Strong HAMS</v>
      </c>
      <c r="O21" s="50">
        <v>19</v>
      </c>
      <c r="P21" s="50">
        <v>57</v>
      </c>
      <c r="Q21" s="50">
        <v>4</v>
      </c>
      <c r="R21" s="50">
        <v>328</v>
      </c>
      <c r="S21" s="50">
        <v>4</v>
      </c>
      <c r="T21" s="50">
        <v>4</v>
      </c>
      <c r="U21" s="50">
        <v>15</v>
      </c>
      <c r="V21" s="50">
        <v>7</v>
      </c>
      <c r="W21" s="50">
        <v>3</v>
      </c>
      <c r="X21" s="50">
        <v>441</v>
      </c>
      <c r="Y21" s="50">
        <v>0</v>
      </c>
      <c r="Z21" s="51">
        <v>17</v>
      </c>
      <c r="AA21" s="48">
        <v>458</v>
      </c>
      <c r="AB21" s="50">
        <v>0</v>
      </c>
    </row>
    <row r="22" spans="1:28" x14ac:dyDescent="0.3">
      <c r="A22" s="48">
        <v>19</v>
      </c>
      <c r="B22" s="48" t="s">
        <v>400</v>
      </c>
      <c r="C22" s="48" t="str">
        <f>VLOOKUP(B22,[6]Sheet1!$B$2:$D$323,3,0)</f>
        <v>BHARTHAULI</v>
      </c>
      <c r="D22" s="48"/>
      <c r="E22" s="49">
        <f t="shared" si="0"/>
        <v>8.6350974930362118E-2</v>
      </c>
      <c r="F22" s="49">
        <f t="shared" si="1"/>
        <v>0.79665738161559885</v>
      </c>
      <c r="G22" s="49">
        <f t="shared" si="2"/>
        <v>6.4066852367688026E-2</v>
      </c>
      <c r="H22" s="49">
        <f t="shared" si="3"/>
        <v>5.2924791086350974E-2</v>
      </c>
      <c r="I22" s="49">
        <f t="shared" si="4"/>
        <v>0.79665738161559885</v>
      </c>
      <c r="J22" s="49" t="str">
        <f t="shared" si="5"/>
        <v>HAMS</v>
      </c>
      <c r="K22" s="49">
        <f t="shared" si="6"/>
        <v>8.6350974930362118E-2</v>
      </c>
      <c r="L22" s="49" t="str">
        <f t="shared" si="7"/>
        <v>BJP</v>
      </c>
      <c r="M22" s="49">
        <f t="shared" si="8"/>
        <v>0.7103064066852367</v>
      </c>
      <c r="N22" s="49" t="str">
        <f t="shared" si="9"/>
        <v>Strong HAMS</v>
      </c>
      <c r="O22" s="50">
        <v>23</v>
      </c>
      <c r="P22" s="50">
        <v>31</v>
      </c>
      <c r="Q22" s="50">
        <v>1</v>
      </c>
      <c r="R22" s="50">
        <v>286</v>
      </c>
      <c r="S22" s="50">
        <v>0</v>
      </c>
      <c r="T22" s="50">
        <v>1</v>
      </c>
      <c r="U22" s="50">
        <v>3</v>
      </c>
      <c r="V22" s="50">
        <v>2</v>
      </c>
      <c r="W22" s="50">
        <v>4</v>
      </c>
      <c r="X22" s="50">
        <v>351</v>
      </c>
      <c r="Y22" s="50">
        <v>0</v>
      </c>
      <c r="Z22" s="51">
        <v>8</v>
      </c>
      <c r="AA22" s="48">
        <v>359</v>
      </c>
      <c r="AB22" s="50">
        <v>0</v>
      </c>
    </row>
    <row r="23" spans="1:28" x14ac:dyDescent="0.3">
      <c r="A23" s="48">
        <v>20</v>
      </c>
      <c r="B23" s="48" t="s">
        <v>401</v>
      </c>
      <c r="C23" s="48" t="str">
        <f>VLOOKUP(B23,[6]Sheet1!$B$2:$D$323,3,0)</f>
        <v>SUSANAR</v>
      </c>
      <c r="D23" s="48"/>
      <c r="E23" s="49">
        <f t="shared" si="0"/>
        <v>0.71881606765327699</v>
      </c>
      <c r="F23" s="49">
        <f t="shared" si="1"/>
        <v>0.17336152219873149</v>
      </c>
      <c r="G23" s="49">
        <f t="shared" si="2"/>
        <v>1.2684989429175475E-2</v>
      </c>
      <c r="H23" s="49">
        <f t="shared" si="3"/>
        <v>9.5137420718816063E-2</v>
      </c>
      <c r="I23" s="49">
        <f t="shared" si="4"/>
        <v>0.71881606765327699</v>
      </c>
      <c r="J23" s="49" t="str">
        <f t="shared" si="5"/>
        <v>BJP</v>
      </c>
      <c r="K23" s="49">
        <f t="shared" si="6"/>
        <v>0.17336152219873149</v>
      </c>
      <c r="L23" s="49" t="str">
        <f t="shared" si="7"/>
        <v>HAMS</v>
      </c>
      <c r="M23" s="49">
        <f t="shared" si="8"/>
        <v>0.54545454545454553</v>
      </c>
      <c r="N23" s="49" t="str">
        <f t="shared" si="9"/>
        <v>Strong BJP</v>
      </c>
      <c r="O23" s="50">
        <v>6</v>
      </c>
      <c r="P23" s="50">
        <v>340</v>
      </c>
      <c r="Q23" s="50">
        <v>7</v>
      </c>
      <c r="R23" s="50">
        <v>82</v>
      </c>
      <c r="S23" s="50">
        <v>3</v>
      </c>
      <c r="T23" s="50">
        <v>4</v>
      </c>
      <c r="U23" s="50">
        <v>9</v>
      </c>
      <c r="V23" s="50">
        <v>4</v>
      </c>
      <c r="W23" s="50">
        <v>8</v>
      </c>
      <c r="X23" s="50">
        <v>463</v>
      </c>
      <c r="Y23" s="50">
        <v>0</v>
      </c>
      <c r="Z23" s="51">
        <v>10</v>
      </c>
      <c r="AA23" s="48">
        <v>473</v>
      </c>
      <c r="AB23" s="50">
        <v>0</v>
      </c>
    </row>
    <row r="24" spans="1:28" x14ac:dyDescent="0.3">
      <c r="A24" s="48">
        <v>21</v>
      </c>
      <c r="B24" s="48" t="s">
        <v>77</v>
      </c>
      <c r="C24" s="48" t="str">
        <f>VLOOKUP(B24,[6]Sheet1!$B$2:$D$323,3,0)</f>
        <v>KHAIRABINDA</v>
      </c>
      <c r="D24" s="48"/>
      <c r="E24" s="49">
        <f t="shared" si="0"/>
        <v>0.41666666666666669</v>
      </c>
      <c r="F24" s="49">
        <f t="shared" si="1"/>
        <v>0.45045045045045046</v>
      </c>
      <c r="G24" s="49">
        <f t="shared" si="2"/>
        <v>2.4774774774774775E-2</v>
      </c>
      <c r="H24" s="49">
        <f t="shared" si="3"/>
        <v>0.10810810810810811</v>
      </c>
      <c r="I24" s="49">
        <f t="shared" si="4"/>
        <v>0.45045045045045046</v>
      </c>
      <c r="J24" s="49" t="str">
        <f t="shared" si="5"/>
        <v>HAMS</v>
      </c>
      <c r="K24" s="49">
        <f t="shared" si="6"/>
        <v>0.41666666666666669</v>
      </c>
      <c r="L24" s="49" t="str">
        <f t="shared" si="7"/>
        <v>BJP</v>
      </c>
      <c r="M24" s="49">
        <f t="shared" si="8"/>
        <v>3.3783783783783772E-2</v>
      </c>
      <c r="N24" s="49" t="str">
        <f t="shared" si="9"/>
        <v>Swing HAMS</v>
      </c>
      <c r="O24" s="50">
        <v>11</v>
      </c>
      <c r="P24" s="50">
        <v>185</v>
      </c>
      <c r="Q24" s="50">
        <v>7</v>
      </c>
      <c r="R24" s="50">
        <v>200</v>
      </c>
      <c r="S24" s="50">
        <v>11</v>
      </c>
      <c r="T24" s="50">
        <v>4</v>
      </c>
      <c r="U24" s="50">
        <v>14</v>
      </c>
      <c r="V24" s="50">
        <v>6</v>
      </c>
      <c r="W24" s="50">
        <v>4</v>
      </c>
      <c r="X24" s="50">
        <v>442</v>
      </c>
      <c r="Y24" s="50">
        <v>0</v>
      </c>
      <c r="Z24" s="51">
        <v>2</v>
      </c>
      <c r="AA24" s="48">
        <v>444</v>
      </c>
      <c r="AB24" s="50">
        <v>0</v>
      </c>
    </row>
    <row r="25" spans="1:28" x14ac:dyDescent="0.3">
      <c r="A25" s="48">
        <v>22</v>
      </c>
      <c r="B25" s="48" t="s">
        <v>78</v>
      </c>
      <c r="C25" s="48" t="str">
        <f>VLOOKUP(B25,[6]Sheet1!$B$2:$D$323,3,0)</f>
        <v>SAHEYA</v>
      </c>
      <c r="D25" s="48"/>
      <c r="E25" s="49">
        <f t="shared" si="0"/>
        <v>0.11851851851851852</v>
      </c>
      <c r="F25" s="49">
        <f t="shared" si="1"/>
        <v>0.62777777777777777</v>
      </c>
      <c r="G25" s="49">
        <f t="shared" si="2"/>
        <v>0.13148148148148148</v>
      </c>
      <c r="H25" s="49">
        <f t="shared" si="3"/>
        <v>0.12222222222222222</v>
      </c>
      <c r="I25" s="49">
        <f t="shared" si="4"/>
        <v>0.62777777777777777</v>
      </c>
      <c r="J25" s="49" t="str">
        <f t="shared" si="5"/>
        <v>HAMS</v>
      </c>
      <c r="K25" s="49">
        <f t="shared" si="6"/>
        <v>0.13148148148148148</v>
      </c>
      <c r="L25" s="49" t="str">
        <f t="shared" si="7"/>
        <v>BSP</v>
      </c>
      <c r="M25" s="49">
        <f t="shared" si="8"/>
        <v>0.49629629629629629</v>
      </c>
      <c r="N25" s="49" t="str">
        <f t="shared" si="9"/>
        <v>Strong HAMS</v>
      </c>
      <c r="O25" s="50">
        <v>71</v>
      </c>
      <c r="P25" s="50">
        <v>64</v>
      </c>
      <c r="Q25" s="50">
        <v>7</v>
      </c>
      <c r="R25" s="50">
        <v>339</v>
      </c>
      <c r="S25" s="50">
        <v>11</v>
      </c>
      <c r="T25" s="50">
        <v>9</v>
      </c>
      <c r="U25" s="50">
        <v>19</v>
      </c>
      <c r="V25" s="50">
        <v>8</v>
      </c>
      <c r="W25" s="50">
        <v>3</v>
      </c>
      <c r="X25" s="50">
        <v>531</v>
      </c>
      <c r="Y25" s="50">
        <v>0</v>
      </c>
      <c r="Z25" s="51">
        <v>9</v>
      </c>
      <c r="AA25" s="48">
        <v>540</v>
      </c>
      <c r="AB25" s="50">
        <v>0</v>
      </c>
    </row>
    <row r="26" spans="1:28" x14ac:dyDescent="0.3">
      <c r="A26" s="48">
        <v>23</v>
      </c>
      <c r="B26" s="48" t="s">
        <v>79</v>
      </c>
      <c r="C26" s="48" t="str">
        <f>VLOOKUP(B26,[6]Sheet1!$B$2:$D$323,3,0)</f>
        <v>MANJURAHI</v>
      </c>
      <c r="D26" s="48"/>
      <c r="E26" s="49">
        <f t="shared" si="0"/>
        <v>0.77906976744186052</v>
      </c>
      <c r="F26" s="49">
        <f t="shared" si="1"/>
        <v>7.7034883720930231E-2</v>
      </c>
      <c r="G26" s="49">
        <f t="shared" si="2"/>
        <v>9.7383720930232565E-2</v>
      </c>
      <c r="H26" s="49">
        <f t="shared" si="3"/>
        <v>4.6511627906976744E-2</v>
      </c>
      <c r="I26" s="49">
        <f t="shared" si="4"/>
        <v>0.77906976744186052</v>
      </c>
      <c r="J26" s="49" t="str">
        <f t="shared" si="5"/>
        <v>BJP</v>
      </c>
      <c r="K26" s="49">
        <f t="shared" si="6"/>
        <v>9.7383720930232565E-2</v>
      </c>
      <c r="L26" s="49" t="str">
        <f t="shared" si="7"/>
        <v>BSP</v>
      </c>
      <c r="M26" s="49">
        <f t="shared" si="8"/>
        <v>0.6816860465116279</v>
      </c>
      <c r="N26" s="49" t="str">
        <f t="shared" si="9"/>
        <v>Strong BJP</v>
      </c>
      <c r="O26" s="50">
        <v>67</v>
      </c>
      <c r="P26" s="50">
        <v>536</v>
      </c>
      <c r="Q26" s="50">
        <v>9</v>
      </c>
      <c r="R26" s="50">
        <v>53</v>
      </c>
      <c r="S26" s="50">
        <v>4</v>
      </c>
      <c r="T26" s="50">
        <v>3</v>
      </c>
      <c r="U26" s="50">
        <v>4</v>
      </c>
      <c r="V26" s="50">
        <v>2</v>
      </c>
      <c r="W26" s="50">
        <v>4</v>
      </c>
      <c r="X26" s="50">
        <v>682</v>
      </c>
      <c r="Y26" s="50">
        <v>0</v>
      </c>
      <c r="Z26" s="51">
        <v>6</v>
      </c>
      <c r="AA26" s="48">
        <v>688</v>
      </c>
      <c r="AB26" s="50">
        <v>0</v>
      </c>
    </row>
    <row r="27" spans="1:28" x14ac:dyDescent="0.3">
      <c r="A27" s="48">
        <v>24</v>
      </c>
      <c r="B27" s="48" t="s">
        <v>80</v>
      </c>
      <c r="C27" s="48" t="str">
        <f>VLOOKUP(B27,[6]Sheet1!$B$2:$D$323,3,0)</f>
        <v>BABHANADI</v>
      </c>
      <c r="D27" s="48"/>
      <c r="E27" s="49">
        <f t="shared" si="0"/>
        <v>0.83950617283950613</v>
      </c>
      <c r="F27" s="49">
        <f t="shared" si="1"/>
        <v>4.1152263374485597E-2</v>
      </c>
      <c r="G27" s="49">
        <f t="shared" si="2"/>
        <v>2.0576131687242798E-2</v>
      </c>
      <c r="H27" s="49">
        <f t="shared" si="3"/>
        <v>9.8765432098765427E-2</v>
      </c>
      <c r="I27" s="49">
        <f t="shared" si="4"/>
        <v>0.83950617283950613</v>
      </c>
      <c r="J27" s="49" t="str">
        <f t="shared" si="5"/>
        <v>BJP</v>
      </c>
      <c r="K27" s="49">
        <f t="shared" si="6"/>
        <v>9.8765432098765427E-2</v>
      </c>
      <c r="L27" s="49" t="str">
        <f t="shared" si="7"/>
        <v>Others</v>
      </c>
      <c r="M27" s="49">
        <f t="shared" si="8"/>
        <v>0.7407407407407407</v>
      </c>
      <c r="N27" s="49" t="str">
        <f t="shared" si="9"/>
        <v>Strong BJP</v>
      </c>
      <c r="O27" s="50">
        <v>10</v>
      </c>
      <c r="P27" s="50">
        <v>408</v>
      </c>
      <c r="Q27" s="50">
        <v>11</v>
      </c>
      <c r="R27" s="50">
        <v>20</v>
      </c>
      <c r="S27" s="50">
        <v>3</v>
      </c>
      <c r="T27" s="50">
        <v>1</v>
      </c>
      <c r="U27" s="50">
        <v>3</v>
      </c>
      <c r="V27" s="50">
        <v>7</v>
      </c>
      <c r="W27" s="50">
        <v>11</v>
      </c>
      <c r="X27" s="50">
        <v>474</v>
      </c>
      <c r="Y27" s="50">
        <v>0</v>
      </c>
      <c r="Z27" s="51">
        <v>12</v>
      </c>
      <c r="AA27" s="48">
        <v>486</v>
      </c>
      <c r="AB27" s="50">
        <v>0</v>
      </c>
    </row>
    <row r="28" spans="1:28" x14ac:dyDescent="0.3">
      <c r="A28" s="48">
        <v>25</v>
      </c>
      <c r="B28" s="48" t="s">
        <v>81</v>
      </c>
      <c r="C28" s="48" t="str">
        <f>VLOOKUP(B28,[6]Sheet1!$B$2:$D$323,3,0)</f>
        <v>RAYAPURA</v>
      </c>
      <c r="D28" s="48"/>
      <c r="E28" s="49">
        <f t="shared" si="0"/>
        <v>0.86673346693386777</v>
      </c>
      <c r="F28" s="49">
        <f t="shared" si="1"/>
        <v>9.6192384769539077E-2</v>
      </c>
      <c r="G28" s="49">
        <f t="shared" si="2"/>
        <v>9.0180360721442889E-3</v>
      </c>
      <c r="H28" s="49">
        <f t="shared" si="3"/>
        <v>2.8056112224448898E-2</v>
      </c>
      <c r="I28" s="49">
        <f t="shared" si="4"/>
        <v>0.86673346693386777</v>
      </c>
      <c r="J28" s="49" t="str">
        <f t="shared" si="5"/>
        <v>BJP</v>
      </c>
      <c r="K28" s="49">
        <f t="shared" si="6"/>
        <v>9.6192384769539077E-2</v>
      </c>
      <c r="L28" s="49" t="str">
        <f t="shared" si="7"/>
        <v>HAMS</v>
      </c>
      <c r="M28" s="49">
        <f t="shared" si="8"/>
        <v>0.77054108216432871</v>
      </c>
      <c r="N28" s="49" t="str">
        <f t="shared" si="9"/>
        <v>Strong BJP</v>
      </c>
      <c r="O28" s="50">
        <v>9</v>
      </c>
      <c r="P28" s="50">
        <v>865</v>
      </c>
      <c r="Q28" s="50">
        <v>7</v>
      </c>
      <c r="R28" s="50">
        <v>96</v>
      </c>
      <c r="S28" s="50">
        <v>5</v>
      </c>
      <c r="T28" s="50">
        <v>3</v>
      </c>
      <c r="U28" s="50">
        <v>4</v>
      </c>
      <c r="V28" s="50">
        <v>2</v>
      </c>
      <c r="W28" s="50">
        <v>4</v>
      </c>
      <c r="X28" s="50">
        <v>995</v>
      </c>
      <c r="Y28" s="50">
        <v>0</v>
      </c>
      <c r="Z28" s="51">
        <v>3</v>
      </c>
      <c r="AA28" s="48">
        <v>998</v>
      </c>
      <c r="AB28" s="50">
        <v>0</v>
      </c>
    </row>
    <row r="29" spans="1:28" x14ac:dyDescent="0.3">
      <c r="A29" s="48">
        <v>26</v>
      </c>
      <c r="B29" s="48" t="s">
        <v>82</v>
      </c>
      <c r="C29" s="48" t="str">
        <f>VLOOKUP(B29,[6]Sheet1!$B$2:$D$323,3,0)</f>
        <v>BHARTHAULI</v>
      </c>
      <c r="D29" s="48"/>
      <c r="E29" s="49">
        <f t="shared" si="0"/>
        <v>0.64342313787638672</v>
      </c>
      <c r="F29" s="49">
        <f t="shared" si="1"/>
        <v>0.17591125198098256</v>
      </c>
      <c r="G29" s="49">
        <f t="shared" si="2"/>
        <v>6.3391442155309036E-2</v>
      </c>
      <c r="H29" s="49">
        <f t="shared" si="3"/>
        <v>0.11727416798732171</v>
      </c>
      <c r="I29" s="49">
        <f t="shared" si="4"/>
        <v>0.64342313787638672</v>
      </c>
      <c r="J29" s="49" t="str">
        <f t="shared" si="5"/>
        <v>BJP</v>
      </c>
      <c r="K29" s="49">
        <f t="shared" si="6"/>
        <v>0.17591125198098256</v>
      </c>
      <c r="L29" s="49" t="str">
        <f t="shared" si="7"/>
        <v>HAMS</v>
      </c>
      <c r="M29" s="49">
        <f t="shared" si="8"/>
        <v>0.46751188589540416</v>
      </c>
      <c r="N29" s="49" t="str">
        <f t="shared" si="9"/>
        <v>Strong BJP</v>
      </c>
      <c r="O29" s="50">
        <v>40</v>
      </c>
      <c r="P29" s="50">
        <v>406</v>
      </c>
      <c r="Q29" s="50">
        <v>4</v>
      </c>
      <c r="R29" s="50">
        <v>111</v>
      </c>
      <c r="S29" s="50">
        <v>6</v>
      </c>
      <c r="T29" s="50">
        <v>11</v>
      </c>
      <c r="U29" s="50">
        <v>15</v>
      </c>
      <c r="V29" s="50">
        <v>4</v>
      </c>
      <c r="W29" s="50">
        <v>7</v>
      </c>
      <c r="X29" s="50">
        <v>604</v>
      </c>
      <c r="Y29" s="50">
        <v>0</v>
      </c>
      <c r="Z29" s="51">
        <v>27</v>
      </c>
      <c r="AA29" s="48">
        <v>631</v>
      </c>
      <c r="AB29" s="50">
        <v>0</v>
      </c>
    </row>
    <row r="30" spans="1:28" x14ac:dyDescent="0.3">
      <c r="A30" s="48">
        <v>27</v>
      </c>
      <c r="B30" s="48" t="s">
        <v>83</v>
      </c>
      <c r="C30" s="48" t="str">
        <f>VLOOKUP(B30,[6]Sheet1!$B$2:$D$323,3,0)</f>
        <v>KOSADIHARA</v>
      </c>
      <c r="D30" s="48"/>
      <c r="E30" s="49">
        <f t="shared" si="0"/>
        <v>0.19272727272727272</v>
      </c>
      <c r="F30" s="49">
        <f t="shared" si="1"/>
        <v>0.7</v>
      </c>
      <c r="G30" s="49">
        <f t="shared" si="2"/>
        <v>7.2727272727272727E-3</v>
      </c>
      <c r="H30" s="49">
        <f t="shared" si="3"/>
        <v>0.1</v>
      </c>
      <c r="I30" s="49">
        <f t="shared" si="4"/>
        <v>0.7</v>
      </c>
      <c r="J30" s="49" t="str">
        <f t="shared" si="5"/>
        <v>HAMS</v>
      </c>
      <c r="K30" s="49">
        <f t="shared" si="6"/>
        <v>0.19272727272727272</v>
      </c>
      <c r="L30" s="49" t="str">
        <f t="shared" si="7"/>
        <v>BJP</v>
      </c>
      <c r="M30" s="49">
        <f t="shared" si="8"/>
        <v>0.50727272727272721</v>
      </c>
      <c r="N30" s="49" t="str">
        <f t="shared" si="9"/>
        <v>Strong HAMS</v>
      </c>
      <c r="O30" s="50">
        <v>4</v>
      </c>
      <c r="P30" s="50">
        <v>106</v>
      </c>
      <c r="Q30" s="50">
        <v>3</v>
      </c>
      <c r="R30" s="50">
        <v>385</v>
      </c>
      <c r="S30" s="50">
        <v>7</v>
      </c>
      <c r="T30" s="50">
        <v>8</v>
      </c>
      <c r="U30" s="50">
        <v>16</v>
      </c>
      <c r="V30" s="50">
        <v>6</v>
      </c>
      <c r="W30" s="50">
        <v>10</v>
      </c>
      <c r="X30" s="50">
        <v>545</v>
      </c>
      <c r="Y30" s="50">
        <v>0</v>
      </c>
      <c r="Z30" s="51">
        <v>5</v>
      </c>
      <c r="AA30" s="48">
        <v>550</v>
      </c>
      <c r="AB30" s="50">
        <v>0</v>
      </c>
    </row>
    <row r="31" spans="1:28" x14ac:dyDescent="0.3">
      <c r="A31" s="48">
        <v>28</v>
      </c>
      <c r="B31" s="48" t="s">
        <v>84</v>
      </c>
      <c r="C31" s="48" t="str">
        <f>VLOOKUP(B31,[6]Sheet1!$B$2:$D$323,3,0)</f>
        <v>KOSADIHARA</v>
      </c>
      <c r="D31" s="48"/>
      <c r="E31" s="49">
        <f t="shared" si="0"/>
        <v>0.43705035971223022</v>
      </c>
      <c r="F31" s="49">
        <f t="shared" si="1"/>
        <v>0.4226618705035971</v>
      </c>
      <c r="G31" s="49">
        <f t="shared" si="2"/>
        <v>1.4388489208633094E-2</v>
      </c>
      <c r="H31" s="49">
        <f t="shared" si="3"/>
        <v>0.12589928057553956</v>
      </c>
      <c r="I31" s="49">
        <f t="shared" si="4"/>
        <v>0.43705035971223022</v>
      </c>
      <c r="J31" s="49" t="str">
        <f t="shared" si="5"/>
        <v>BJP</v>
      </c>
      <c r="K31" s="49">
        <f t="shared" si="6"/>
        <v>0.4226618705035971</v>
      </c>
      <c r="L31" s="49" t="str">
        <f t="shared" si="7"/>
        <v>HAMS</v>
      </c>
      <c r="M31" s="49">
        <f t="shared" si="8"/>
        <v>1.4388489208633115E-2</v>
      </c>
      <c r="N31" s="49" t="str">
        <f t="shared" si="9"/>
        <v>Swing BJP</v>
      </c>
      <c r="O31" s="50">
        <v>8</v>
      </c>
      <c r="P31" s="50">
        <v>243</v>
      </c>
      <c r="Q31" s="50">
        <v>5</v>
      </c>
      <c r="R31" s="50">
        <v>235</v>
      </c>
      <c r="S31" s="50">
        <v>8</v>
      </c>
      <c r="T31" s="50">
        <v>8</v>
      </c>
      <c r="U31" s="50">
        <v>19</v>
      </c>
      <c r="V31" s="50">
        <v>8</v>
      </c>
      <c r="W31" s="50">
        <v>5</v>
      </c>
      <c r="X31" s="50">
        <v>539</v>
      </c>
      <c r="Y31" s="50">
        <v>0</v>
      </c>
      <c r="Z31" s="51">
        <v>17</v>
      </c>
      <c r="AA31" s="48">
        <v>556</v>
      </c>
      <c r="AB31" s="50">
        <v>0</v>
      </c>
    </row>
    <row r="32" spans="1:28" x14ac:dyDescent="0.3">
      <c r="A32" s="48">
        <v>29</v>
      </c>
      <c r="B32" s="48" t="s">
        <v>402</v>
      </c>
      <c r="C32" s="48" t="str">
        <f>VLOOKUP(B32,[6]Sheet1!$B$2:$D$323,3,0)</f>
        <v>BATAVA</v>
      </c>
      <c r="D32" s="48"/>
      <c r="E32" s="49">
        <f t="shared" si="0"/>
        <v>0.37890625</v>
      </c>
      <c r="F32" s="49">
        <f t="shared" si="1"/>
        <v>0.48828125</v>
      </c>
      <c r="G32" s="49">
        <f t="shared" si="2"/>
        <v>5.859375E-3</v>
      </c>
      <c r="H32" s="49">
        <f t="shared" si="3"/>
        <v>0.126953125</v>
      </c>
      <c r="I32" s="49">
        <f t="shared" si="4"/>
        <v>0.48828125</v>
      </c>
      <c r="J32" s="49" t="str">
        <f t="shared" si="5"/>
        <v>HAMS</v>
      </c>
      <c r="K32" s="49">
        <f t="shared" si="6"/>
        <v>0.37890625</v>
      </c>
      <c r="L32" s="49" t="str">
        <f t="shared" si="7"/>
        <v>BJP</v>
      </c>
      <c r="M32" s="49">
        <f t="shared" si="8"/>
        <v>0.109375</v>
      </c>
      <c r="N32" s="49" t="str">
        <f t="shared" si="9"/>
        <v>Swing HAMS</v>
      </c>
      <c r="O32" s="50">
        <v>3</v>
      </c>
      <c r="P32" s="50">
        <v>194</v>
      </c>
      <c r="Q32" s="50">
        <v>12</v>
      </c>
      <c r="R32" s="50">
        <v>250</v>
      </c>
      <c r="S32" s="50">
        <v>14</v>
      </c>
      <c r="T32" s="50">
        <v>8</v>
      </c>
      <c r="U32" s="50">
        <v>12</v>
      </c>
      <c r="V32" s="50">
        <v>6</v>
      </c>
      <c r="W32" s="50">
        <v>7</v>
      </c>
      <c r="X32" s="50">
        <v>506</v>
      </c>
      <c r="Y32" s="50">
        <v>0</v>
      </c>
      <c r="Z32" s="51">
        <v>6</v>
      </c>
      <c r="AA32" s="48">
        <v>512</v>
      </c>
      <c r="AB32" s="50">
        <v>0</v>
      </c>
    </row>
    <row r="33" spans="1:28" x14ac:dyDescent="0.3">
      <c r="A33" s="48">
        <v>30</v>
      </c>
      <c r="B33" s="48" t="s">
        <v>403</v>
      </c>
      <c r="C33" s="48" t="str">
        <f>VLOOKUP(B33,[6]Sheet1!$B$2:$D$323,3,0)</f>
        <v>RAMPUR</v>
      </c>
      <c r="D33" s="48"/>
      <c r="E33" s="49">
        <f t="shared" si="0"/>
        <v>0.6795580110497238</v>
      </c>
      <c r="F33" s="49">
        <f t="shared" si="1"/>
        <v>0.29005524861878451</v>
      </c>
      <c r="G33" s="49">
        <f t="shared" si="2"/>
        <v>2.7624309392265192E-3</v>
      </c>
      <c r="H33" s="49">
        <f t="shared" si="3"/>
        <v>2.7624309392265192E-2</v>
      </c>
      <c r="I33" s="49">
        <f t="shared" si="4"/>
        <v>0.6795580110497238</v>
      </c>
      <c r="J33" s="49" t="str">
        <f t="shared" si="5"/>
        <v>BJP</v>
      </c>
      <c r="K33" s="49">
        <f t="shared" si="6"/>
        <v>0.29005524861878451</v>
      </c>
      <c r="L33" s="49" t="str">
        <f t="shared" si="7"/>
        <v>HAMS</v>
      </c>
      <c r="M33" s="49">
        <f t="shared" si="8"/>
        <v>0.38950276243093929</v>
      </c>
      <c r="N33" s="49" t="str">
        <f t="shared" si="9"/>
        <v>Strong BJP</v>
      </c>
      <c r="O33" s="50">
        <v>1</v>
      </c>
      <c r="P33" s="50">
        <v>246</v>
      </c>
      <c r="Q33" s="50">
        <v>0</v>
      </c>
      <c r="R33" s="50">
        <v>105</v>
      </c>
      <c r="S33" s="50">
        <v>1</v>
      </c>
      <c r="T33" s="50">
        <v>3</v>
      </c>
      <c r="U33" s="50">
        <v>3</v>
      </c>
      <c r="V33" s="50">
        <v>0</v>
      </c>
      <c r="W33" s="50">
        <v>1</v>
      </c>
      <c r="X33" s="50">
        <v>360</v>
      </c>
      <c r="Y33" s="50">
        <v>0</v>
      </c>
      <c r="Z33" s="51">
        <v>2</v>
      </c>
      <c r="AA33" s="48">
        <v>362</v>
      </c>
      <c r="AB33" s="50">
        <v>0</v>
      </c>
    </row>
    <row r="34" spans="1:28" x14ac:dyDescent="0.3">
      <c r="A34" s="48">
        <v>31</v>
      </c>
      <c r="B34" s="48" t="s">
        <v>404</v>
      </c>
      <c r="C34" s="48" t="str">
        <f>VLOOKUP(B34,[6]Sheet1!$B$2:$D$323,3,0)</f>
        <v>RAMPUR</v>
      </c>
      <c r="D34" s="48"/>
      <c r="E34" s="49">
        <f t="shared" si="0"/>
        <v>0.34108527131782945</v>
      </c>
      <c r="F34" s="49">
        <f t="shared" si="1"/>
        <v>0.5736434108527132</v>
      </c>
      <c r="G34" s="49">
        <f t="shared" si="2"/>
        <v>7.7519379844961239E-3</v>
      </c>
      <c r="H34" s="49">
        <f t="shared" si="3"/>
        <v>7.7519379844961239E-2</v>
      </c>
      <c r="I34" s="49">
        <f t="shared" si="4"/>
        <v>0.5736434108527132</v>
      </c>
      <c r="J34" s="49" t="str">
        <f t="shared" si="5"/>
        <v>HAMS</v>
      </c>
      <c r="K34" s="49">
        <f t="shared" si="6"/>
        <v>0.34108527131782945</v>
      </c>
      <c r="L34" s="49" t="str">
        <f t="shared" si="7"/>
        <v>BJP</v>
      </c>
      <c r="M34" s="49">
        <f t="shared" si="8"/>
        <v>0.23255813953488375</v>
      </c>
      <c r="N34" s="49" t="str">
        <f t="shared" si="9"/>
        <v>Strong HAMS</v>
      </c>
      <c r="O34" s="50">
        <v>4</v>
      </c>
      <c r="P34" s="50">
        <v>176</v>
      </c>
      <c r="Q34" s="50">
        <v>3</v>
      </c>
      <c r="R34" s="50">
        <v>296</v>
      </c>
      <c r="S34" s="50">
        <v>6</v>
      </c>
      <c r="T34" s="50">
        <v>2</v>
      </c>
      <c r="U34" s="50">
        <v>17</v>
      </c>
      <c r="V34" s="50">
        <v>0</v>
      </c>
      <c r="W34" s="50">
        <v>7</v>
      </c>
      <c r="X34" s="50">
        <v>511</v>
      </c>
      <c r="Y34" s="50">
        <v>0</v>
      </c>
      <c r="Z34" s="51">
        <v>5</v>
      </c>
      <c r="AA34" s="48">
        <v>516</v>
      </c>
      <c r="AB34" s="50">
        <v>0</v>
      </c>
    </row>
    <row r="35" spans="1:28" x14ac:dyDescent="0.3">
      <c r="A35" s="48">
        <v>32</v>
      </c>
      <c r="B35" s="48" t="s">
        <v>405</v>
      </c>
      <c r="C35" s="48" t="str">
        <f>VLOOKUP(B35,[6]Sheet1!$B$2:$D$323,3,0)</f>
        <v>SIMARIYA</v>
      </c>
      <c r="D35" s="48"/>
      <c r="E35" s="49">
        <f t="shared" si="0"/>
        <v>0.70058139534883723</v>
      </c>
      <c r="F35" s="49">
        <f t="shared" si="1"/>
        <v>0.26744186046511625</v>
      </c>
      <c r="G35" s="49">
        <f t="shared" si="2"/>
        <v>0</v>
      </c>
      <c r="H35" s="49">
        <f t="shared" si="3"/>
        <v>3.1976744186046513E-2</v>
      </c>
      <c r="I35" s="49">
        <f t="shared" si="4"/>
        <v>0.70058139534883723</v>
      </c>
      <c r="J35" s="49" t="str">
        <f t="shared" si="5"/>
        <v>BJP</v>
      </c>
      <c r="K35" s="49">
        <f t="shared" si="6"/>
        <v>0.26744186046511625</v>
      </c>
      <c r="L35" s="49" t="str">
        <f t="shared" si="7"/>
        <v>HAMS</v>
      </c>
      <c r="M35" s="49">
        <f t="shared" si="8"/>
        <v>0.43313953488372098</v>
      </c>
      <c r="N35" s="49" t="str">
        <f t="shared" si="9"/>
        <v>Strong BJP</v>
      </c>
      <c r="O35" s="50">
        <v>0</v>
      </c>
      <c r="P35" s="50">
        <v>241</v>
      </c>
      <c r="Q35" s="50">
        <v>3</v>
      </c>
      <c r="R35" s="50">
        <v>92</v>
      </c>
      <c r="S35" s="50">
        <v>2</v>
      </c>
      <c r="T35" s="50">
        <v>0</v>
      </c>
      <c r="U35" s="50">
        <v>5</v>
      </c>
      <c r="V35" s="50">
        <v>0</v>
      </c>
      <c r="W35" s="50">
        <v>0</v>
      </c>
      <c r="X35" s="50">
        <v>343</v>
      </c>
      <c r="Y35" s="50">
        <v>0</v>
      </c>
      <c r="Z35" s="51">
        <v>1</v>
      </c>
      <c r="AA35" s="48">
        <v>344</v>
      </c>
      <c r="AB35" s="50">
        <v>0</v>
      </c>
    </row>
    <row r="36" spans="1:28" x14ac:dyDescent="0.3">
      <c r="A36" s="48">
        <v>33</v>
      </c>
      <c r="B36" s="48" t="s">
        <v>406</v>
      </c>
      <c r="C36" s="48" t="str">
        <f>VLOOKUP(B36,[6]Sheet1!$B$2:$D$323,3,0)</f>
        <v>KATHAUTIRYA</v>
      </c>
      <c r="D36" s="48"/>
      <c r="E36" s="49">
        <f t="shared" si="0"/>
        <v>0.29677419354838708</v>
      </c>
      <c r="F36" s="49">
        <f t="shared" si="1"/>
        <v>0.55053763440860215</v>
      </c>
      <c r="G36" s="49">
        <f t="shared" si="2"/>
        <v>2.7956989247311829E-2</v>
      </c>
      <c r="H36" s="49">
        <f t="shared" si="3"/>
        <v>0.12473118279569892</v>
      </c>
      <c r="I36" s="49">
        <f t="shared" si="4"/>
        <v>0.55053763440860215</v>
      </c>
      <c r="J36" s="49" t="str">
        <f t="shared" si="5"/>
        <v>HAMS</v>
      </c>
      <c r="K36" s="49">
        <f t="shared" si="6"/>
        <v>0.29677419354838708</v>
      </c>
      <c r="L36" s="49" t="str">
        <f t="shared" si="7"/>
        <v>BJP</v>
      </c>
      <c r="M36" s="49">
        <f t="shared" si="8"/>
        <v>0.25376344086021507</v>
      </c>
      <c r="N36" s="49" t="str">
        <f t="shared" si="9"/>
        <v>Strong HAMS</v>
      </c>
      <c r="O36" s="50">
        <v>13</v>
      </c>
      <c r="P36" s="50">
        <v>138</v>
      </c>
      <c r="Q36" s="50">
        <v>5</v>
      </c>
      <c r="R36" s="50">
        <v>256</v>
      </c>
      <c r="S36" s="50">
        <v>9</v>
      </c>
      <c r="T36" s="50">
        <v>3</v>
      </c>
      <c r="U36" s="50">
        <v>16</v>
      </c>
      <c r="V36" s="50">
        <v>7</v>
      </c>
      <c r="W36" s="50">
        <v>11</v>
      </c>
      <c r="X36" s="50">
        <v>458</v>
      </c>
      <c r="Y36" s="50">
        <v>0</v>
      </c>
      <c r="Z36" s="51">
        <v>7</v>
      </c>
      <c r="AA36" s="48">
        <v>465</v>
      </c>
      <c r="AB36" s="50">
        <v>0</v>
      </c>
    </row>
    <row r="37" spans="1:28" x14ac:dyDescent="0.3">
      <c r="A37" s="48">
        <v>34</v>
      </c>
      <c r="B37" s="48" t="s">
        <v>407</v>
      </c>
      <c r="C37" s="48" t="str">
        <f>VLOOKUP(B37,[6]Sheet1!$B$2:$D$323,3,0)</f>
        <v>WAN</v>
      </c>
      <c r="D37" s="48"/>
      <c r="E37" s="49">
        <f t="shared" si="0"/>
        <v>0.49837133550488599</v>
      </c>
      <c r="F37" s="49">
        <f t="shared" si="1"/>
        <v>0.32736156351791529</v>
      </c>
      <c r="G37" s="49">
        <f t="shared" si="2"/>
        <v>5.8631921824104233E-2</v>
      </c>
      <c r="H37" s="49">
        <f t="shared" si="3"/>
        <v>0.11563517915309446</v>
      </c>
      <c r="I37" s="49">
        <f t="shared" si="4"/>
        <v>0.49837133550488599</v>
      </c>
      <c r="J37" s="49" t="str">
        <f t="shared" si="5"/>
        <v>BJP</v>
      </c>
      <c r="K37" s="49">
        <f t="shared" si="6"/>
        <v>0.32736156351791529</v>
      </c>
      <c r="L37" s="49" t="str">
        <f t="shared" si="7"/>
        <v>HAMS</v>
      </c>
      <c r="M37" s="49">
        <f t="shared" si="8"/>
        <v>0.1710097719869707</v>
      </c>
      <c r="N37" s="49" t="str">
        <f t="shared" si="9"/>
        <v>Strong BJP</v>
      </c>
      <c r="O37" s="50">
        <v>36</v>
      </c>
      <c r="P37" s="50">
        <v>306</v>
      </c>
      <c r="Q37" s="50">
        <v>6</v>
      </c>
      <c r="R37" s="50">
        <v>201</v>
      </c>
      <c r="S37" s="50">
        <v>8</v>
      </c>
      <c r="T37" s="50">
        <v>7</v>
      </c>
      <c r="U37" s="50">
        <v>11</v>
      </c>
      <c r="V37" s="50">
        <v>7</v>
      </c>
      <c r="W37" s="50">
        <v>12</v>
      </c>
      <c r="X37" s="50">
        <v>594</v>
      </c>
      <c r="Y37" s="50">
        <v>0</v>
      </c>
      <c r="Z37" s="51">
        <v>20</v>
      </c>
      <c r="AA37" s="48">
        <v>614</v>
      </c>
      <c r="AB37" s="50">
        <v>0</v>
      </c>
    </row>
    <row r="38" spans="1:28" x14ac:dyDescent="0.3">
      <c r="A38" s="48">
        <v>35</v>
      </c>
      <c r="B38" s="48" t="s">
        <v>408</v>
      </c>
      <c r="C38" s="48" t="str">
        <f>VLOOKUP(B38,[6]Sheet1!$B$2:$D$323,3,0)</f>
        <v>DAYA</v>
      </c>
      <c r="D38" s="48"/>
      <c r="E38" s="49">
        <f t="shared" si="0"/>
        <v>0.48882265275707898</v>
      </c>
      <c r="F38" s="49">
        <f t="shared" si="1"/>
        <v>0.37257824143070045</v>
      </c>
      <c r="G38" s="49">
        <f t="shared" si="2"/>
        <v>2.533532041728763E-2</v>
      </c>
      <c r="H38" s="49">
        <f t="shared" si="3"/>
        <v>0.11326378539493294</v>
      </c>
      <c r="I38" s="49">
        <f t="shared" si="4"/>
        <v>0.48882265275707898</v>
      </c>
      <c r="J38" s="49" t="str">
        <f t="shared" si="5"/>
        <v>BJP</v>
      </c>
      <c r="K38" s="49">
        <f t="shared" si="6"/>
        <v>0.37257824143070045</v>
      </c>
      <c r="L38" s="49" t="str">
        <f t="shared" si="7"/>
        <v>HAMS</v>
      </c>
      <c r="M38" s="49">
        <f t="shared" si="8"/>
        <v>0.11624441132637853</v>
      </c>
      <c r="N38" s="49" t="str">
        <f t="shared" si="9"/>
        <v>Swing BJP</v>
      </c>
      <c r="O38" s="50">
        <v>17</v>
      </c>
      <c r="P38" s="50">
        <v>328</v>
      </c>
      <c r="Q38" s="50">
        <v>9</v>
      </c>
      <c r="R38" s="50">
        <v>250</v>
      </c>
      <c r="S38" s="50">
        <v>10</v>
      </c>
      <c r="T38" s="50">
        <v>10</v>
      </c>
      <c r="U38" s="50">
        <v>12</v>
      </c>
      <c r="V38" s="50">
        <v>9</v>
      </c>
      <c r="W38" s="50">
        <v>9</v>
      </c>
      <c r="X38" s="50">
        <v>654</v>
      </c>
      <c r="Y38" s="50">
        <v>0</v>
      </c>
      <c r="Z38" s="51">
        <v>17</v>
      </c>
      <c r="AA38" s="48">
        <v>671</v>
      </c>
      <c r="AB38" s="50">
        <v>0</v>
      </c>
    </row>
    <row r="39" spans="1:28" x14ac:dyDescent="0.3">
      <c r="A39" s="48">
        <v>36</v>
      </c>
      <c r="B39" s="48" t="s">
        <v>409</v>
      </c>
      <c r="C39" s="48" t="str">
        <f>VLOOKUP(B39,[6]Sheet1!$B$2:$D$323,3,0)</f>
        <v>WAN</v>
      </c>
      <c r="D39" s="48"/>
      <c r="E39" s="49">
        <f t="shared" si="0"/>
        <v>0.54920212765957444</v>
      </c>
      <c r="F39" s="49">
        <f t="shared" si="1"/>
        <v>0.35904255319148937</v>
      </c>
      <c r="G39" s="49">
        <f t="shared" si="2"/>
        <v>1.9946808510638299E-2</v>
      </c>
      <c r="H39" s="49">
        <f t="shared" si="3"/>
        <v>7.1808510638297879E-2</v>
      </c>
      <c r="I39" s="49">
        <f t="shared" si="4"/>
        <v>0.54920212765957444</v>
      </c>
      <c r="J39" s="49" t="str">
        <f t="shared" si="5"/>
        <v>BJP</v>
      </c>
      <c r="K39" s="49">
        <f t="shared" si="6"/>
        <v>0.35904255319148937</v>
      </c>
      <c r="L39" s="49" t="str">
        <f t="shared" si="7"/>
        <v>HAMS</v>
      </c>
      <c r="M39" s="49">
        <f t="shared" si="8"/>
        <v>0.19015957446808507</v>
      </c>
      <c r="N39" s="49" t="str">
        <f t="shared" si="9"/>
        <v>Strong BJP</v>
      </c>
      <c r="O39" s="50">
        <v>15</v>
      </c>
      <c r="P39" s="50">
        <v>413</v>
      </c>
      <c r="Q39" s="50">
        <v>4</v>
      </c>
      <c r="R39" s="50">
        <v>270</v>
      </c>
      <c r="S39" s="50">
        <v>8</v>
      </c>
      <c r="T39" s="50">
        <v>2</v>
      </c>
      <c r="U39" s="50">
        <v>21</v>
      </c>
      <c r="V39" s="50">
        <v>6</v>
      </c>
      <c r="W39" s="50">
        <v>7</v>
      </c>
      <c r="X39" s="50">
        <v>746</v>
      </c>
      <c r="Y39" s="50">
        <v>0</v>
      </c>
      <c r="Z39" s="51">
        <v>6</v>
      </c>
      <c r="AA39" s="48">
        <v>752</v>
      </c>
      <c r="AB39" s="50">
        <v>0</v>
      </c>
    </row>
    <row r="40" spans="1:28" x14ac:dyDescent="0.3">
      <c r="A40" s="48">
        <v>37</v>
      </c>
      <c r="B40" s="48" t="s">
        <v>410</v>
      </c>
      <c r="C40" s="48" t="str">
        <f>VLOOKUP(B40,[6]Sheet1!$B$2:$D$323,3,0)</f>
        <v>KURAMHA</v>
      </c>
      <c r="D40" s="48"/>
      <c r="E40" s="49">
        <f t="shared" si="0"/>
        <v>0.32656249999999998</v>
      </c>
      <c r="F40" s="49">
        <f t="shared" si="1"/>
        <v>0.52187499999999998</v>
      </c>
      <c r="G40" s="49">
        <f t="shared" si="2"/>
        <v>5.46875E-2</v>
      </c>
      <c r="H40" s="49">
        <f t="shared" si="3"/>
        <v>9.6875000000000003E-2</v>
      </c>
      <c r="I40" s="49">
        <f t="shared" si="4"/>
        <v>0.52187499999999998</v>
      </c>
      <c r="J40" s="49" t="str">
        <f t="shared" si="5"/>
        <v>HAMS</v>
      </c>
      <c r="K40" s="49">
        <f t="shared" si="6"/>
        <v>0.32656249999999998</v>
      </c>
      <c r="L40" s="49" t="str">
        <f t="shared" si="7"/>
        <v>BJP</v>
      </c>
      <c r="M40" s="49">
        <f t="shared" si="8"/>
        <v>0.1953125</v>
      </c>
      <c r="N40" s="49" t="str">
        <f t="shared" si="9"/>
        <v>Strong HAMS</v>
      </c>
      <c r="O40" s="50">
        <v>35</v>
      </c>
      <c r="P40" s="50">
        <v>209</v>
      </c>
      <c r="Q40" s="50">
        <v>6</v>
      </c>
      <c r="R40" s="50">
        <v>334</v>
      </c>
      <c r="S40" s="50">
        <v>10</v>
      </c>
      <c r="T40" s="50">
        <v>7</v>
      </c>
      <c r="U40" s="50">
        <v>10</v>
      </c>
      <c r="V40" s="50">
        <v>10</v>
      </c>
      <c r="W40" s="50">
        <v>12</v>
      </c>
      <c r="X40" s="50">
        <v>633</v>
      </c>
      <c r="Y40" s="50">
        <v>0</v>
      </c>
      <c r="Z40" s="51">
        <v>7</v>
      </c>
      <c r="AA40" s="48">
        <v>640</v>
      </c>
      <c r="AB40" s="50">
        <v>0</v>
      </c>
    </row>
    <row r="41" spans="1:28" x14ac:dyDescent="0.3">
      <c r="A41" s="51">
        <v>38</v>
      </c>
      <c r="B41" s="48" t="s">
        <v>411</v>
      </c>
      <c r="C41" s="48" t="str">
        <f>VLOOKUP(B41,[6]Sheet1!$B$2:$D$323,3,0)</f>
        <v>KURAMHA</v>
      </c>
      <c r="D41" s="48"/>
      <c r="E41" s="49">
        <f t="shared" si="0"/>
        <v>0.27731092436974791</v>
      </c>
      <c r="F41" s="49">
        <f t="shared" si="1"/>
        <v>0.65756302521008403</v>
      </c>
      <c r="G41" s="49">
        <f t="shared" si="2"/>
        <v>0</v>
      </c>
      <c r="H41" s="49">
        <f t="shared" si="3"/>
        <v>6.5126050420168072E-2</v>
      </c>
      <c r="I41" s="49">
        <f t="shared" si="4"/>
        <v>0.65756302521008403</v>
      </c>
      <c r="J41" s="49" t="str">
        <f t="shared" si="5"/>
        <v>HAMS</v>
      </c>
      <c r="K41" s="49">
        <f t="shared" si="6"/>
        <v>0.27731092436974791</v>
      </c>
      <c r="L41" s="49" t="str">
        <f t="shared" si="7"/>
        <v>BJP</v>
      </c>
      <c r="M41" s="49">
        <f t="shared" si="8"/>
        <v>0.38025210084033612</v>
      </c>
      <c r="N41" s="49" t="str">
        <f t="shared" si="9"/>
        <v>Strong HAMS</v>
      </c>
      <c r="O41" s="51">
        <v>0</v>
      </c>
      <c r="P41" s="51">
        <v>132</v>
      </c>
      <c r="Q41" s="51">
        <v>2</v>
      </c>
      <c r="R41" s="51">
        <v>313</v>
      </c>
      <c r="S41" s="51">
        <v>6</v>
      </c>
      <c r="T41" s="51">
        <v>4</v>
      </c>
      <c r="U41" s="51">
        <v>12</v>
      </c>
      <c r="V41" s="51">
        <v>2</v>
      </c>
      <c r="W41" s="51">
        <v>1</v>
      </c>
      <c r="X41" s="51">
        <v>472</v>
      </c>
      <c r="Y41" s="51">
        <v>0</v>
      </c>
      <c r="Z41" s="51">
        <v>4</v>
      </c>
      <c r="AA41" s="51">
        <v>476</v>
      </c>
      <c r="AB41" s="51">
        <v>0</v>
      </c>
    </row>
    <row r="42" spans="1:28" x14ac:dyDescent="0.3">
      <c r="A42" s="50">
        <v>39</v>
      </c>
      <c r="B42" s="48" t="s">
        <v>94</v>
      </c>
      <c r="C42" s="48" t="str">
        <f>VLOOKUP(B42,[6]Sheet1!$B$2:$D$323,3,0)</f>
        <v>BADWA</v>
      </c>
      <c r="D42" s="48"/>
      <c r="E42" s="49">
        <f t="shared" si="0"/>
        <v>0.53528399311531838</v>
      </c>
      <c r="F42" s="49">
        <f t="shared" si="1"/>
        <v>0.32013769363166955</v>
      </c>
      <c r="G42" s="49">
        <f t="shared" si="2"/>
        <v>1.8932874354561102E-2</v>
      </c>
      <c r="H42" s="49">
        <f t="shared" si="3"/>
        <v>0.12564543889845095</v>
      </c>
      <c r="I42" s="49">
        <f t="shared" si="4"/>
        <v>0.53528399311531838</v>
      </c>
      <c r="J42" s="49" t="str">
        <f t="shared" si="5"/>
        <v>BJP</v>
      </c>
      <c r="K42" s="49">
        <f t="shared" si="6"/>
        <v>0.32013769363166955</v>
      </c>
      <c r="L42" s="49" t="str">
        <f t="shared" si="7"/>
        <v>HAMS</v>
      </c>
      <c r="M42" s="49">
        <f t="shared" si="8"/>
        <v>0.21514629948364883</v>
      </c>
      <c r="N42" s="49" t="str">
        <f t="shared" si="9"/>
        <v>Strong BJP</v>
      </c>
      <c r="O42" s="50">
        <v>11</v>
      </c>
      <c r="P42" s="50">
        <v>311</v>
      </c>
      <c r="Q42" s="50">
        <v>8</v>
      </c>
      <c r="R42" s="50">
        <v>186</v>
      </c>
      <c r="S42" s="50">
        <v>4</v>
      </c>
      <c r="T42" s="50">
        <v>6</v>
      </c>
      <c r="U42" s="50">
        <v>18</v>
      </c>
      <c r="V42" s="50">
        <v>5</v>
      </c>
      <c r="W42" s="50">
        <v>13</v>
      </c>
      <c r="X42" s="50">
        <v>562</v>
      </c>
      <c r="Y42" s="50">
        <v>0</v>
      </c>
      <c r="Z42" s="51">
        <v>19</v>
      </c>
      <c r="AA42" s="50">
        <v>581</v>
      </c>
      <c r="AB42" s="50">
        <v>0</v>
      </c>
    </row>
    <row r="43" spans="1:28" x14ac:dyDescent="0.3">
      <c r="A43" s="50">
        <v>40</v>
      </c>
      <c r="B43" s="48" t="s">
        <v>412</v>
      </c>
      <c r="C43" s="48" t="str">
        <f>VLOOKUP(B43,[6]Sheet1!$B$2:$D$323,3,0)</f>
        <v>BADWA</v>
      </c>
      <c r="D43" s="48"/>
      <c r="E43" s="49">
        <f t="shared" si="0"/>
        <v>0.4925575101488498</v>
      </c>
      <c r="F43" s="49">
        <f t="shared" si="1"/>
        <v>0.2976995940460081</v>
      </c>
      <c r="G43" s="49">
        <f t="shared" si="2"/>
        <v>7.307171853856563E-2</v>
      </c>
      <c r="H43" s="49">
        <f t="shared" si="3"/>
        <v>0.13667117726657646</v>
      </c>
      <c r="I43" s="49">
        <f t="shared" si="4"/>
        <v>0.4925575101488498</v>
      </c>
      <c r="J43" s="49" t="str">
        <f t="shared" si="5"/>
        <v>BJP</v>
      </c>
      <c r="K43" s="49">
        <f t="shared" si="6"/>
        <v>0.2976995940460081</v>
      </c>
      <c r="L43" s="49" t="str">
        <f t="shared" si="7"/>
        <v>HAMS</v>
      </c>
      <c r="M43" s="49">
        <f t="shared" si="8"/>
        <v>0.1948579161028417</v>
      </c>
      <c r="N43" s="49" t="str">
        <f t="shared" si="9"/>
        <v>Strong BJP</v>
      </c>
      <c r="O43" s="50">
        <v>54</v>
      </c>
      <c r="P43" s="50">
        <v>364</v>
      </c>
      <c r="Q43" s="50">
        <v>11</v>
      </c>
      <c r="R43" s="50">
        <v>220</v>
      </c>
      <c r="S43" s="50">
        <v>5</v>
      </c>
      <c r="T43" s="50">
        <v>15</v>
      </c>
      <c r="U43" s="50">
        <v>23</v>
      </c>
      <c r="V43" s="50">
        <v>8</v>
      </c>
      <c r="W43" s="50">
        <v>17</v>
      </c>
      <c r="X43" s="50">
        <v>717</v>
      </c>
      <c r="Y43" s="50">
        <v>0</v>
      </c>
      <c r="Z43" s="51">
        <v>22</v>
      </c>
      <c r="AA43" s="50">
        <v>739</v>
      </c>
      <c r="AB43" s="50">
        <v>0</v>
      </c>
    </row>
    <row r="44" spans="1:28" x14ac:dyDescent="0.3">
      <c r="A44" s="50">
        <v>41</v>
      </c>
      <c r="B44" s="48" t="s">
        <v>413</v>
      </c>
      <c r="C44" s="48" t="str">
        <f>VLOOKUP(B44,[6]Sheet1!$B$2:$D$323,3,0)</f>
        <v>DEVARIYA</v>
      </c>
      <c r="D44" s="48"/>
      <c r="E44" s="49">
        <f t="shared" si="0"/>
        <v>0.4193154034229829</v>
      </c>
      <c r="F44" s="49">
        <f t="shared" si="1"/>
        <v>0.36552567237163813</v>
      </c>
      <c r="G44" s="49">
        <f t="shared" si="2"/>
        <v>8.8019559902200492E-2</v>
      </c>
      <c r="H44" s="49">
        <f t="shared" si="3"/>
        <v>0.12713936430317849</v>
      </c>
      <c r="I44" s="49">
        <f t="shared" si="4"/>
        <v>0.4193154034229829</v>
      </c>
      <c r="J44" s="49" t="str">
        <f t="shared" si="5"/>
        <v>BJP</v>
      </c>
      <c r="K44" s="49">
        <f t="shared" si="6"/>
        <v>0.36552567237163813</v>
      </c>
      <c r="L44" s="49" t="str">
        <f t="shared" si="7"/>
        <v>HAMS</v>
      </c>
      <c r="M44" s="49">
        <f t="shared" si="8"/>
        <v>5.3789731051344769E-2</v>
      </c>
      <c r="N44" s="49" t="str">
        <f t="shared" si="9"/>
        <v>Swing BJP</v>
      </c>
      <c r="O44" s="50">
        <v>72</v>
      </c>
      <c r="P44" s="50">
        <v>343</v>
      </c>
      <c r="Q44" s="50">
        <v>60</v>
      </c>
      <c r="R44" s="50">
        <v>299</v>
      </c>
      <c r="S44" s="50">
        <v>12</v>
      </c>
      <c r="T44" s="50">
        <v>4</v>
      </c>
      <c r="U44" s="50">
        <v>8</v>
      </c>
      <c r="V44" s="50">
        <v>5</v>
      </c>
      <c r="W44" s="50">
        <v>8</v>
      </c>
      <c r="X44" s="50">
        <v>811</v>
      </c>
      <c r="Y44" s="50">
        <v>0</v>
      </c>
      <c r="Z44" s="51">
        <v>7</v>
      </c>
      <c r="AA44" s="50">
        <v>818</v>
      </c>
      <c r="AB44" s="50">
        <v>0</v>
      </c>
    </row>
    <row r="45" spans="1:28" x14ac:dyDescent="0.3">
      <c r="A45" s="50">
        <v>42</v>
      </c>
      <c r="B45" s="48" t="s">
        <v>97</v>
      </c>
      <c r="C45" s="48" t="str">
        <f>VLOOKUP(B45,[6]Sheet1!$B$2:$D$323,3,0)</f>
        <v>KHAIRI</v>
      </c>
      <c r="D45" s="48"/>
      <c r="E45" s="49">
        <f t="shared" si="0"/>
        <v>0.60088691796008864</v>
      </c>
      <c r="F45" s="49">
        <f t="shared" si="1"/>
        <v>0.27494456762749447</v>
      </c>
      <c r="G45" s="49">
        <f t="shared" si="2"/>
        <v>8.869179600886918E-3</v>
      </c>
      <c r="H45" s="49">
        <f t="shared" si="3"/>
        <v>0.11529933481152993</v>
      </c>
      <c r="I45" s="49">
        <f t="shared" si="4"/>
        <v>0.60088691796008864</v>
      </c>
      <c r="J45" s="49" t="str">
        <f t="shared" si="5"/>
        <v>BJP</v>
      </c>
      <c r="K45" s="49">
        <f t="shared" si="6"/>
        <v>0.27494456762749447</v>
      </c>
      <c r="L45" s="49" t="str">
        <f t="shared" si="7"/>
        <v>HAMS</v>
      </c>
      <c r="M45" s="49">
        <f t="shared" si="8"/>
        <v>0.32594235033259417</v>
      </c>
      <c r="N45" s="49" t="str">
        <f t="shared" si="9"/>
        <v>Strong BJP</v>
      </c>
      <c r="O45" s="50">
        <v>4</v>
      </c>
      <c r="P45" s="50">
        <v>271</v>
      </c>
      <c r="Q45" s="50">
        <v>10</v>
      </c>
      <c r="R45" s="50">
        <v>124</v>
      </c>
      <c r="S45" s="50">
        <v>6</v>
      </c>
      <c r="T45" s="50">
        <v>5</v>
      </c>
      <c r="U45" s="50">
        <v>5</v>
      </c>
      <c r="V45" s="50">
        <v>6</v>
      </c>
      <c r="W45" s="50">
        <v>9</v>
      </c>
      <c r="X45" s="50">
        <v>440</v>
      </c>
      <c r="Y45" s="50">
        <v>0</v>
      </c>
      <c r="Z45" s="51">
        <v>11</v>
      </c>
      <c r="AA45" s="50">
        <v>451</v>
      </c>
      <c r="AB45" s="50">
        <v>0</v>
      </c>
    </row>
    <row r="46" spans="1:28" x14ac:dyDescent="0.3">
      <c r="A46" s="50">
        <v>43</v>
      </c>
      <c r="B46" s="48" t="s">
        <v>98</v>
      </c>
      <c r="C46" s="48" t="str">
        <f>VLOOKUP(B46,[6]Sheet1!$B$2:$D$323,3,0)</f>
        <v>PIRAUTA</v>
      </c>
      <c r="D46" s="48"/>
      <c r="E46" s="49">
        <f t="shared" si="0"/>
        <v>0.4820359281437126</v>
      </c>
      <c r="F46" s="49">
        <f t="shared" si="1"/>
        <v>0.3967065868263473</v>
      </c>
      <c r="G46" s="49">
        <f t="shared" si="2"/>
        <v>7.1856287425149698E-2</v>
      </c>
      <c r="H46" s="49">
        <f t="shared" si="3"/>
        <v>4.940119760479042E-2</v>
      </c>
      <c r="I46" s="49">
        <f t="shared" si="4"/>
        <v>0.4820359281437126</v>
      </c>
      <c r="J46" s="49" t="str">
        <f t="shared" si="5"/>
        <v>BJP</v>
      </c>
      <c r="K46" s="49">
        <f t="shared" si="6"/>
        <v>0.3967065868263473</v>
      </c>
      <c r="L46" s="49" t="str">
        <f t="shared" si="7"/>
        <v>HAMS</v>
      </c>
      <c r="M46" s="49">
        <f t="shared" si="8"/>
        <v>8.5329341317365304E-2</v>
      </c>
      <c r="N46" s="49" t="str">
        <f t="shared" si="9"/>
        <v>Swing BJP</v>
      </c>
      <c r="O46" s="50">
        <v>48</v>
      </c>
      <c r="P46" s="50">
        <v>322</v>
      </c>
      <c r="Q46" s="50">
        <v>4</v>
      </c>
      <c r="R46" s="50">
        <v>265</v>
      </c>
      <c r="S46" s="50">
        <v>4</v>
      </c>
      <c r="T46" s="50">
        <v>1</v>
      </c>
      <c r="U46" s="50">
        <v>10</v>
      </c>
      <c r="V46" s="50">
        <v>1</v>
      </c>
      <c r="W46" s="50">
        <v>7</v>
      </c>
      <c r="X46" s="50">
        <v>662</v>
      </c>
      <c r="Y46" s="50">
        <v>0</v>
      </c>
      <c r="Z46" s="51">
        <v>6</v>
      </c>
      <c r="AA46" s="50">
        <v>668</v>
      </c>
      <c r="AB46" s="50">
        <v>0</v>
      </c>
    </row>
    <row r="47" spans="1:28" x14ac:dyDescent="0.3">
      <c r="A47" s="50">
        <v>44</v>
      </c>
      <c r="B47" s="48" t="s">
        <v>99</v>
      </c>
      <c r="C47" s="48" t="str">
        <f>VLOOKUP(B47,[6]Sheet1!$B$2:$D$323,3,0)</f>
        <v>BANAHI</v>
      </c>
      <c r="D47" s="48"/>
      <c r="E47" s="49">
        <f t="shared" si="0"/>
        <v>0.40206185567010311</v>
      </c>
      <c r="F47" s="49">
        <f t="shared" si="1"/>
        <v>0.52920962199312716</v>
      </c>
      <c r="G47" s="49">
        <f t="shared" si="2"/>
        <v>6.8728522336769758E-3</v>
      </c>
      <c r="H47" s="49">
        <f t="shared" si="3"/>
        <v>6.1855670103092786E-2</v>
      </c>
      <c r="I47" s="49">
        <f t="shared" si="4"/>
        <v>0.52920962199312716</v>
      </c>
      <c r="J47" s="49" t="str">
        <f t="shared" si="5"/>
        <v>HAMS</v>
      </c>
      <c r="K47" s="49">
        <f t="shared" si="6"/>
        <v>0.40206185567010311</v>
      </c>
      <c r="L47" s="49" t="str">
        <f t="shared" si="7"/>
        <v>BJP</v>
      </c>
      <c r="M47" s="49">
        <f t="shared" si="8"/>
        <v>0.12714776632302405</v>
      </c>
      <c r="N47" s="49" t="str">
        <f t="shared" si="9"/>
        <v>Swing HAMS</v>
      </c>
      <c r="O47" s="50">
        <v>2</v>
      </c>
      <c r="P47" s="50">
        <v>117</v>
      </c>
      <c r="Q47" s="50">
        <v>1</v>
      </c>
      <c r="R47" s="50">
        <v>154</v>
      </c>
      <c r="S47" s="50">
        <v>4</v>
      </c>
      <c r="T47" s="50">
        <v>3</v>
      </c>
      <c r="U47" s="50">
        <v>2</v>
      </c>
      <c r="V47" s="50">
        <v>2</v>
      </c>
      <c r="W47" s="50">
        <v>3</v>
      </c>
      <c r="X47" s="50">
        <v>288</v>
      </c>
      <c r="Y47" s="50">
        <v>0</v>
      </c>
      <c r="Z47" s="51">
        <v>3</v>
      </c>
      <c r="AA47" s="50">
        <v>291</v>
      </c>
      <c r="AB47" s="50">
        <v>0</v>
      </c>
    </row>
    <row r="48" spans="1:28" x14ac:dyDescent="0.3">
      <c r="A48" s="50">
        <v>45</v>
      </c>
      <c r="B48" s="48" t="s">
        <v>100</v>
      </c>
      <c r="C48" s="48" t="str">
        <f>VLOOKUP(B48,[6]Sheet1!$B$2:$D$323,3,0)</f>
        <v>TENDUA</v>
      </c>
      <c r="D48" s="48"/>
      <c r="E48" s="49">
        <f t="shared" si="0"/>
        <v>0.45412844036697247</v>
      </c>
      <c r="F48" s="49">
        <f t="shared" si="1"/>
        <v>0.49541284403669728</v>
      </c>
      <c r="G48" s="49">
        <f t="shared" si="2"/>
        <v>0</v>
      </c>
      <c r="H48" s="49">
        <f t="shared" si="3"/>
        <v>5.0458715596330278E-2</v>
      </c>
      <c r="I48" s="49">
        <f t="shared" si="4"/>
        <v>0.49541284403669728</v>
      </c>
      <c r="J48" s="49" t="str">
        <f t="shared" si="5"/>
        <v>HAMS</v>
      </c>
      <c r="K48" s="49">
        <f t="shared" si="6"/>
        <v>0.45412844036697247</v>
      </c>
      <c r="L48" s="49" t="str">
        <f t="shared" si="7"/>
        <v>BJP</v>
      </c>
      <c r="M48" s="49">
        <f t="shared" si="8"/>
        <v>4.1284403669724801E-2</v>
      </c>
      <c r="N48" s="49" t="str">
        <f t="shared" si="9"/>
        <v>Swing HAMS</v>
      </c>
      <c r="O48" s="50">
        <v>0</v>
      </c>
      <c r="P48" s="50">
        <v>99</v>
      </c>
      <c r="Q48" s="50">
        <v>2</v>
      </c>
      <c r="R48" s="50">
        <v>108</v>
      </c>
      <c r="S48" s="50">
        <v>3</v>
      </c>
      <c r="T48" s="50">
        <v>1</v>
      </c>
      <c r="U48" s="50">
        <v>4</v>
      </c>
      <c r="V48" s="50">
        <v>1</v>
      </c>
      <c r="W48" s="50">
        <v>0</v>
      </c>
      <c r="X48" s="50">
        <v>218</v>
      </c>
      <c r="Y48" s="50">
        <v>0</v>
      </c>
      <c r="Z48" s="51">
        <v>0</v>
      </c>
      <c r="AA48" s="50">
        <v>218</v>
      </c>
      <c r="AB48" s="50">
        <v>0</v>
      </c>
    </row>
    <row r="49" spans="1:28" x14ac:dyDescent="0.3">
      <c r="A49" s="50">
        <v>46</v>
      </c>
      <c r="B49" s="48" t="s">
        <v>101</v>
      </c>
      <c r="C49" s="48" t="str">
        <f>VLOOKUP(B49,[6]Sheet1!$B$2:$D$323,3,0)</f>
        <v>HARANAHI</v>
      </c>
      <c r="D49" s="48"/>
      <c r="E49" s="49">
        <f t="shared" si="0"/>
        <v>0.33686067019400351</v>
      </c>
      <c r="F49" s="49">
        <f t="shared" si="1"/>
        <v>0.57495590828924159</v>
      </c>
      <c r="G49" s="49">
        <f t="shared" si="2"/>
        <v>1.2345679012345678E-2</v>
      </c>
      <c r="H49" s="49">
        <f t="shared" si="3"/>
        <v>7.5837742504409167E-2</v>
      </c>
      <c r="I49" s="49">
        <f t="shared" si="4"/>
        <v>0.57495590828924159</v>
      </c>
      <c r="J49" s="49" t="str">
        <f t="shared" si="5"/>
        <v>HAMS</v>
      </c>
      <c r="K49" s="49">
        <f t="shared" si="6"/>
        <v>0.33686067019400351</v>
      </c>
      <c r="L49" s="49" t="str">
        <f t="shared" si="7"/>
        <v>BJP</v>
      </c>
      <c r="M49" s="49">
        <f t="shared" si="8"/>
        <v>0.23809523809523808</v>
      </c>
      <c r="N49" s="49" t="str">
        <f t="shared" si="9"/>
        <v>Strong HAMS</v>
      </c>
      <c r="O49" s="50">
        <v>7</v>
      </c>
      <c r="P49" s="50">
        <v>191</v>
      </c>
      <c r="Q49" s="50">
        <v>3</v>
      </c>
      <c r="R49" s="50">
        <v>326</v>
      </c>
      <c r="S49" s="50">
        <v>5</v>
      </c>
      <c r="T49" s="50">
        <v>4</v>
      </c>
      <c r="U49" s="50">
        <v>9</v>
      </c>
      <c r="V49" s="50">
        <v>9</v>
      </c>
      <c r="W49" s="50">
        <v>7</v>
      </c>
      <c r="X49" s="50">
        <v>561</v>
      </c>
      <c r="Y49" s="50">
        <v>0</v>
      </c>
      <c r="Z49" s="51">
        <v>6</v>
      </c>
      <c r="AA49" s="50">
        <v>567</v>
      </c>
      <c r="AB49" s="50">
        <v>0</v>
      </c>
    </row>
    <row r="50" spans="1:28" x14ac:dyDescent="0.3">
      <c r="A50" s="50">
        <v>47</v>
      </c>
      <c r="B50" s="48" t="s">
        <v>102</v>
      </c>
      <c r="C50" s="48" t="str">
        <f>VLOOKUP(B50,[6]Sheet1!$B$2:$D$323,3,0)</f>
        <v>PARASI</v>
      </c>
      <c r="D50" s="48"/>
      <c r="E50" s="49">
        <f t="shared" si="0"/>
        <v>0.10565110565110565</v>
      </c>
      <c r="F50" s="49">
        <f t="shared" si="1"/>
        <v>0.79852579852579852</v>
      </c>
      <c r="G50" s="49">
        <f t="shared" si="2"/>
        <v>3.4398034398034398E-2</v>
      </c>
      <c r="H50" s="49">
        <f t="shared" si="3"/>
        <v>6.1425061425061427E-2</v>
      </c>
      <c r="I50" s="49">
        <f t="shared" si="4"/>
        <v>0.79852579852579852</v>
      </c>
      <c r="J50" s="49" t="str">
        <f t="shared" si="5"/>
        <v>HAMS</v>
      </c>
      <c r="K50" s="49">
        <f t="shared" si="6"/>
        <v>0.10565110565110565</v>
      </c>
      <c r="L50" s="49" t="str">
        <f t="shared" si="7"/>
        <v>BJP</v>
      </c>
      <c r="M50" s="49">
        <f t="shared" si="8"/>
        <v>0.69287469287469283</v>
      </c>
      <c r="N50" s="49" t="str">
        <f t="shared" si="9"/>
        <v>Strong HAMS</v>
      </c>
      <c r="O50" s="50">
        <v>14</v>
      </c>
      <c r="P50" s="50">
        <v>43</v>
      </c>
      <c r="Q50" s="50">
        <v>4</v>
      </c>
      <c r="R50" s="50">
        <v>325</v>
      </c>
      <c r="S50" s="50">
        <v>2</v>
      </c>
      <c r="T50" s="50">
        <v>4</v>
      </c>
      <c r="U50" s="50">
        <v>12</v>
      </c>
      <c r="V50" s="50">
        <v>1</v>
      </c>
      <c r="W50" s="50">
        <v>1</v>
      </c>
      <c r="X50" s="50">
        <v>406</v>
      </c>
      <c r="Y50" s="50">
        <v>0</v>
      </c>
      <c r="Z50" s="51">
        <v>1</v>
      </c>
      <c r="AA50" s="50">
        <v>407</v>
      </c>
      <c r="AB50" s="50">
        <v>0</v>
      </c>
    </row>
    <row r="51" spans="1:28" x14ac:dyDescent="0.3">
      <c r="A51" s="50">
        <v>48</v>
      </c>
      <c r="B51" s="48" t="s">
        <v>103</v>
      </c>
      <c r="C51" s="48" t="str">
        <f>VLOOKUP(B51,[6]Sheet1!$B$2:$D$323,3,0)</f>
        <v>UNTHU</v>
      </c>
      <c r="D51" s="48"/>
      <c r="E51" s="49">
        <f t="shared" si="0"/>
        <v>0.35190217391304346</v>
      </c>
      <c r="F51" s="49">
        <f t="shared" si="1"/>
        <v>0.40760869565217389</v>
      </c>
      <c r="G51" s="49">
        <f t="shared" si="2"/>
        <v>5.5706521739130432E-2</v>
      </c>
      <c r="H51" s="49">
        <f t="shared" si="3"/>
        <v>0.18478260869565216</v>
      </c>
      <c r="I51" s="49">
        <f t="shared" si="4"/>
        <v>0.40760869565217389</v>
      </c>
      <c r="J51" s="49" t="str">
        <f t="shared" si="5"/>
        <v>HAMS</v>
      </c>
      <c r="K51" s="49">
        <f t="shared" si="6"/>
        <v>0.35190217391304346</v>
      </c>
      <c r="L51" s="49" t="str">
        <f t="shared" si="7"/>
        <v>BJP</v>
      </c>
      <c r="M51" s="49">
        <f t="shared" si="8"/>
        <v>5.5706521739130432E-2</v>
      </c>
      <c r="N51" s="49" t="str">
        <f t="shared" si="9"/>
        <v>Swing HAMS</v>
      </c>
      <c r="O51" s="50">
        <v>41</v>
      </c>
      <c r="P51" s="50">
        <v>259</v>
      </c>
      <c r="Q51" s="50">
        <v>11</v>
      </c>
      <c r="R51" s="50">
        <v>300</v>
      </c>
      <c r="S51" s="50">
        <v>10</v>
      </c>
      <c r="T51" s="50">
        <v>11</v>
      </c>
      <c r="U51" s="50">
        <v>38</v>
      </c>
      <c r="V51" s="50">
        <v>15</v>
      </c>
      <c r="W51" s="50">
        <v>20</v>
      </c>
      <c r="X51" s="50">
        <v>705</v>
      </c>
      <c r="Y51" s="50">
        <v>0</v>
      </c>
      <c r="Z51" s="51">
        <v>31</v>
      </c>
      <c r="AA51" s="50">
        <v>736</v>
      </c>
      <c r="AB51" s="50">
        <v>0</v>
      </c>
    </row>
    <row r="52" spans="1:28" x14ac:dyDescent="0.3">
      <c r="A52" s="50">
        <v>49</v>
      </c>
      <c r="B52" s="48" t="s">
        <v>104</v>
      </c>
      <c r="C52" s="48" t="str">
        <f>VLOOKUP(B52,[6]Sheet1!$B$2:$D$323,3,0)</f>
        <v>MAULANAGAR</v>
      </c>
      <c r="D52" s="48"/>
      <c r="E52" s="49">
        <f t="shared" si="0"/>
        <v>0.30381944444444442</v>
      </c>
      <c r="F52" s="49">
        <f t="shared" si="1"/>
        <v>0.49131944444444442</v>
      </c>
      <c r="G52" s="49">
        <f t="shared" si="2"/>
        <v>2.0833333333333332E-2</v>
      </c>
      <c r="H52" s="49">
        <f t="shared" si="3"/>
        <v>0.18402777777777779</v>
      </c>
      <c r="I52" s="49">
        <f t="shared" si="4"/>
        <v>0.49131944444444442</v>
      </c>
      <c r="J52" s="49" t="str">
        <f t="shared" si="5"/>
        <v>HAMS</v>
      </c>
      <c r="K52" s="49">
        <f t="shared" si="6"/>
        <v>0.30381944444444442</v>
      </c>
      <c r="L52" s="49" t="str">
        <f t="shared" si="7"/>
        <v>BJP</v>
      </c>
      <c r="M52" s="49">
        <f t="shared" si="8"/>
        <v>0.1875</v>
      </c>
      <c r="N52" s="49" t="str">
        <f t="shared" si="9"/>
        <v>Strong HAMS</v>
      </c>
      <c r="O52" s="50">
        <v>12</v>
      </c>
      <c r="P52" s="50">
        <v>175</v>
      </c>
      <c r="Q52" s="50">
        <v>8</v>
      </c>
      <c r="R52" s="50">
        <v>283</v>
      </c>
      <c r="S52" s="50">
        <v>17</v>
      </c>
      <c r="T52" s="50">
        <v>8</v>
      </c>
      <c r="U52" s="50">
        <v>28</v>
      </c>
      <c r="V52" s="50">
        <v>12</v>
      </c>
      <c r="W52" s="50">
        <v>13</v>
      </c>
      <c r="X52" s="50">
        <v>556</v>
      </c>
      <c r="Y52" s="50">
        <v>0</v>
      </c>
      <c r="Z52" s="51">
        <v>20</v>
      </c>
      <c r="AA52" s="50">
        <v>576</v>
      </c>
      <c r="AB52" s="50">
        <v>0</v>
      </c>
    </row>
    <row r="53" spans="1:28" x14ac:dyDescent="0.3">
      <c r="A53" s="50">
        <v>50</v>
      </c>
      <c r="B53" s="48" t="s">
        <v>414</v>
      </c>
      <c r="C53" s="48" t="str">
        <f>VLOOKUP(B53,[6]Sheet1!$B$2:$D$323,3,0)</f>
        <v>CHAURIYA</v>
      </c>
      <c r="D53" s="48"/>
      <c r="E53" s="49">
        <f t="shared" si="0"/>
        <v>0.43559718969555034</v>
      </c>
      <c r="F53" s="49">
        <f t="shared" si="1"/>
        <v>0.44028103044496486</v>
      </c>
      <c r="G53" s="49">
        <f t="shared" si="2"/>
        <v>1.6393442622950821E-2</v>
      </c>
      <c r="H53" s="49">
        <f t="shared" si="3"/>
        <v>0.10772833723653395</v>
      </c>
      <c r="I53" s="49">
        <f t="shared" si="4"/>
        <v>0.44028103044496486</v>
      </c>
      <c r="J53" s="49" t="str">
        <f t="shared" si="5"/>
        <v>HAMS</v>
      </c>
      <c r="K53" s="49">
        <f t="shared" si="6"/>
        <v>0.43559718969555034</v>
      </c>
      <c r="L53" s="49" t="str">
        <f t="shared" si="7"/>
        <v>BJP</v>
      </c>
      <c r="M53" s="49">
        <f t="shared" si="8"/>
        <v>4.6838407494145251E-3</v>
      </c>
      <c r="N53" s="49" t="str">
        <f t="shared" si="9"/>
        <v>Swing HAMS</v>
      </c>
      <c r="O53" s="50">
        <v>7</v>
      </c>
      <c r="P53" s="50">
        <v>186</v>
      </c>
      <c r="Q53" s="50">
        <v>6</v>
      </c>
      <c r="R53" s="50">
        <v>188</v>
      </c>
      <c r="S53" s="50">
        <v>4</v>
      </c>
      <c r="T53" s="50">
        <v>5</v>
      </c>
      <c r="U53" s="50">
        <v>10</v>
      </c>
      <c r="V53" s="50">
        <v>7</v>
      </c>
      <c r="W53" s="50">
        <v>8</v>
      </c>
      <c r="X53" s="50">
        <v>421</v>
      </c>
      <c r="Y53" s="50">
        <v>0</v>
      </c>
      <c r="Z53" s="51">
        <v>6</v>
      </c>
      <c r="AA53" s="50">
        <v>427</v>
      </c>
      <c r="AB53" s="50">
        <v>0</v>
      </c>
    </row>
    <row r="54" spans="1:28" x14ac:dyDescent="0.3">
      <c r="A54" s="50">
        <v>51</v>
      </c>
      <c r="B54" s="48" t="s">
        <v>415</v>
      </c>
      <c r="C54" s="48" t="str">
        <f>VLOOKUP(B54,[6]Sheet1!$B$2:$D$323,3,0)</f>
        <v>RADHAULIYA</v>
      </c>
      <c r="D54" s="48"/>
      <c r="E54" s="49">
        <f t="shared" si="0"/>
        <v>0.24352331606217617</v>
      </c>
      <c r="F54" s="49">
        <f t="shared" si="1"/>
        <v>0.41450777202072536</v>
      </c>
      <c r="G54" s="49">
        <f t="shared" si="2"/>
        <v>0.18134715025906736</v>
      </c>
      <c r="H54" s="49">
        <f t="shared" si="3"/>
        <v>0.16062176165803108</v>
      </c>
      <c r="I54" s="49">
        <f t="shared" si="4"/>
        <v>0.41450777202072536</v>
      </c>
      <c r="J54" s="49" t="str">
        <f t="shared" si="5"/>
        <v>HAMS</v>
      </c>
      <c r="K54" s="49">
        <f t="shared" si="6"/>
        <v>0.24352331606217617</v>
      </c>
      <c r="L54" s="49" t="str">
        <f t="shared" si="7"/>
        <v>BJP</v>
      </c>
      <c r="M54" s="49">
        <f t="shared" si="8"/>
        <v>0.17098445595854919</v>
      </c>
      <c r="N54" s="49" t="str">
        <f t="shared" si="9"/>
        <v>Strong HAMS</v>
      </c>
      <c r="O54" s="50">
        <v>105</v>
      </c>
      <c r="P54" s="50">
        <v>141</v>
      </c>
      <c r="Q54" s="50">
        <v>6</v>
      </c>
      <c r="R54" s="50">
        <v>240</v>
      </c>
      <c r="S54" s="50">
        <v>17</v>
      </c>
      <c r="T54" s="50">
        <v>13</v>
      </c>
      <c r="U54" s="50">
        <v>21</v>
      </c>
      <c r="V54" s="50">
        <v>12</v>
      </c>
      <c r="W54" s="50">
        <v>7</v>
      </c>
      <c r="X54" s="50">
        <v>562</v>
      </c>
      <c r="Y54" s="50">
        <v>0</v>
      </c>
      <c r="Z54" s="51">
        <v>17</v>
      </c>
      <c r="AA54" s="50">
        <v>579</v>
      </c>
      <c r="AB54" s="50">
        <v>0</v>
      </c>
    </row>
    <row r="55" spans="1:28" x14ac:dyDescent="0.3">
      <c r="A55" s="50">
        <v>52</v>
      </c>
      <c r="B55" s="48" t="s">
        <v>416</v>
      </c>
      <c r="C55" s="48" t="str">
        <f>VLOOKUP(B55,[6]Sheet1!$B$2:$D$323,3,0)</f>
        <v>RADHAULIYA</v>
      </c>
      <c r="D55" s="48"/>
      <c r="E55" s="49">
        <f t="shared" si="0"/>
        <v>0.3370473537604457</v>
      </c>
      <c r="F55" s="49">
        <f t="shared" si="1"/>
        <v>0.50417827298050144</v>
      </c>
      <c r="G55" s="49">
        <f t="shared" si="2"/>
        <v>6.4066852367688026E-2</v>
      </c>
      <c r="H55" s="49">
        <f t="shared" si="3"/>
        <v>9.4707520891364902E-2</v>
      </c>
      <c r="I55" s="49">
        <f t="shared" si="4"/>
        <v>0.50417827298050144</v>
      </c>
      <c r="J55" s="49" t="str">
        <f t="shared" si="5"/>
        <v>HAMS</v>
      </c>
      <c r="K55" s="49">
        <f t="shared" si="6"/>
        <v>0.3370473537604457</v>
      </c>
      <c r="L55" s="49" t="str">
        <f t="shared" si="7"/>
        <v>BJP</v>
      </c>
      <c r="M55" s="49">
        <f t="shared" si="8"/>
        <v>0.16713091922005574</v>
      </c>
      <c r="N55" s="49" t="str">
        <f t="shared" si="9"/>
        <v>Strong HAMS</v>
      </c>
      <c r="O55" s="50">
        <v>23</v>
      </c>
      <c r="P55" s="50">
        <v>121</v>
      </c>
      <c r="Q55" s="50">
        <v>2</v>
      </c>
      <c r="R55" s="50">
        <v>181</v>
      </c>
      <c r="S55" s="50">
        <v>5</v>
      </c>
      <c r="T55" s="50">
        <v>4</v>
      </c>
      <c r="U55" s="50">
        <v>9</v>
      </c>
      <c r="V55" s="50">
        <v>4</v>
      </c>
      <c r="W55" s="50">
        <v>3</v>
      </c>
      <c r="X55" s="50">
        <v>352</v>
      </c>
      <c r="Y55" s="50">
        <v>0</v>
      </c>
      <c r="Z55" s="51">
        <v>7</v>
      </c>
      <c r="AA55" s="50">
        <v>359</v>
      </c>
      <c r="AB55" s="50">
        <v>0</v>
      </c>
    </row>
    <row r="56" spans="1:28" x14ac:dyDescent="0.3">
      <c r="A56" s="50">
        <v>53</v>
      </c>
      <c r="B56" s="48" t="s">
        <v>107</v>
      </c>
      <c r="C56" s="48" t="str">
        <f>VLOOKUP(B56,[6]Sheet1!$B$2:$D$323,3,0)</f>
        <v>IBRAHIMAPUR</v>
      </c>
      <c r="D56" s="48"/>
      <c r="E56" s="49">
        <f t="shared" si="0"/>
        <v>0.52161383285302598</v>
      </c>
      <c r="F56" s="49">
        <f t="shared" si="1"/>
        <v>0.37031700288184438</v>
      </c>
      <c r="G56" s="49">
        <f t="shared" si="2"/>
        <v>1.5850144092219021E-2</v>
      </c>
      <c r="H56" s="49">
        <f t="shared" si="3"/>
        <v>9.2219020172910657E-2</v>
      </c>
      <c r="I56" s="49">
        <f t="shared" si="4"/>
        <v>0.52161383285302598</v>
      </c>
      <c r="J56" s="49" t="str">
        <f t="shared" si="5"/>
        <v>BJP</v>
      </c>
      <c r="K56" s="49">
        <f t="shared" si="6"/>
        <v>0.37031700288184438</v>
      </c>
      <c r="L56" s="49" t="str">
        <f t="shared" si="7"/>
        <v>HAMS</v>
      </c>
      <c r="M56" s="49">
        <f t="shared" si="8"/>
        <v>0.1512968299711816</v>
      </c>
      <c r="N56" s="49" t="str">
        <f t="shared" si="9"/>
        <v>Strong BJP</v>
      </c>
      <c r="O56" s="50">
        <v>11</v>
      </c>
      <c r="P56" s="50">
        <v>362</v>
      </c>
      <c r="Q56" s="50">
        <v>9</v>
      </c>
      <c r="R56" s="50">
        <v>257</v>
      </c>
      <c r="S56" s="50">
        <v>9</v>
      </c>
      <c r="T56" s="50">
        <v>7</v>
      </c>
      <c r="U56" s="50">
        <v>20</v>
      </c>
      <c r="V56" s="50">
        <v>3</v>
      </c>
      <c r="W56" s="50">
        <v>7</v>
      </c>
      <c r="X56" s="50">
        <v>685</v>
      </c>
      <c r="Y56" s="50">
        <v>0</v>
      </c>
      <c r="Z56" s="51">
        <v>9</v>
      </c>
      <c r="AA56" s="50">
        <v>694</v>
      </c>
      <c r="AB56" s="50">
        <v>0</v>
      </c>
    </row>
    <row r="57" spans="1:28" x14ac:dyDescent="0.3">
      <c r="A57" s="50">
        <v>54</v>
      </c>
      <c r="B57" s="48" t="s">
        <v>108</v>
      </c>
      <c r="C57" s="48" t="str">
        <f>VLOOKUP(B57,[6]Sheet1!$B$2:$D$323,3,0)</f>
        <v>CHATARA</v>
      </c>
      <c r="D57" s="48"/>
      <c r="E57" s="49">
        <f t="shared" si="0"/>
        <v>6.0253699788583512E-2</v>
      </c>
      <c r="F57" s="49">
        <f t="shared" si="1"/>
        <v>0.84672304439746304</v>
      </c>
      <c r="G57" s="49">
        <f t="shared" si="2"/>
        <v>6.3424947145877377E-3</v>
      </c>
      <c r="H57" s="49">
        <f t="shared" si="3"/>
        <v>8.6680761099365747E-2</v>
      </c>
      <c r="I57" s="49">
        <f t="shared" si="4"/>
        <v>0.84672304439746304</v>
      </c>
      <c r="J57" s="49" t="str">
        <f t="shared" si="5"/>
        <v>HAMS</v>
      </c>
      <c r="K57" s="49">
        <f t="shared" si="6"/>
        <v>8.6680761099365747E-2</v>
      </c>
      <c r="L57" s="49" t="str">
        <f t="shared" si="7"/>
        <v>Others</v>
      </c>
      <c r="M57" s="49">
        <f t="shared" si="8"/>
        <v>0.76004228329809731</v>
      </c>
      <c r="N57" s="49" t="str">
        <f t="shared" si="9"/>
        <v>Strong HAMS</v>
      </c>
      <c r="O57" s="50">
        <v>6</v>
      </c>
      <c r="P57" s="50">
        <v>57</v>
      </c>
      <c r="Q57" s="50">
        <v>4</v>
      </c>
      <c r="R57" s="50">
        <v>801</v>
      </c>
      <c r="S57" s="50">
        <v>15</v>
      </c>
      <c r="T57" s="50">
        <v>6</v>
      </c>
      <c r="U57" s="50">
        <v>28</v>
      </c>
      <c r="V57" s="50">
        <v>11</v>
      </c>
      <c r="W57" s="50">
        <v>5</v>
      </c>
      <c r="X57" s="50">
        <v>933</v>
      </c>
      <c r="Y57" s="50">
        <v>0</v>
      </c>
      <c r="Z57" s="51">
        <v>13</v>
      </c>
      <c r="AA57" s="50">
        <v>946</v>
      </c>
      <c r="AB57" s="50">
        <v>0</v>
      </c>
    </row>
    <row r="58" spans="1:28" x14ac:dyDescent="0.3">
      <c r="A58" s="50">
        <v>55</v>
      </c>
      <c r="B58" s="48" t="s">
        <v>109</v>
      </c>
      <c r="C58" s="48" t="str">
        <f>VLOOKUP(B58,[6]Sheet1!$B$2:$D$323,3,0)</f>
        <v>SOHRAREYA</v>
      </c>
      <c r="D58" s="48"/>
      <c r="E58" s="49">
        <f t="shared" si="0"/>
        <v>0.75278396436525608</v>
      </c>
      <c r="F58" s="49">
        <f t="shared" si="1"/>
        <v>0.1447661469933185</v>
      </c>
      <c r="G58" s="49">
        <f t="shared" si="2"/>
        <v>2.6726057906458798E-2</v>
      </c>
      <c r="H58" s="49">
        <f t="shared" si="3"/>
        <v>7.5723830734966593E-2</v>
      </c>
      <c r="I58" s="49">
        <f t="shared" si="4"/>
        <v>0.75278396436525608</v>
      </c>
      <c r="J58" s="49" t="str">
        <f t="shared" si="5"/>
        <v>BJP</v>
      </c>
      <c r="K58" s="49">
        <f t="shared" si="6"/>
        <v>0.1447661469933185</v>
      </c>
      <c r="L58" s="49" t="str">
        <f t="shared" si="7"/>
        <v>HAMS</v>
      </c>
      <c r="M58" s="49">
        <f t="shared" si="8"/>
        <v>0.60801781737193761</v>
      </c>
      <c r="N58" s="49" t="str">
        <f t="shared" si="9"/>
        <v>Strong BJP</v>
      </c>
      <c r="O58" s="50">
        <v>12</v>
      </c>
      <c r="P58" s="50">
        <v>338</v>
      </c>
      <c r="Q58" s="50">
        <v>2</v>
      </c>
      <c r="R58" s="50">
        <v>65</v>
      </c>
      <c r="S58" s="50">
        <v>2</v>
      </c>
      <c r="T58" s="50">
        <v>2</v>
      </c>
      <c r="U58" s="50">
        <v>5</v>
      </c>
      <c r="V58" s="50">
        <v>0</v>
      </c>
      <c r="W58" s="50">
        <v>6</v>
      </c>
      <c r="X58" s="50">
        <v>432</v>
      </c>
      <c r="Y58" s="50">
        <v>0</v>
      </c>
      <c r="Z58" s="51">
        <v>17</v>
      </c>
      <c r="AA58" s="50">
        <v>449</v>
      </c>
      <c r="AB58" s="50">
        <v>0</v>
      </c>
    </row>
    <row r="59" spans="1:28" x14ac:dyDescent="0.3">
      <c r="A59" s="50">
        <v>56</v>
      </c>
      <c r="B59" s="48" t="s">
        <v>417</v>
      </c>
      <c r="C59" s="48" t="str">
        <f>VLOOKUP(B59,[6]Sheet1!$B$2:$D$323,3,0)</f>
        <v>GAMHARI</v>
      </c>
      <c r="D59" s="48"/>
      <c r="E59" s="49">
        <f t="shared" si="0"/>
        <v>0.35826086956521741</v>
      </c>
      <c r="F59" s="49">
        <f t="shared" si="1"/>
        <v>0.47826086956521741</v>
      </c>
      <c r="G59" s="49">
        <f t="shared" si="2"/>
        <v>1.0434782608695653E-2</v>
      </c>
      <c r="H59" s="49">
        <f t="shared" si="3"/>
        <v>0.15304347826086956</v>
      </c>
      <c r="I59" s="49">
        <f t="shared" si="4"/>
        <v>0.47826086956521741</v>
      </c>
      <c r="J59" s="49" t="str">
        <f t="shared" si="5"/>
        <v>HAMS</v>
      </c>
      <c r="K59" s="49">
        <f t="shared" si="6"/>
        <v>0.35826086956521741</v>
      </c>
      <c r="L59" s="49" t="str">
        <f t="shared" si="7"/>
        <v>BJP</v>
      </c>
      <c r="M59" s="49">
        <f t="shared" si="8"/>
        <v>0.12</v>
      </c>
      <c r="N59" s="49" t="str">
        <f t="shared" si="9"/>
        <v>Swing HAMS</v>
      </c>
      <c r="O59" s="50">
        <v>6</v>
      </c>
      <c r="P59" s="50">
        <v>206</v>
      </c>
      <c r="Q59" s="50">
        <v>8</v>
      </c>
      <c r="R59" s="50">
        <v>275</v>
      </c>
      <c r="S59" s="50">
        <v>11</v>
      </c>
      <c r="T59" s="50">
        <v>10</v>
      </c>
      <c r="U59" s="50">
        <v>20</v>
      </c>
      <c r="V59" s="50">
        <v>9</v>
      </c>
      <c r="W59" s="50">
        <v>17</v>
      </c>
      <c r="X59" s="50">
        <v>562</v>
      </c>
      <c r="Y59" s="50">
        <v>0</v>
      </c>
      <c r="Z59" s="51">
        <v>13</v>
      </c>
      <c r="AA59" s="50">
        <v>575</v>
      </c>
      <c r="AB59" s="50">
        <v>0</v>
      </c>
    </row>
    <row r="60" spans="1:28" x14ac:dyDescent="0.3">
      <c r="A60" s="50">
        <v>57</v>
      </c>
      <c r="B60" s="48" t="s">
        <v>418</v>
      </c>
      <c r="C60" s="48" t="str">
        <f>VLOOKUP(B60,[6]Sheet1!$B$2:$D$323,3,0)</f>
        <v>ALAMPUR</v>
      </c>
      <c r="D60" s="48"/>
      <c r="E60" s="49">
        <f t="shared" si="0"/>
        <v>0.22572815533980584</v>
      </c>
      <c r="F60" s="49">
        <f t="shared" si="1"/>
        <v>0.54854368932038833</v>
      </c>
      <c r="G60" s="49">
        <f t="shared" si="2"/>
        <v>4.3689320388349516E-2</v>
      </c>
      <c r="H60" s="49">
        <f t="shared" si="3"/>
        <v>0.18203883495145631</v>
      </c>
      <c r="I60" s="49">
        <f t="shared" si="4"/>
        <v>0.54854368932038833</v>
      </c>
      <c r="J60" s="49" t="str">
        <f t="shared" si="5"/>
        <v>HAMS</v>
      </c>
      <c r="K60" s="49">
        <f t="shared" si="6"/>
        <v>0.22572815533980584</v>
      </c>
      <c r="L60" s="49" t="str">
        <f t="shared" si="7"/>
        <v>BJP</v>
      </c>
      <c r="M60" s="49">
        <f t="shared" si="8"/>
        <v>0.32281553398058249</v>
      </c>
      <c r="N60" s="49" t="str">
        <f t="shared" si="9"/>
        <v>Strong HAMS</v>
      </c>
      <c r="O60" s="50">
        <v>18</v>
      </c>
      <c r="P60" s="50">
        <v>93</v>
      </c>
      <c r="Q60" s="50">
        <v>6</v>
      </c>
      <c r="R60" s="50">
        <v>226</v>
      </c>
      <c r="S60" s="50">
        <v>18</v>
      </c>
      <c r="T60" s="50">
        <v>9</v>
      </c>
      <c r="U60" s="50">
        <v>12</v>
      </c>
      <c r="V60" s="50">
        <v>8</v>
      </c>
      <c r="W60" s="50">
        <v>6</v>
      </c>
      <c r="X60" s="50">
        <v>396</v>
      </c>
      <c r="Y60" s="50">
        <v>0</v>
      </c>
      <c r="Z60" s="51">
        <v>16</v>
      </c>
      <c r="AA60" s="50">
        <v>412</v>
      </c>
      <c r="AB60" s="50">
        <v>0</v>
      </c>
    </row>
    <row r="61" spans="1:28" x14ac:dyDescent="0.3">
      <c r="A61" s="50">
        <v>58</v>
      </c>
      <c r="B61" s="48" t="s">
        <v>112</v>
      </c>
      <c r="C61" s="48" t="str">
        <f>VLOOKUP(B61,[6]Sheet1!$B$2:$D$323,3,0)</f>
        <v>FESAR</v>
      </c>
      <c r="D61" s="48"/>
      <c r="E61" s="49">
        <f t="shared" si="0"/>
        <v>0.58866544789762343</v>
      </c>
      <c r="F61" s="49">
        <f t="shared" si="1"/>
        <v>0.28519195612431442</v>
      </c>
      <c r="G61" s="49">
        <f t="shared" si="2"/>
        <v>2.5594149908592323E-2</v>
      </c>
      <c r="H61" s="49">
        <f t="shared" si="3"/>
        <v>0.10054844606946983</v>
      </c>
      <c r="I61" s="49">
        <f t="shared" si="4"/>
        <v>0.58866544789762343</v>
      </c>
      <c r="J61" s="49" t="str">
        <f t="shared" si="5"/>
        <v>BJP</v>
      </c>
      <c r="K61" s="49">
        <f t="shared" si="6"/>
        <v>0.28519195612431442</v>
      </c>
      <c r="L61" s="49" t="str">
        <f t="shared" si="7"/>
        <v>HAMS</v>
      </c>
      <c r="M61" s="49">
        <f t="shared" si="8"/>
        <v>0.30347349177330901</v>
      </c>
      <c r="N61" s="49" t="str">
        <f t="shared" si="9"/>
        <v>Strong BJP</v>
      </c>
      <c r="O61" s="50">
        <v>14</v>
      </c>
      <c r="P61" s="50">
        <v>322</v>
      </c>
      <c r="Q61" s="50">
        <v>8</v>
      </c>
      <c r="R61" s="50">
        <v>156</v>
      </c>
      <c r="S61" s="50">
        <v>9</v>
      </c>
      <c r="T61" s="50">
        <v>5</v>
      </c>
      <c r="U61" s="50">
        <v>13</v>
      </c>
      <c r="V61" s="50">
        <v>2</v>
      </c>
      <c r="W61" s="50">
        <v>7</v>
      </c>
      <c r="X61" s="50">
        <v>536</v>
      </c>
      <c r="Y61" s="50">
        <v>0</v>
      </c>
      <c r="Z61" s="51">
        <v>11</v>
      </c>
      <c r="AA61" s="50">
        <v>547</v>
      </c>
      <c r="AB61" s="50">
        <v>0</v>
      </c>
    </row>
    <row r="62" spans="1:28" x14ac:dyDescent="0.3">
      <c r="A62" s="50">
        <v>59</v>
      </c>
      <c r="B62" s="48" t="s">
        <v>419</v>
      </c>
      <c r="C62" s="48" t="str">
        <f>VLOOKUP(B62,[6]Sheet1!$B$2:$D$323,3,0)</f>
        <v>FESAR</v>
      </c>
      <c r="D62" s="48"/>
      <c r="E62" s="49">
        <f t="shared" si="0"/>
        <v>0.37659963436928701</v>
      </c>
      <c r="F62" s="49">
        <f t="shared" si="1"/>
        <v>0.43692870201096889</v>
      </c>
      <c r="G62" s="49">
        <f t="shared" si="2"/>
        <v>4.5703839122486288E-2</v>
      </c>
      <c r="H62" s="49">
        <f t="shared" si="3"/>
        <v>0.14076782449725778</v>
      </c>
      <c r="I62" s="49">
        <f t="shared" si="4"/>
        <v>0.43692870201096889</v>
      </c>
      <c r="J62" s="49" t="str">
        <f t="shared" si="5"/>
        <v>HAMS</v>
      </c>
      <c r="K62" s="49">
        <f t="shared" si="6"/>
        <v>0.37659963436928701</v>
      </c>
      <c r="L62" s="49" t="str">
        <f t="shared" si="7"/>
        <v>BJP</v>
      </c>
      <c r="M62" s="49">
        <f t="shared" si="8"/>
        <v>6.0329067641681888E-2</v>
      </c>
      <c r="N62" s="49" t="str">
        <f t="shared" si="9"/>
        <v>Swing HAMS</v>
      </c>
      <c r="O62" s="50">
        <v>25</v>
      </c>
      <c r="P62" s="50">
        <v>206</v>
      </c>
      <c r="Q62" s="50">
        <v>4</v>
      </c>
      <c r="R62" s="50">
        <v>239</v>
      </c>
      <c r="S62" s="50">
        <v>11</v>
      </c>
      <c r="T62" s="50">
        <v>11</v>
      </c>
      <c r="U62" s="50">
        <v>22</v>
      </c>
      <c r="V62" s="50">
        <v>5</v>
      </c>
      <c r="W62" s="50">
        <v>12</v>
      </c>
      <c r="X62" s="50">
        <v>535</v>
      </c>
      <c r="Y62" s="50">
        <v>0</v>
      </c>
      <c r="Z62" s="51">
        <v>12</v>
      </c>
      <c r="AA62" s="50">
        <v>547</v>
      </c>
      <c r="AB62" s="50">
        <v>0</v>
      </c>
    </row>
    <row r="63" spans="1:28" x14ac:dyDescent="0.3">
      <c r="A63" s="50">
        <v>60</v>
      </c>
      <c r="B63" s="48" t="s">
        <v>420</v>
      </c>
      <c r="C63" s="48" t="str">
        <f>VLOOKUP(B63,[6]Sheet1!$B$2:$D$323,3,0)</f>
        <v>KALA</v>
      </c>
      <c r="D63" s="48"/>
      <c r="E63" s="49">
        <f t="shared" si="0"/>
        <v>0.67653758542141229</v>
      </c>
      <c r="F63" s="49">
        <f t="shared" si="1"/>
        <v>0.20956719817767655</v>
      </c>
      <c r="G63" s="49">
        <f t="shared" si="2"/>
        <v>5.011389521640091E-2</v>
      </c>
      <c r="H63" s="49">
        <f t="shared" si="3"/>
        <v>6.3781321184510256E-2</v>
      </c>
      <c r="I63" s="49">
        <f t="shared" si="4"/>
        <v>0.67653758542141229</v>
      </c>
      <c r="J63" s="49" t="str">
        <f t="shared" si="5"/>
        <v>BJP</v>
      </c>
      <c r="K63" s="49">
        <f t="shared" si="6"/>
        <v>0.20956719817767655</v>
      </c>
      <c r="L63" s="49" t="str">
        <f t="shared" si="7"/>
        <v>HAMS</v>
      </c>
      <c r="M63" s="49">
        <f t="shared" si="8"/>
        <v>0.46697038724373574</v>
      </c>
      <c r="N63" s="49" t="str">
        <f t="shared" si="9"/>
        <v>Strong BJP</v>
      </c>
      <c r="O63" s="50">
        <v>22</v>
      </c>
      <c r="P63" s="50">
        <v>297</v>
      </c>
      <c r="Q63" s="50">
        <v>7</v>
      </c>
      <c r="R63" s="50">
        <v>92</v>
      </c>
      <c r="S63" s="50">
        <v>4</v>
      </c>
      <c r="T63" s="50">
        <v>4</v>
      </c>
      <c r="U63" s="50">
        <v>3</v>
      </c>
      <c r="V63" s="50">
        <v>3</v>
      </c>
      <c r="W63" s="50">
        <v>2</v>
      </c>
      <c r="X63" s="50">
        <v>434</v>
      </c>
      <c r="Y63" s="50">
        <v>0</v>
      </c>
      <c r="Z63" s="51">
        <v>5</v>
      </c>
      <c r="AA63" s="50">
        <v>439</v>
      </c>
      <c r="AB63" s="50">
        <v>0</v>
      </c>
    </row>
    <row r="64" spans="1:28" x14ac:dyDescent="0.3">
      <c r="A64" s="50">
        <v>61</v>
      </c>
      <c r="B64" s="48" t="s">
        <v>421</v>
      </c>
      <c r="C64" s="48" t="str">
        <f>VLOOKUP(B64,[6]Sheet1!$B$2:$D$323,3,0)</f>
        <v>KALA</v>
      </c>
      <c r="D64" s="48"/>
      <c r="E64" s="49">
        <f t="shared" si="0"/>
        <v>0.42857142857142855</v>
      </c>
      <c r="F64" s="49">
        <f t="shared" si="1"/>
        <v>0.28405315614617938</v>
      </c>
      <c r="G64" s="49">
        <f t="shared" si="2"/>
        <v>0.14784053156146179</v>
      </c>
      <c r="H64" s="49">
        <f t="shared" si="3"/>
        <v>0.13953488372093023</v>
      </c>
      <c r="I64" s="49">
        <f t="shared" si="4"/>
        <v>0.42857142857142855</v>
      </c>
      <c r="J64" s="49" t="str">
        <f t="shared" si="5"/>
        <v>BJP</v>
      </c>
      <c r="K64" s="49">
        <f t="shared" si="6"/>
        <v>0.28405315614617938</v>
      </c>
      <c r="L64" s="49" t="str">
        <f t="shared" si="7"/>
        <v>HAMS</v>
      </c>
      <c r="M64" s="49">
        <f t="shared" si="8"/>
        <v>0.14451827242524917</v>
      </c>
      <c r="N64" s="49" t="str">
        <f t="shared" si="9"/>
        <v>Swing BJP</v>
      </c>
      <c r="O64" s="50">
        <v>89</v>
      </c>
      <c r="P64" s="50">
        <v>258</v>
      </c>
      <c r="Q64" s="50">
        <v>8</v>
      </c>
      <c r="R64" s="50">
        <v>171</v>
      </c>
      <c r="S64" s="50">
        <v>7</v>
      </c>
      <c r="T64" s="50">
        <v>11</v>
      </c>
      <c r="U64" s="50">
        <v>14</v>
      </c>
      <c r="V64" s="50">
        <v>6</v>
      </c>
      <c r="W64" s="50">
        <v>10</v>
      </c>
      <c r="X64" s="50">
        <v>574</v>
      </c>
      <c r="Y64" s="50">
        <v>0</v>
      </c>
      <c r="Z64" s="51">
        <v>28</v>
      </c>
      <c r="AA64" s="50">
        <v>602</v>
      </c>
      <c r="AB64" s="50">
        <v>0</v>
      </c>
    </row>
    <row r="65" spans="1:28" x14ac:dyDescent="0.3">
      <c r="A65" s="50">
        <v>62</v>
      </c>
      <c r="B65" s="48" t="s">
        <v>422</v>
      </c>
      <c r="C65" s="48" t="str">
        <f>VLOOKUP(B65,[6]Sheet1!$B$2:$D$323,3,0)</f>
        <v>DARIYAPUR</v>
      </c>
      <c r="D65" s="48"/>
      <c r="E65" s="49">
        <f t="shared" si="0"/>
        <v>0.34864300626304801</v>
      </c>
      <c r="F65" s="49">
        <f t="shared" si="1"/>
        <v>0.54279749478079331</v>
      </c>
      <c r="G65" s="49">
        <f t="shared" si="2"/>
        <v>2.2964509394572025E-2</v>
      </c>
      <c r="H65" s="49">
        <f t="shared" si="3"/>
        <v>8.5594989561586635E-2</v>
      </c>
      <c r="I65" s="49">
        <f t="shared" si="4"/>
        <v>0.54279749478079331</v>
      </c>
      <c r="J65" s="49" t="str">
        <f t="shared" si="5"/>
        <v>HAMS</v>
      </c>
      <c r="K65" s="49">
        <f t="shared" si="6"/>
        <v>0.34864300626304801</v>
      </c>
      <c r="L65" s="49" t="str">
        <f t="shared" si="7"/>
        <v>BJP</v>
      </c>
      <c r="M65" s="49">
        <f t="shared" si="8"/>
        <v>0.19415448851774531</v>
      </c>
      <c r="N65" s="49" t="str">
        <f t="shared" si="9"/>
        <v>Strong HAMS</v>
      </c>
      <c r="O65" s="50">
        <v>11</v>
      </c>
      <c r="P65" s="50">
        <v>167</v>
      </c>
      <c r="Q65" s="50">
        <v>6</v>
      </c>
      <c r="R65" s="50">
        <v>260</v>
      </c>
      <c r="S65" s="50">
        <v>13</v>
      </c>
      <c r="T65" s="50">
        <v>2</v>
      </c>
      <c r="U65" s="50">
        <v>9</v>
      </c>
      <c r="V65" s="50">
        <v>2</v>
      </c>
      <c r="W65" s="50">
        <v>0</v>
      </c>
      <c r="X65" s="50">
        <v>470</v>
      </c>
      <c r="Y65" s="50">
        <v>0</v>
      </c>
      <c r="Z65" s="51">
        <v>9</v>
      </c>
      <c r="AA65" s="50">
        <v>479</v>
      </c>
      <c r="AB65" s="50">
        <v>0</v>
      </c>
    </row>
    <row r="66" spans="1:28" x14ac:dyDescent="0.3">
      <c r="A66" s="50">
        <v>63</v>
      </c>
      <c r="B66" s="48" t="s">
        <v>119</v>
      </c>
      <c r="C66" s="48" t="str">
        <f>VLOOKUP(B66,[6]Sheet1!$B$2:$D$323,3,0)</f>
        <v>BAKAN</v>
      </c>
      <c r="D66" s="48"/>
      <c r="E66" s="49">
        <f t="shared" si="0"/>
        <v>0.52949640287769784</v>
      </c>
      <c r="F66" s="49">
        <f t="shared" si="1"/>
        <v>0.3985611510791367</v>
      </c>
      <c r="G66" s="49">
        <f t="shared" si="2"/>
        <v>1.0071942446043165E-2</v>
      </c>
      <c r="H66" s="49">
        <f t="shared" si="3"/>
        <v>6.1870503597122303E-2</v>
      </c>
      <c r="I66" s="49">
        <f t="shared" si="4"/>
        <v>0.52949640287769784</v>
      </c>
      <c r="J66" s="49" t="str">
        <f t="shared" si="5"/>
        <v>BJP</v>
      </c>
      <c r="K66" s="49">
        <f t="shared" si="6"/>
        <v>0.3985611510791367</v>
      </c>
      <c r="L66" s="49" t="str">
        <f t="shared" si="7"/>
        <v>HAMS</v>
      </c>
      <c r="M66" s="49">
        <f t="shared" si="8"/>
        <v>0.13093525179856114</v>
      </c>
      <c r="N66" s="49" t="str">
        <f t="shared" si="9"/>
        <v>Swing BJP</v>
      </c>
      <c r="O66" s="50">
        <v>7</v>
      </c>
      <c r="P66" s="50">
        <v>368</v>
      </c>
      <c r="Q66" s="50">
        <v>4</v>
      </c>
      <c r="R66" s="50">
        <v>277</v>
      </c>
      <c r="S66" s="50">
        <v>7</v>
      </c>
      <c r="T66" s="50">
        <v>6</v>
      </c>
      <c r="U66" s="50">
        <v>12</v>
      </c>
      <c r="V66" s="50">
        <v>4</v>
      </c>
      <c r="W66" s="50">
        <v>4</v>
      </c>
      <c r="X66" s="50">
        <v>689</v>
      </c>
      <c r="Y66" s="50">
        <v>0</v>
      </c>
      <c r="Z66" s="51">
        <v>6</v>
      </c>
      <c r="AA66" s="50">
        <v>695</v>
      </c>
      <c r="AB66" s="50">
        <v>0</v>
      </c>
    </row>
    <row r="67" spans="1:28" x14ac:dyDescent="0.3">
      <c r="A67" s="50">
        <v>64</v>
      </c>
      <c r="B67" s="48" t="s">
        <v>423</v>
      </c>
      <c r="C67" s="48" t="str">
        <f>VLOOKUP(B67,[6]Sheet1!$B$2:$D$323,3,0)</f>
        <v>POKHRAHAN</v>
      </c>
      <c r="D67" s="48"/>
      <c r="E67" s="49">
        <f t="shared" si="0"/>
        <v>0.15591397849462366</v>
      </c>
      <c r="F67" s="49">
        <f t="shared" si="1"/>
        <v>0.64247311827956988</v>
      </c>
      <c r="G67" s="49">
        <f t="shared" si="2"/>
        <v>2.1505376344086023E-2</v>
      </c>
      <c r="H67" s="49">
        <f t="shared" si="3"/>
        <v>0.18010752688172044</v>
      </c>
      <c r="I67" s="49">
        <f t="shared" si="4"/>
        <v>0.64247311827956988</v>
      </c>
      <c r="J67" s="49" t="str">
        <f t="shared" si="5"/>
        <v>HAMS</v>
      </c>
      <c r="K67" s="49">
        <f t="shared" si="6"/>
        <v>0.18010752688172044</v>
      </c>
      <c r="L67" s="49" t="str">
        <f t="shared" si="7"/>
        <v>Others</v>
      </c>
      <c r="M67" s="49">
        <f t="shared" si="8"/>
        <v>0.46236559139784944</v>
      </c>
      <c r="N67" s="49" t="str">
        <f t="shared" si="9"/>
        <v>Strong HAMS</v>
      </c>
      <c r="O67" s="50">
        <v>8</v>
      </c>
      <c r="P67" s="50">
        <v>58</v>
      </c>
      <c r="Q67" s="50">
        <v>7</v>
      </c>
      <c r="R67" s="50">
        <v>239</v>
      </c>
      <c r="S67" s="50">
        <v>11</v>
      </c>
      <c r="T67" s="50">
        <v>4</v>
      </c>
      <c r="U67" s="50">
        <v>24</v>
      </c>
      <c r="V67" s="50">
        <v>7</v>
      </c>
      <c r="W67" s="50">
        <v>8</v>
      </c>
      <c r="X67" s="50">
        <v>366</v>
      </c>
      <c r="Y67" s="50">
        <v>0</v>
      </c>
      <c r="Z67" s="51">
        <v>6</v>
      </c>
      <c r="AA67" s="50">
        <v>372</v>
      </c>
      <c r="AB67" s="50">
        <v>0</v>
      </c>
    </row>
    <row r="68" spans="1:28" x14ac:dyDescent="0.3">
      <c r="A68" s="50">
        <v>65</v>
      </c>
      <c r="B68" s="48" t="s">
        <v>424</v>
      </c>
      <c r="C68" s="48" t="str">
        <f>VLOOKUP(B68,[6]Sheet1!$B$2:$D$323,3,0)</f>
        <v>POKHRAHAN</v>
      </c>
      <c r="D68" s="48"/>
      <c r="E68" s="49">
        <f t="shared" si="0"/>
        <v>0.48009950248756217</v>
      </c>
      <c r="F68" s="49">
        <f t="shared" si="1"/>
        <v>0.43781094527363185</v>
      </c>
      <c r="G68" s="49">
        <f t="shared" si="2"/>
        <v>7.462686567164179E-3</v>
      </c>
      <c r="H68" s="49">
        <f t="shared" si="3"/>
        <v>7.4626865671641784E-2</v>
      </c>
      <c r="I68" s="49">
        <f t="shared" si="4"/>
        <v>0.48009950248756217</v>
      </c>
      <c r="J68" s="49" t="str">
        <f t="shared" si="5"/>
        <v>BJP</v>
      </c>
      <c r="K68" s="49">
        <f t="shared" si="6"/>
        <v>0.43781094527363185</v>
      </c>
      <c r="L68" s="49" t="str">
        <f t="shared" si="7"/>
        <v>HAMS</v>
      </c>
      <c r="M68" s="49">
        <f t="shared" si="8"/>
        <v>4.2288557213930322E-2</v>
      </c>
      <c r="N68" s="49" t="str">
        <f t="shared" si="9"/>
        <v>Swing BJP</v>
      </c>
      <c r="O68" s="50">
        <v>3</v>
      </c>
      <c r="P68" s="50">
        <v>193</v>
      </c>
      <c r="Q68" s="50">
        <v>5</v>
      </c>
      <c r="R68" s="50">
        <v>176</v>
      </c>
      <c r="S68" s="50">
        <v>9</v>
      </c>
      <c r="T68" s="50">
        <v>2</v>
      </c>
      <c r="U68" s="50">
        <v>4</v>
      </c>
      <c r="V68" s="50">
        <v>1</v>
      </c>
      <c r="W68" s="50">
        <v>5</v>
      </c>
      <c r="X68" s="50">
        <v>398</v>
      </c>
      <c r="Y68" s="50">
        <v>0</v>
      </c>
      <c r="Z68" s="51">
        <v>4</v>
      </c>
      <c r="AA68" s="50">
        <v>402</v>
      </c>
      <c r="AB68" s="50">
        <v>0</v>
      </c>
    </row>
    <row r="69" spans="1:28" x14ac:dyDescent="0.3">
      <c r="A69" s="50">
        <v>66</v>
      </c>
      <c r="B69" s="48" t="s">
        <v>425</v>
      </c>
      <c r="C69" s="48" t="str">
        <f>VLOOKUP(B69,[6]Sheet1!$B$2:$D$323,3,0)</f>
        <v>FESARA</v>
      </c>
      <c r="D69" s="48"/>
      <c r="E69" s="49">
        <f t="shared" ref="E69:E132" si="10">P69/AA69</f>
        <v>0.28514851485148512</v>
      </c>
      <c r="F69" s="49">
        <f t="shared" ref="F69:F132" si="11">R69/AA69</f>
        <v>0.54059405940594063</v>
      </c>
      <c r="G69" s="49">
        <f t="shared" ref="G69:G132" si="12">O69/AA69</f>
        <v>1.1881188118811881E-2</v>
      </c>
      <c r="H69" s="49">
        <f t="shared" ref="H69:H132" si="13">SUM(Q69,S69:W69,Z69)/AA69</f>
        <v>0.16237623762376238</v>
      </c>
      <c r="I69" s="49">
        <f t="shared" ref="I69:I132" si="14">MAX(E69:H69)</f>
        <v>0.54059405940594063</v>
      </c>
      <c r="J69" s="49" t="str">
        <f t="shared" ref="J69:J132" si="15">INDEX($E$3:$H$3,MATCH(I69,E69:H69,0))</f>
        <v>HAMS</v>
      </c>
      <c r="K69" s="49">
        <f t="shared" ref="K69:K132" si="16">LARGE(E69:H69,2)</f>
        <v>0.28514851485148512</v>
      </c>
      <c r="L69" s="49" t="str">
        <f t="shared" ref="L69:L132" si="17">INDEX($E$3:$H$3,MATCH(K69,E69:H69,0))</f>
        <v>BJP</v>
      </c>
      <c r="M69" s="49">
        <f t="shared" ref="M69:M132" si="18">I69-K69</f>
        <v>0.25544554455445551</v>
      </c>
      <c r="N69" s="49" t="str">
        <f t="shared" ref="N69:N132" si="19">IF(M69&gt;0.15,CONCATENATE("Strong ",J69),CONCATENATE("Swing ",J69))</f>
        <v>Strong HAMS</v>
      </c>
      <c r="O69" s="50">
        <v>6</v>
      </c>
      <c r="P69" s="50">
        <v>144</v>
      </c>
      <c r="Q69" s="50">
        <v>4</v>
      </c>
      <c r="R69" s="50">
        <v>273</v>
      </c>
      <c r="S69" s="50">
        <v>22</v>
      </c>
      <c r="T69" s="50">
        <v>12</v>
      </c>
      <c r="U69" s="50">
        <v>17</v>
      </c>
      <c r="V69" s="50">
        <v>9</v>
      </c>
      <c r="W69" s="50">
        <v>4</v>
      </c>
      <c r="X69" s="50">
        <v>491</v>
      </c>
      <c r="Y69" s="50">
        <v>0</v>
      </c>
      <c r="Z69" s="51">
        <v>14</v>
      </c>
      <c r="AA69" s="50">
        <v>505</v>
      </c>
      <c r="AB69" s="50">
        <v>0</v>
      </c>
    </row>
    <row r="70" spans="1:28" x14ac:dyDescent="0.3">
      <c r="A70" s="50">
        <v>67</v>
      </c>
      <c r="B70" s="48" t="s">
        <v>426</v>
      </c>
      <c r="C70" s="48" t="str">
        <f>VLOOKUP(B70,[6]Sheet1!$B$2:$D$323,3,0)</f>
        <v>SIMARA</v>
      </c>
      <c r="D70" s="48"/>
      <c r="E70" s="49">
        <f t="shared" si="10"/>
        <v>0.16371681415929204</v>
      </c>
      <c r="F70" s="49">
        <f t="shared" si="11"/>
        <v>0.67846607669616521</v>
      </c>
      <c r="G70" s="49">
        <f t="shared" si="12"/>
        <v>4.1297935103244837E-2</v>
      </c>
      <c r="H70" s="49">
        <f t="shared" si="13"/>
        <v>0.11651917404129794</v>
      </c>
      <c r="I70" s="49">
        <f t="shared" si="14"/>
        <v>0.67846607669616521</v>
      </c>
      <c r="J70" s="49" t="str">
        <f t="shared" si="15"/>
        <v>HAMS</v>
      </c>
      <c r="K70" s="49">
        <f t="shared" si="16"/>
        <v>0.16371681415929204</v>
      </c>
      <c r="L70" s="49" t="str">
        <f t="shared" si="17"/>
        <v>BJP</v>
      </c>
      <c r="M70" s="49">
        <f t="shared" si="18"/>
        <v>0.51474926253687314</v>
      </c>
      <c r="N70" s="49" t="str">
        <f t="shared" si="19"/>
        <v>Strong HAMS</v>
      </c>
      <c r="O70" s="50">
        <v>28</v>
      </c>
      <c r="P70" s="50">
        <v>111</v>
      </c>
      <c r="Q70" s="50">
        <v>8</v>
      </c>
      <c r="R70" s="50">
        <v>460</v>
      </c>
      <c r="S70" s="50">
        <v>17</v>
      </c>
      <c r="T70" s="50">
        <v>4</v>
      </c>
      <c r="U70" s="50">
        <v>20</v>
      </c>
      <c r="V70" s="50">
        <v>10</v>
      </c>
      <c r="W70" s="50">
        <v>8</v>
      </c>
      <c r="X70" s="50">
        <v>666</v>
      </c>
      <c r="Y70" s="50">
        <v>0</v>
      </c>
      <c r="Z70" s="51">
        <v>12</v>
      </c>
      <c r="AA70" s="50">
        <v>678</v>
      </c>
      <c r="AB70" s="50">
        <v>0</v>
      </c>
    </row>
    <row r="71" spans="1:28" x14ac:dyDescent="0.3">
      <c r="A71" s="50">
        <v>68</v>
      </c>
      <c r="B71" s="48" t="s">
        <v>123</v>
      </c>
      <c r="C71" s="48" t="str">
        <f>VLOOKUP(B71,[6]Sheet1!$B$2:$D$323,3,0)</f>
        <v>RAKHUA</v>
      </c>
      <c r="D71" s="48"/>
      <c r="E71" s="49">
        <f t="shared" si="10"/>
        <v>0.22016460905349794</v>
      </c>
      <c r="F71" s="49">
        <f t="shared" si="11"/>
        <v>0.5967078189300411</v>
      </c>
      <c r="G71" s="49">
        <f t="shared" si="12"/>
        <v>1.2345679012345678E-2</v>
      </c>
      <c r="H71" s="49">
        <f t="shared" si="13"/>
        <v>0.17078189300411523</v>
      </c>
      <c r="I71" s="49">
        <f t="shared" si="14"/>
        <v>0.5967078189300411</v>
      </c>
      <c r="J71" s="49" t="str">
        <f t="shared" si="15"/>
        <v>HAMS</v>
      </c>
      <c r="K71" s="49">
        <f t="shared" si="16"/>
        <v>0.22016460905349794</v>
      </c>
      <c r="L71" s="49" t="str">
        <f t="shared" si="17"/>
        <v>BJP</v>
      </c>
      <c r="M71" s="49">
        <f t="shared" si="18"/>
        <v>0.37654320987654316</v>
      </c>
      <c r="N71" s="49" t="str">
        <f t="shared" si="19"/>
        <v>Strong HAMS</v>
      </c>
      <c r="O71" s="50">
        <v>6</v>
      </c>
      <c r="P71" s="50">
        <v>107</v>
      </c>
      <c r="Q71" s="50">
        <v>8</v>
      </c>
      <c r="R71" s="50">
        <v>290</v>
      </c>
      <c r="S71" s="50">
        <v>11</v>
      </c>
      <c r="T71" s="50">
        <v>9</v>
      </c>
      <c r="U71" s="50">
        <v>21</v>
      </c>
      <c r="V71" s="50">
        <v>6</v>
      </c>
      <c r="W71" s="50">
        <v>7</v>
      </c>
      <c r="X71" s="50">
        <v>465</v>
      </c>
      <c r="Y71" s="50">
        <v>0</v>
      </c>
      <c r="Z71" s="51">
        <v>21</v>
      </c>
      <c r="AA71" s="50">
        <v>486</v>
      </c>
      <c r="AB71" s="50">
        <v>0</v>
      </c>
    </row>
    <row r="72" spans="1:28" x14ac:dyDescent="0.3">
      <c r="A72" s="50">
        <v>69</v>
      </c>
      <c r="B72" s="48" t="s">
        <v>124</v>
      </c>
      <c r="C72" s="48" t="str">
        <f>VLOOKUP(B72,[6]Sheet1!$B$2:$D$323,3,0)</f>
        <v>BAGAIYA</v>
      </c>
      <c r="D72" s="48"/>
      <c r="E72" s="49">
        <f t="shared" si="10"/>
        <v>0.45517241379310347</v>
      </c>
      <c r="F72" s="49">
        <f t="shared" si="11"/>
        <v>0.40517241379310343</v>
      </c>
      <c r="G72" s="49">
        <f t="shared" si="12"/>
        <v>3.9655172413793106E-2</v>
      </c>
      <c r="H72" s="49">
        <f t="shared" si="13"/>
        <v>0.1</v>
      </c>
      <c r="I72" s="49">
        <f t="shared" si="14"/>
        <v>0.45517241379310347</v>
      </c>
      <c r="J72" s="49" t="str">
        <f t="shared" si="15"/>
        <v>BJP</v>
      </c>
      <c r="K72" s="49">
        <f t="shared" si="16"/>
        <v>0.40517241379310343</v>
      </c>
      <c r="L72" s="49" t="str">
        <f t="shared" si="17"/>
        <v>HAMS</v>
      </c>
      <c r="M72" s="49">
        <f t="shared" si="18"/>
        <v>5.0000000000000044E-2</v>
      </c>
      <c r="N72" s="49" t="str">
        <f t="shared" si="19"/>
        <v>Swing BJP</v>
      </c>
      <c r="O72" s="50">
        <v>23</v>
      </c>
      <c r="P72" s="50">
        <v>264</v>
      </c>
      <c r="Q72" s="50">
        <v>4</v>
      </c>
      <c r="R72" s="50">
        <v>235</v>
      </c>
      <c r="S72" s="50">
        <v>11</v>
      </c>
      <c r="T72" s="50">
        <v>3</v>
      </c>
      <c r="U72" s="50">
        <v>16</v>
      </c>
      <c r="V72" s="50">
        <v>6</v>
      </c>
      <c r="W72" s="50">
        <v>8</v>
      </c>
      <c r="X72" s="50">
        <v>570</v>
      </c>
      <c r="Y72" s="50">
        <v>0</v>
      </c>
      <c r="Z72" s="51">
        <v>10</v>
      </c>
      <c r="AA72" s="50">
        <v>580</v>
      </c>
      <c r="AB72" s="50">
        <v>0</v>
      </c>
    </row>
    <row r="73" spans="1:28" x14ac:dyDescent="0.3">
      <c r="A73" s="50">
        <v>70</v>
      </c>
      <c r="B73" s="48" t="s">
        <v>427</v>
      </c>
      <c r="C73" s="48" t="str">
        <f>VLOOKUP(B73,[6]Sheet1!$B$2:$D$323,3,0)</f>
        <v>JAGDISHPUR</v>
      </c>
      <c r="D73" s="48"/>
      <c r="E73" s="49">
        <f t="shared" si="10"/>
        <v>0.14837712519319937</v>
      </c>
      <c r="F73" s="49">
        <f t="shared" si="11"/>
        <v>0.74961360123647602</v>
      </c>
      <c r="G73" s="49">
        <f t="shared" si="12"/>
        <v>4.945904173106646E-2</v>
      </c>
      <c r="H73" s="49">
        <f t="shared" si="13"/>
        <v>5.2550231839258117E-2</v>
      </c>
      <c r="I73" s="49">
        <f t="shared" si="14"/>
        <v>0.74961360123647602</v>
      </c>
      <c r="J73" s="49" t="str">
        <f t="shared" si="15"/>
        <v>HAMS</v>
      </c>
      <c r="K73" s="49">
        <f t="shared" si="16"/>
        <v>0.14837712519319937</v>
      </c>
      <c r="L73" s="49" t="str">
        <f t="shared" si="17"/>
        <v>BJP</v>
      </c>
      <c r="M73" s="49">
        <f t="shared" si="18"/>
        <v>0.60123647604327668</v>
      </c>
      <c r="N73" s="49" t="str">
        <f t="shared" si="19"/>
        <v>Strong HAMS</v>
      </c>
      <c r="O73" s="50">
        <v>32</v>
      </c>
      <c r="P73" s="50">
        <v>96</v>
      </c>
      <c r="Q73" s="50">
        <v>2</v>
      </c>
      <c r="R73" s="50">
        <v>485</v>
      </c>
      <c r="S73" s="50">
        <v>8</v>
      </c>
      <c r="T73" s="50">
        <v>5</v>
      </c>
      <c r="U73" s="50">
        <v>13</v>
      </c>
      <c r="V73" s="50">
        <v>3</v>
      </c>
      <c r="W73" s="50">
        <v>0</v>
      </c>
      <c r="X73" s="50">
        <v>644</v>
      </c>
      <c r="Y73" s="50">
        <v>0</v>
      </c>
      <c r="Z73" s="51">
        <v>3</v>
      </c>
      <c r="AA73" s="50">
        <v>647</v>
      </c>
      <c r="AB73" s="50">
        <v>0</v>
      </c>
    </row>
    <row r="74" spans="1:28" x14ac:dyDescent="0.3">
      <c r="A74" s="50">
        <v>71</v>
      </c>
      <c r="B74" s="48" t="s">
        <v>126</v>
      </c>
      <c r="C74" s="48" t="str">
        <f>VLOOKUP(B74,[6]Sheet1!$B$2:$D$323,3,0)</f>
        <v>6</v>
      </c>
      <c r="D74" s="48"/>
      <c r="E74" s="49">
        <f t="shared" si="10"/>
        <v>0.27777777777777779</v>
      </c>
      <c r="F74" s="49">
        <f t="shared" si="11"/>
        <v>0.64102564102564108</v>
      </c>
      <c r="G74" s="49">
        <f t="shared" si="12"/>
        <v>8.5470085470085479E-3</v>
      </c>
      <c r="H74" s="49">
        <f t="shared" si="13"/>
        <v>7.2649572649572655E-2</v>
      </c>
      <c r="I74" s="49">
        <f t="shared" si="14"/>
        <v>0.64102564102564108</v>
      </c>
      <c r="J74" s="49" t="str">
        <f t="shared" si="15"/>
        <v>HAMS</v>
      </c>
      <c r="K74" s="49">
        <f t="shared" si="16"/>
        <v>0.27777777777777779</v>
      </c>
      <c r="L74" s="49" t="str">
        <f t="shared" si="17"/>
        <v>BJP</v>
      </c>
      <c r="M74" s="49">
        <f t="shared" si="18"/>
        <v>0.36324786324786329</v>
      </c>
      <c r="N74" s="49" t="str">
        <f t="shared" si="19"/>
        <v>Strong HAMS</v>
      </c>
      <c r="O74" s="50">
        <v>2</v>
      </c>
      <c r="P74" s="50">
        <v>65</v>
      </c>
      <c r="Q74" s="50">
        <v>1</v>
      </c>
      <c r="R74" s="50">
        <v>150</v>
      </c>
      <c r="S74" s="50">
        <v>5</v>
      </c>
      <c r="T74" s="50">
        <v>1</v>
      </c>
      <c r="U74" s="50">
        <v>6</v>
      </c>
      <c r="V74" s="50">
        <v>1</v>
      </c>
      <c r="W74" s="50">
        <v>0</v>
      </c>
      <c r="X74" s="50">
        <v>231</v>
      </c>
      <c r="Y74" s="50">
        <v>0</v>
      </c>
      <c r="Z74" s="51">
        <v>3</v>
      </c>
      <c r="AA74" s="50">
        <v>234</v>
      </c>
      <c r="AB74" s="50">
        <v>0</v>
      </c>
    </row>
    <row r="75" spans="1:28" x14ac:dyDescent="0.3">
      <c r="A75" s="50">
        <v>72</v>
      </c>
      <c r="B75" s="48" t="s">
        <v>428</v>
      </c>
      <c r="C75" s="48" t="str">
        <f>VLOOKUP(B75,[6]Sheet1!$B$2:$D$323,3,0)</f>
        <v>BAGHOIKALA</v>
      </c>
      <c r="D75" s="48"/>
      <c r="E75" s="49">
        <f t="shared" si="10"/>
        <v>0.41772151898734178</v>
      </c>
      <c r="F75" s="49">
        <f t="shared" si="11"/>
        <v>0.47848101265822784</v>
      </c>
      <c r="G75" s="49">
        <f t="shared" si="12"/>
        <v>1.5189873417721518E-2</v>
      </c>
      <c r="H75" s="49">
        <f t="shared" si="13"/>
        <v>8.8607594936708861E-2</v>
      </c>
      <c r="I75" s="49">
        <f t="shared" si="14"/>
        <v>0.47848101265822784</v>
      </c>
      <c r="J75" s="49" t="str">
        <f t="shared" si="15"/>
        <v>HAMS</v>
      </c>
      <c r="K75" s="49">
        <f t="shared" si="16"/>
        <v>0.41772151898734178</v>
      </c>
      <c r="L75" s="49" t="str">
        <f t="shared" si="17"/>
        <v>BJP</v>
      </c>
      <c r="M75" s="49">
        <f t="shared" si="18"/>
        <v>6.0759493670886067E-2</v>
      </c>
      <c r="N75" s="49" t="str">
        <f t="shared" si="19"/>
        <v>Swing HAMS</v>
      </c>
      <c r="O75" s="50">
        <v>6</v>
      </c>
      <c r="P75" s="50">
        <v>165</v>
      </c>
      <c r="Q75" s="50">
        <v>4</v>
      </c>
      <c r="R75" s="50">
        <v>189</v>
      </c>
      <c r="S75" s="50">
        <v>3</v>
      </c>
      <c r="T75" s="50">
        <v>3</v>
      </c>
      <c r="U75" s="50">
        <v>15</v>
      </c>
      <c r="V75" s="50">
        <v>3</v>
      </c>
      <c r="W75" s="50">
        <v>1</v>
      </c>
      <c r="X75" s="50">
        <v>389</v>
      </c>
      <c r="Y75" s="50">
        <v>0</v>
      </c>
      <c r="Z75" s="51">
        <v>6</v>
      </c>
      <c r="AA75" s="50">
        <v>395</v>
      </c>
      <c r="AB75" s="50">
        <v>0</v>
      </c>
    </row>
    <row r="76" spans="1:28" x14ac:dyDescent="0.3">
      <c r="A76" s="50">
        <v>73</v>
      </c>
      <c r="B76" s="48" t="s">
        <v>429</v>
      </c>
      <c r="C76" s="48" t="str">
        <f>VLOOKUP(B76,[6]Sheet1!$B$2:$D$323,3,0)</f>
        <v>BAGHOIKALA</v>
      </c>
      <c r="D76" s="48"/>
      <c r="E76" s="49">
        <f t="shared" si="10"/>
        <v>0.4538310412573674</v>
      </c>
      <c r="F76" s="49">
        <f t="shared" si="11"/>
        <v>0.43811394891944988</v>
      </c>
      <c r="G76" s="49">
        <f t="shared" si="12"/>
        <v>1.768172888015717E-2</v>
      </c>
      <c r="H76" s="49">
        <f t="shared" si="13"/>
        <v>9.0373280943025547E-2</v>
      </c>
      <c r="I76" s="49">
        <f t="shared" si="14"/>
        <v>0.4538310412573674</v>
      </c>
      <c r="J76" s="49" t="str">
        <f t="shared" si="15"/>
        <v>BJP</v>
      </c>
      <c r="K76" s="49">
        <f t="shared" si="16"/>
        <v>0.43811394891944988</v>
      </c>
      <c r="L76" s="49" t="str">
        <f t="shared" si="17"/>
        <v>HAMS</v>
      </c>
      <c r="M76" s="49">
        <f t="shared" si="18"/>
        <v>1.5717092337917515E-2</v>
      </c>
      <c r="N76" s="49" t="str">
        <f t="shared" si="19"/>
        <v>Swing BJP</v>
      </c>
      <c r="O76" s="50">
        <v>9</v>
      </c>
      <c r="P76" s="50">
        <v>231</v>
      </c>
      <c r="Q76" s="50">
        <v>2</v>
      </c>
      <c r="R76" s="50">
        <v>223</v>
      </c>
      <c r="S76" s="50">
        <v>2</v>
      </c>
      <c r="T76" s="50">
        <v>4</v>
      </c>
      <c r="U76" s="50">
        <v>12</v>
      </c>
      <c r="V76" s="50">
        <v>7</v>
      </c>
      <c r="W76" s="50">
        <v>9</v>
      </c>
      <c r="X76" s="50">
        <v>499</v>
      </c>
      <c r="Y76" s="50">
        <v>0</v>
      </c>
      <c r="Z76" s="51">
        <v>10</v>
      </c>
      <c r="AA76" s="50">
        <v>509</v>
      </c>
      <c r="AB76" s="50">
        <v>0</v>
      </c>
    </row>
    <row r="77" spans="1:28" x14ac:dyDescent="0.3">
      <c r="A77" s="50">
        <v>74</v>
      </c>
      <c r="B77" s="48" t="s">
        <v>129</v>
      </c>
      <c r="C77" s="48" t="str">
        <f>VLOOKUP(B77,[6]Sheet1!$B$2:$D$323,3,0)</f>
        <v>DOSAMA</v>
      </c>
      <c r="D77" s="48"/>
      <c r="E77" s="49">
        <f t="shared" si="10"/>
        <v>0.6701754385964912</v>
      </c>
      <c r="F77" s="49">
        <f t="shared" si="11"/>
        <v>0.16140350877192983</v>
      </c>
      <c r="G77" s="49">
        <f t="shared" si="12"/>
        <v>2.6315789473684209E-2</v>
      </c>
      <c r="H77" s="49">
        <f t="shared" si="13"/>
        <v>0.14210526315789473</v>
      </c>
      <c r="I77" s="49">
        <f t="shared" si="14"/>
        <v>0.6701754385964912</v>
      </c>
      <c r="J77" s="49" t="str">
        <f t="shared" si="15"/>
        <v>BJP</v>
      </c>
      <c r="K77" s="49">
        <f t="shared" si="16"/>
        <v>0.16140350877192983</v>
      </c>
      <c r="L77" s="49" t="str">
        <f t="shared" si="17"/>
        <v>HAMS</v>
      </c>
      <c r="M77" s="49">
        <f t="shared" si="18"/>
        <v>0.50877192982456143</v>
      </c>
      <c r="N77" s="49" t="str">
        <f t="shared" si="19"/>
        <v>Strong BJP</v>
      </c>
      <c r="O77" s="50">
        <v>15</v>
      </c>
      <c r="P77" s="50">
        <v>382</v>
      </c>
      <c r="Q77" s="50">
        <v>14</v>
      </c>
      <c r="R77" s="50">
        <v>92</v>
      </c>
      <c r="S77" s="50">
        <v>7</v>
      </c>
      <c r="T77" s="50">
        <v>7</v>
      </c>
      <c r="U77" s="50">
        <v>6</v>
      </c>
      <c r="V77" s="50">
        <v>7</v>
      </c>
      <c r="W77" s="50">
        <v>19</v>
      </c>
      <c r="X77" s="50">
        <v>549</v>
      </c>
      <c r="Y77" s="50">
        <v>0</v>
      </c>
      <c r="Z77" s="51">
        <v>21</v>
      </c>
      <c r="AA77" s="50">
        <v>570</v>
      </c>
      <c r="AB77" s="50">
        <v>0</v>
      </c>
    </row>
    <row r="78" spans="1:28" x14ac:dyDescent="0.3">
      <c r="A78" s="50">
        <v>75</v>
      </c>
      <c r="B78" s="48" t="s">
        <v>430</v>
      </c>
      <c r="C78" s="48" t="str">
        <f>VLOOKUP(B78,[6]Sheet1!$B$2:$D$323,3,0)</f>
        <v>MANDARAPURA</v>
      </c>
      <c r="D78" s="48"/>
      <c r="E78" s="49">
        <f t="shared" si="10"/>
        <v>0.52790346907993968</v>
      </c>
      <c r="F78" s="49">
        <f t="shared" si="11"/>
        <v>0.35595776772247362</v>
      </c>
      <c r="G78" s="49">
        <f t="shared" si="12"/>
        <v>1.5082956259426848E-2</v>
      </c>
      <c r="H78" s="49">
        <f t="shared" si="13"/>
        <v>0.10105580693815988</v>
      </c>
      <c r="I78" s="49">
        <f t="shared" si="14"/>
        <v>0.52790346907993968</v>
      </c>
      <c r="J78" s="49" t="str">
        <f t="shared" si="15"/>
        <v>BJP</v>
      </c>
      <c r="K78" s="49">
        <f t="shared" si="16"/>
        <v>0.35595776772247362</v>
      </c>
      <c r="L78" s="49" t="str">
        <f t="shared" si="17"/>
        <v>HAMS</v>
      </c>
      <c r="M78" s="49">
        <f t="shared" si="18"/>
        <v>0.17194570135746606</v>
      </c>
      <c r="N78" s="49" t="str">
        <f t="shared" si="19"/>
        <v>Strong BJP</v>
      </c>
      <c r="O78" s="50">
        <v>10</v>
      </c>
      <c r="P78" s="50">
        <v>350</v>
      </c>
      <c r="Q78" s="50">
        <v>7</v>
      </c>
      <c r="R78" s="50">
        <v>236</v>
      </c>
      <c r="S78" s="50">
        <v>15</v>
      </c>
      <c r="T78" s="50">
        <v>9</v>
      </c>
      <c r="U78" s="50">
        <v>18</v>
      </c>
      <c r="V78" s="50">
        <v>7</v>
      </c>
      <c r="W78" s="50">
        <v>5</v>
      </c>
      <c r="X78" s="50">
        <v>657</v>
      </c>
      <c r="Y78" s="50">
        <v>0</v>
      </c>
      <c r="Z78" s="51">
        <v>6</v>
      </c>
      <c r="AA78" s="50">
        <v>663</v>
      </c>
      <c r="AB78" s="50">
        <v>0</v>
      </c>
    </row>
    <row r="79" spans="1:28" x14ac:dyDescent="0.3">
      <c r="A79" s="50">
        <v>76</v>
      </c>
      <c r="B79" s="48" t="s">
        <v>431</v>
      </c>
      <c r="C79" s="48" t="str">
        <f>VLOOKUP(B79,[6]Sheet1!$B$2:$D$323,3,0)</f>
        <v>SALEM</v>
      </c>
      <c r="D79" s="48"/>
      <c r="E79" s="49">
        <f t="shared" si="10"/>
        <v>0.43877551020408162</v>
      </c>
      <c r="F79" s="49">
        <f t="shared" si="11"/>
        <v>0.39591836734693875</v>
      </c>
      <c r="G79" s="49">
        <f t="shared" si="12"/>
        <v>2.0408163265306121E-2</v>
      </c>
      <c r="H79" s="49">
        <f t="shared" si="13"/>
        <v>0.14489795918367346</v>
      </c>
      <c r="I79" s="49">
        <f t="shared" si="14"/>
        <v>0.43877551020408162</v>
      </c>
      <c r="J79" s="49" t="str">
        <f t="shared" si="15"/>
        <v>BJP</v>
      </c>
      <c r="K79" s="49">
        <f t="shared" si="16"/>
        <v>0.39591836734693875</v>
      </c>
      <c r="L79" s="49" t="str">
        <f t="shared" si="17"/>
        <v>HAMS</v>
      </c>
      <c r="M79" s="49">
        <f t="shared" si="18"/>
        <v>4.2857142857142871E-2</v>
      </c>
      <c r="N79" s="49" t="str">
        <f t="shared" si="19"/>
        <v>Swing BJP</v>
      </c>
      <c r="O79" s="50">
        <v>10</v>
      </c>
      <c r="P79" s="50">
        <v>215</v>
      </c>
      <c r="Q79" s="50">
        <v>3</v>
      </c>
      <c r="R79" s="50">
        <v>194</v>
      </c>
      <c r="S79" s="50">
        <v>2</v>
      </c>
      <c r="T79" s="50">
        <v>5</v>
      </c>
      <c r="U79" s="50">
        <v>27</v>
      </c>
      <c r="V79" s="50">
        <v>11</v>
      </c>
      <c r="W79" s="50">
        <v>11</v>
      </c>
      <c r="X79" s="50">
        <v>478</v>
      </c>
      <c r="Y79" s="50">
        <v>0</v>
      </c>
      <c r="Z79" s="51">
        <v>12</v>
      </c>
      <c r="AA79" s="50">
        <v>490</v>
      </c>
      <c r="AB79" s="50">
        <v>0</v>
      </c>
    </row>
    <row r="80" spans="1:28" x14ac:dyDescent="0.3">
      <c r="A80" s="50">
        <v>77</v>
      </c>
      <c r="B80" s="48" t="s">
        <v>432</v>
      </c>
      <c r="C80" s="48" t="str">
        <f>VLOOKUP(B80,[6]Sheet1!$B$2:$D$323,3,0)</f>
        <v>MANDARAPURA</v>
      </c>
      <c r="D80" s="48"/>
      <c r="E80" s="49">
        <f t="shared" si="10"/>
        <v>0.34615384615384615</v>
      </c>
      <c r="F80" s="49">
        <f t="shared" si="11"/>
        <v>0.57100591715976334</v>
      </c>
      <c r="G80" s="49">
        <f t="shared" si="12"/>
        <v>1.1834319526627219E-2</v>
      </c>
      <c r="H80" s="49">
        <f t="shared" si="13"/>
        <v>7.1005917159763315E-2</v>
      </c>
      <c r="I80" s="49">
        <f t="shared" si="14"/>
        <v>0.57100591715976334</v>
      </c>
      <c r="J80" s="49" t="str">
        <f t="shared" si="15"/>
        <v>HAMS</v>
      </c>
      <c r="K80" s="49">
        <f t="shared" si="16"/>
        <v>0.34615384615384615</v>
      </c>
      <c r="L80" s="49" t="str">
        <f t="shared" si="17"/>
        <v>BJP</v>
      </c>
      <c r="M80" s="49">
        <f t="shared" si="18"/>
        <v>0.2248520710059172</v>
      </c>
      <c r="N80" s="49" t="str">
        <f t="shared" si="19"/>
        <v>Strong HAMS</v>
      </c>
      <c r="O80" s="50">
        <v>4</v>
      </c>
      <c r="P80" s="50">
        <v>117</v>
      </c>
      <c r="Q80" s="50">
        <v>2</v>
      </c>
      <c r="R80" s="50">
        <v>193</v>
      </c>
      <c r="S80" s="50">
        <v>2</v>
      </c>
      <c r="T80" s="50">
        <v>1</v>
      </c>
      <c r="U80" s="50">
        <v>6</v>
      </c>
      <c r="V80" s="50">
        <v>4</v>
      </c>
      <c r="W80" s="50">
        <v>4</v>
      </c>
      <c r="X80" s="50">
        <v>333</v>
      </c>
      <c r="Y80" s="50">
        <v>0</v>
      </c>
      <c r="Z80" s="51">
        <v>5</v>
      </c>
      <c r="AA80" s="50">
        <v>338</v>
      </c>
      <c r="AB80" s="50">
        <v>0</v>
      </c>
    </row>
    <row r="81" spans="1:28" x14ac:dyDescent="0.3">
      <c r="A81" s="50">
        <v>78</v>
      </c>
      <c r="B81" s="48" t="s">
        <v>132</v>
      </c>
      <c r="C81" s="48" t="str">
        <f>VLOOKUP(B81,[6]Sheet1!$B$2:$D$323,3,0)</f>
        <v>MOHIDINAPUR</v>
      </c>
      <c r="D81" s="48"/>
      <c r="E81" s="49">
        <f t="shared" si="10"/>
        <v>0.45161290322580644</v>
      </c>
      <c r="F81" s="49">
        <f t="shared" si="11"/>
        <v>0.40524193548387094</v>
      </c>
      <c r="G81" s="49">
        <f t="shared" si="12"/>
        <v>3.2258064516129031E-2</v>
      </c>
      <c r="H81" s="49">
        <f t="shared" si="13"/>
        <v>0.11088709677419355</v>
      </c>
      <c r="I81" s="49">
        <f t="shared" si="14"/>
        <v>0.45161290322580644</v>
      </c>
      <c r="J81" s="49" t="str">
        <f t="shared" si="15"/>
        <v>BJP</v>
      </c>
      <c r="K81" s="49">
        <f t="shared" si="16"/>
        <v>0.40524193548387094</v>
      </c>
      <c r="L81" s="49" t="str">
        <f t="shared" si="17"/>
        <v>HAMS</v>
      </c>
      <c r="M81" s="49">
        <f t="shared" si="18"/>
        <v>4.6370967741935498E-2</v>
      </c>
      <c r="N81" s="49" t="str">
        <f t="shared" si="19"/>
        <v>Swing BJP</v>
      </c>
      <c r="O81" s="50">
        <v>16</v>
      </c>
      <c r="P81" s="50">
        <v>224</v>
      </c>
      <c r="Q81" s="50">
        <v>7</v>
      </c>
      <c r="R81" s="50">
        <v>201</v>
      </c>
      <c r="S81" s="50">
        <v>13</v>
      </c>
      <c r="T81" s="50">
        <v>5</v>
      </c>
      <c r="U81" s="50">
        <v>13</v>
      </c>
      <c r="V81" s="50">
        <v>3</v>
      </c>
      <c r="W81" s="50">
        <v>7</v>
      </c>
      <c r="X81" s="50">
        <v>489</v>
      </c>
      <c r="Y81" s="50">
        <v>0</v>
      </c>
      <c r="Z81" s="51">
        <v>7</v>
      </c>
      <c r="AA81" s="50">
        <v>496</v>
      </c>
      <c r="AB81" s="50">
        <v>0</v>
      </c>
    </row>
    <row r="82" spans="1:28" x14ac:dyDescent="0.3">
      <c r="A82" s="50">
        <v>79</v>
      </c>
      <c r="B82" s="48" t="s">
        <v>133</v>
      </c>
      <c r="C82" s="48" t="str">
        <f>VLOOKUP(B82,[6]Sheet1!$B$2:$D$323,3,0)</f>
        <v>PARASADIH</v>
      </c>
      <c r="D82" s="48"/>
      <c r="E82" s="49">
        <f t="shared" si="10"/>
        <v>0.47575057736720555</v>
      </c>
      <c r="F82" s="49">
        <f t="shared" si="11"/>
        <v>0.42494226327944573</v>
      </c>
      <c r="G82" s="49">
        <f t="shared" si="12"/>
        <v>4.6189376443418015E-2</v>
      </c>
      <c r="H82" s="49">
        <f t="shared" si="13"/>
        <v>5.3117782909930716E-2</v>
      </c>
      <c r="I82" s="49">
        <f t="shared" si="14"/>
        <v>0.47575057736720555</v>
      </c>
      <c r="J82" s="49" t="str">
        <f t="shared" si="15"/>
        <v>BJP</v>
      </c>
      <c r="K82" s="49">
        <f t="shared" si="16"/>
        <v>0.42494226327944573</v>
      </c>
      <c r="L82" s="49" t="str">
        <f t="shared" si="17"/>
        <v>HAMS</v>
      </c>
      <c r="M82" s="49">
        <f t="shared" si="18"/>
        <v>5.080831408775982E-2</v>
      </c>
      <c r="N82" s="49" t="str">
        <f t="shared" si="19"/>
        <v>Swing BJP</v>
      </c>
      <c r="O82" s="50">
        <v>20</v>
      </c>
      <c r="P82" s="50">
        <v>206</v>
      </c>
      <c r="Q82" s="50">
        <v>1</v>
      </c>
      <c r="R82" s="50">
        <v>184</v>
      </c>
      <c r="S82" s="50">
        <v>4</v>
      </c>
      <c r="T82" s="50">
        <v>4</v>
      </c>
      <c r="U82" s="50">
        <v>5</v>
      </c>
      <c r="V82" s="50">
        <v>2</v>
      </c>
      <c r="W82" s="50">
        <v>3</v>
      </c>
      <c r="X82" s="50">
        <v>429</v>
      </c>
      <c r="Y82" s="50">
        <v>0</v>
      </c>
      <c r="Z82" s="51">
        <v>4</v>
      </c>
      <c r="AA82" s="50">
        <v>433</v>
      </c>
      <c r="AB82" s="50">
        <v>0</v>
      </c>
    </row>
    <row r="83" spans="1:28" x14ac:dyDescent="0.3">
      <c r="A83" s="50">
        <v>80</v>
      </c>
      <c r="B83" s="48" t="s">
        <v>134</v>
      </c>
      <c r="C83" s="48" t="str">
        <f>VLOOKUP(B83,[6]Sheet1!$B$2:$D$323,3,0)</f>
        <v>KARANJA</v>
      </c>
      <c r="D83" s="48"/>
      <c r="E83" s="49">
        <f t="shared" si="10"/>
        <v>0.62912621359223297</v>
      </c>
      <c r="F83" s="49">
        <f t="shared" si="11"/>
        <v>0.25048543689320391</v>
      </c>
      <c r="G83" s="49">
        <f t="shared" si="12"/>
        <v>3.3009708737864081E-2</v>
      </c>
      <c r="H83" s="49">
        <f t="shared" si="13"/>
        <v>8.7378640776699032E-2</v>
      </c>
      <c r="I83" s="49">
        <f t="shared" si="14"/>
        <v>0.62912621359223297</v>
      </c>
      <c r="J83" s="49" t="str">
        <f t="shared" si="15"/>
        <v>BJP</v>
      </c>
      <c r="K83" s="49">
        <f t="shared" si="16"/>
        <v>0.25048543689320391</v>
      </c>
      <c r="L83" s="49" t="str">
        <f t="shared" si="17"/>
        <v>HAMS</v>
      </c>
      <c r="M83" s="49">
        <f t="shared" si="18"/>
        <v>0.37864077669902907</v>
      </c>
      <c r="N83" s="49" t="str">
        <f t="shared" si="19"/>
        <v>Strong BJP</v>
      </c>
      <c r="O83" s="50">
        <v>17</v>
      </c>
      <c r="P83" s="50">
        <v>324</v>
      </c>
      <c r="Q83" s="50">
        <v>9</v>
      </c>
      <c r="R83" s="50">
        <v>129</v>
      </c>
      <c r="S83" s="50">
        <v>4</v>
      </c>
      <c r="T83" s="50">
        <v>3</v>
      </c>
      <c r="U83" s="50">
        <v>5</v>
      </c>
      <c r="V83" s="50">
        <v>1</v>
      </c>
      <c r="W83" s="50">
        <v>10</v>
      </c>
      <c r="X83" s="50">
        <v>502</v>
      </c>
      <c r="Y83" s="50">
        <v>0</v>
      </c>
      <c r="Z83" s="51">
        <v>13</v>
      </c>
      <c r="AA83" s="50">
        <v>515</v>
      </c>
      <c r="AB83" s="50">
        <v>0</v>
      </c>
    </row>
    <row r="84" spans="1:28" x14ac:dyDescent="0.3">
      <c r="A84" s="50">
        <v>81</v>
      </c>
      <c r="B84" s="48" t="s">
        <v>135</v>
      </c>
      <c r="C84" s="48" t="str">
        <f>VLOOKUP(B84,[6]Sheet1!$B$2:$D$323,3,0)</f>
        <v>MAMAKA</v>
      </c>
      <c r="D84" s="48"/>
      <c r="E84" s="49">
        <f t="shared" si="10"/>
        <v>0.63307984790874527</v>
      </c>
      <c r="F84" s="49">
        <f t="shared" si="11"/>
        <v>0.27376425855513309</v>
      </c>
      <c r="G84" s="49">
        <f t="shared" si="12"/>
        <v>7.6045627376425855E-3</v>
      </c>
      <c r="H84" s="49">
        <f t="shared" si="13"/>
        <v>8.5551330798479083E-2</v>
      </c>
      <c r="I84" s="49">
        <f t="shared" si="14"/>
        <v>0.63307984790874527</v>
      </c>
      <c r="J84" s="49" t="str">
        <f t="shared" si="15"/>
        <v>BJP</v>
      </c>
      <c r="K84" s="49">
        <f t="shared" si="16"/>
        <v>0.27376425855513309</v>
      </c>
      <c r="L84" s="49" t="str">
        <f t="shared" si="17"/>
        <v>HAMS</v>
      </c>
      <c r="M84" s="49">
        <f t="shared" si="18"/>
        <v>0.35931558935361219</v>
      </c>
      <c r="N84" s="49" t="str">
        <f t="shared" si="19"/>
        <v>Strong BJP</v>
      </c>
      <c r="O84" s="50">
        <v>4</v>
      </c>
      <c r="P84" s="50">
        <v>333</v>
      </c>
      <c r="Q84" s="50">
        <v>14</v>
      </c>
      <c r="R84" s="50">
        <v>144</v>
      </c>
      <c r="S84" s="50">
        <v>5</v>
      </c>
      <c r="T84" s="50">
        <v>1</v>
      </c>
      <c r="U84" s="50">
        <v>11</v>
      </c>
      <c r="V84" s="50">
        <v>0</v>
      </c>
      <c r="W84" s="50">
        <v>5</v>
      </c>
      <c r="X84" s="50">
        <v>517</v>
      </c>
      <c r="Y84" s="50">
        <v>0</v>
      </c>
      <c r="Z84" s="51">
        <v>9</v>
      </c>
      <c r="AA84" s="50">
        <v>526</v>
      </c>
      <c r="AB84" s="50">
        <v>0</v>
      </c>
    </row>
    <row r="85" spans="1:28" x14ac:dyDescent="0.3">
      <c r="A85" s="50">
        <v>82</v>
      </c>
      <c r="B85" s="48" t="s">
        <v>136</v>
      </c>
      <c r="C85" s="48" t="str">
        <f>VLOOKUP(B85,[6]Sheet1!$B$2:$D$323,3,0)</f>
        <v>BELI</v>
      </c>
      <c r="D85" s="48"/>
      <c r="E85" s="49">
        <f t="shared" si="10"/>
        <v>0.93617021276595747</v>
      </c>
      <c r="F85" s="49">
        <f t="shared" si="11"/>
        <v>4.2553191489361701E-2</v>
      </c>
      <c r="G85" s="49">
        <f t="shared" si="12"/>
        <v>0</v>
      </c>
      <c r="H85" s="49">
        <f t="shared" si="13"/>
        <v>2.1276595744680851E-2</v>
      </c>
      <c r="I85" s="49">
        <f t="shared" si="14"/>
        <v>0.93617021276595747</v>
      </c>
      <c r="J85" s="49" t="str">
        <f t="shared" si="15"/>
        <v>BJP</v>
      </c>
      <c r="K85" s="49">
        <f t="shared" si="16"/>
        <v>4.2553191489361701E-2</v>
      </c>
      <c r="L85" s="49" t="str">
        <f t="shared" si="17"/>
        <v>HAMS</v>
      </c>
      <c r="M85" s="49">
        <f t="shared" si="18"/>
        <v>0.89361702127659581</v>
      </c>
      <c r="N85" s="49" t="str">
        <f t="shared" si="19"/>
        <v>Strong BJP</v>
      </c>
      <c r="O85" s="50">
        <v>0</v>
      </c>
      <c r="P85" s="50">
        <v>44</v>
      </c>
      <c r="Q85" s="50">
        <v>0</v>
      </c>
      <c r="R85" s="50">
        <v>2</v>
      </c>
      <c r="S85" s="50">
        <v>0</v>
      </c>
      <c r="T85" s="50">
        <v>1</v>
      </c>
      <c r="U85" s="50">
        <v>0</v>
      </c>
      <c r="V85" s="50">
        <v>0</v>
      </c>
      <c r="W85" s="50">
        <v>0</v>
      </c>
      <c r="X85" s="50">
        <v>47</v>
      </c>
      <c r="Y85" s="50">
        <v>0</v>
      </c>
      <c r="Z85" s="51">
        <v>0</v>
      </c>
      <c r="AA85" s="50">
        <v>47</v>
      </c>
      <c r="AB85" s="50">
        <v>0</v>
      </c>
    </row>
    <row r="86" spans="1:28" x14ac:dyDescent="0.3">
      <c r="A86" s="50">
        <v>83</v>
      </c>
      <c r="B86" s="48" t="s">
        <v>433</v>
      </c>
      <c r="C86" s="48" t="str">
        <f>VLOOKUP(B86,[6]Sheet1!$B$2:$D$323,3,0)</f>
        <v>MANJHAR</v>
      </c>
      <c r="D86" s="48"/>
      <c r="E86" s="49">
        <f t="shared" si="10"/>
        <v>0.26878612716763006</v>
      </c>
      <c r="F86" s="49">
        <f t="shared" si="11"/>
        <v>0.61705202312138729</v>
      </c>
      <c r="G86" s="49">
        <f t="shared" si="12"/>
        <v>2.4566473988439308E-2</v>
      </c>
      <c r="H86" s="49">
        <f t="shared" si="13"/>
        <v>8.9595375722543349E-2</v>
      </c>
      <c r="I86" s="49">
        <f t="shared" si="14"/>
        <v>0.61705202312138729</v>
      </c>
      <c r="J86" s="49" t="str">
        <f t="shared" si="15"/>
        <v>HAMS</v>
      </c>
      <c r="K86" s="49">
        <f t="shared" si="16"/>
        <v>0.26878612716763006</v>
      </c>
      <c r="L86" s="49" t="str">
        <f t="shared" si="17"/>
        <v>BJP</v>
      </c>
      <c r="M86" s="49">
        <f t="shared" si="18"/>
        <v>0.34826589595375723</v>
      </c>
      <c r="N86" s="49" t="str">
        <f t="shared" si="19"/>
        <v>Strong HAMS</v>
      </c>
      <c r="O86" s="50">
        <v>17</v>
      </c>
      <c r="P86" s="50">
        <v>186</v>
      </c>
      <c r="Q86" s="50">
        <v>7</v>
      </c>
      <c r="R86" s="50">
        <v>427</v>
      </c>
      <c r="S86" s="50">
        <v>6</v>
      </c>
      <c r="T86" s="50">
        <v>11</v>
      </c>
      <c r="U86" s="50">
        <v>12</v>
      </c>
      <c r="V86" s="50">
        <v>9</v>
      </c>
      <c r="W86" s="50">
        <v>11</v>
      </c>
      <c r="X86" s="50">
        <v>686</v>
      </c>
      <c r="Y86" s="50">
        <v>0</v>
      </c>
      <c r="Z86" s="51">
        <v>6</v>
      </c>
      <c r="AA86" s="50">
        <v>692</v>
      </c>
      <c r="AB86" s="50">
        <v>0</v>
      </c>
    </row>
    <row r="87" spans="1:28" x14ac:dyDescent="0.3">
      <c r="A87" s="50">
        <v>84</v>
      </c>
      <c r="B87" s="48" t="s">
        <v>434</v>
      </c>
      <c r="C87" s="48" t="str">
        <f>VLOOKUP(B87,[6]Sheet1!$B$2:$D$323,3,0)</f>
        <v>DHANDHAVA</v>
      </c>
      <c r="D87" s="48"/>
      <c r="E87" s="49">
        <f t="shared" si="10"/>
        <v>8.2278481012658222E-2</v>
      </c>
      <c r="F87" s="49">
        <f t="shared" si="11"/>
        <v>0.68776371308016881</v>
      </c>
      <c r="G87" s="49">
        <f t="shared" si="12"/>
        <v>0.11181434599156118</v>
      </c>
      <c r="H87" s="49">
        <f t="shared" si="13"/>
        <v>0.11814345991561181</v>
      </c>
      <c r="I87" s="49">
        <f t="shared" si="14"/>
        <v>0.68776371308016881</v>
      </c>
      <c r="J87" s="49" t="str">
        <f t="shared" si="15"/>
        <v>HAMS</v>
      </c>
      <c r="K87" s="49">
        <f t="shared" si="16"/>
        <v>0.11814345991561181</v>
      </c>
      <c r="L87" s="49" t="str">
        <f t="shared" si="17"/>
        <v>Others</v>
      </c>
      <c r="M87" s="49">
        <f t="shared" si="18"/>
        <v>0.569620253164557</v>
      </c>
      <c r="N87" s="49" t="str">
        <f t="shared" si="19"/>
        <v>Strong HAMS</v>
      </c>
      <c r="O87" s="50">
        <v>53</v>
      </c>
      <c r="P87" s="50">
        <v>39</v>
      </c>
      <c r="Q87" s="50">
        <v>6</v>
      </c>
      <c r="R87" s="50">
        <v>326</v>
      </c>
      <c r="S87" s="50">
        <v>9</v>
      </c>
      <c r="T87" s="50">
        <v>3</v>
      </c>
      <c r="U87" s="50">
        <v>18</v>
      </c>
      <c r="V87" s="50">
        <v>2</v>
      </c>
      <c r="W87" s="50">
        <v>3</v>
      </c>
      <c r="X87" s="50">
        <v>459</v>
      </c>
      <c r="Y87" s="50">
        <v>0</v>
      </c>
      <c r="Z87" s="51">
        <v>15</v>
      </c>
      <c r="AA87" s="50">
        <v>474</v>
      </c>
      <c r="AB87" s="50">
        <v>0</v>
      </c>
    </row>
    <row r="88" spans="1:28" x14ac:dyDescent="0.3">
      <c r="A88" s="50">
        <v>85</v>
      </c>
      <c r="B88" s="48" t="s">
        <v>435</v>
      </c>
      <c r="C88" s="48" t="str">
        <f>VLOOKUP(B88,[6]Sheet1!$B$2:$D$323,3,0)</f>
        <v>DHANDHAVA</v>
      </c>
      <c r="D88" s="48"/>
      <c r="E88" s="49">
        <f t="shared" si="10"/>
        <v>0.25944584382871538</v>
      </c>
      <c r="F88" s="49">
        <f t="shared" si="11"/>
        <v>0.5743073047858942</v>
      </c>
      <c r="G88" s="49">
        <f t="shared" si="12"/>
        <v>4.534005037783375E-2</v>
      </c>
      <c r="H88" s="49">
        <f t="shared" si="13"/>
        <v>0.12090680100755667</v>
      </c>
      <c r="I88" s="49">
        <f t="shared" si="14"/>
        <v>0.5743073047858942</v>
      </c>
      <c r="J88" s="49" t="str">
        <f t="shared" si="15"/>
        <v>HAMS</v>
      </c>
      <c r="K88" s="49">
        <f t="shared" si="16"/>
        <v>0.25944584382871538</v>
      </c>
      <c r="L88" s="49" t="str">
        <f t="shared" si="17"/>
        <v>BJP</v>
      </c>
      <c r="M88" s="49">
        <f t="shared" si="18"/>
        <v>0.31486146095717882</v>
      </c>
      <c r="N88" s="49" t="str">
        <f t="shared" si="19"/>
        <v>Strong HAMS</v>
      </c>
      <c r="O88" s="50">
        <v>18</v>
      </c>
      <c r="P88" s="50">
        <v>103</v>
      </c>
      <c r="Q88" s="50">
        <v>4</v>
      </c>
      <c r="R88" s="50">
        <v>228</v>
      </c>
      <c r="S88" s="50">
        <v>9</v>
      </c>
      <c r="T88" s="50">
        <v>3</v>
      </c>
      <c r="U88" s="50">
        <v>9</v>
      </c>
      <c r="V88" s="50">
        <v>3</v>
      </c>
      <c r="W88" s="50">
        <v>7</v>
      </c>
      <c r="X88" s="50">
        <v>384</v>
      </c>
      <c r="Y88" s="50">
        <v>0</v>
      </c>
      <c r="Z88" s="51">
        <v>13</v>
      </c>
      <c r="AA88" s="50">
        <v>397</v>
      </c>
      <c r="AB88" s="50">
        <v>0</v>
      </c>
    </row>
    <row r="89" spans="1:28" x14ac:dyDescent="0.3">
      <c r="A89" s="50">
        <v>86</v>
      </c>
      <c r="B89" s="48" t="s">
        <v>139</v>
      </c>
      <c r="C89" s="48" t="str">
        <f>VLOOKUP(B89,[6]Sheet1!$B$2:$D$323,3,0)</f>
        <v>SARIM</v>
      </c>
      <c r="D89" s="48"/>
      <c r="E89" s="49">
        <f t="shared" si="10"/>
        <v>0.32421875</v>
      </c>
      <c r="F89" s="49">
        <f t="shared" si="11"/>
        <v>0.560546875</v>
      </c>
      <c r="G89" s="49">
        <f t="shared" si="12"/>
        <v>9.765625E-3</v>
      </c>
      <c r="H89" s="49">
        <f t="shared" si="13"/>
        <v>0.10546875</v>
      </c>
      <c r="I89" s="49">
        <f t="shared" si="14"/>
        <v>0.560546875</v>
      </c>
      <c r="J89" s="49" t="str">
        <f t="shared" si="15"/>
        <v>HAMS</v>
      </c>
      <c r="K89" s="49">
        <f t="shared" si="16"/>
        <v>0.32421875</v>
      </c>
      <c r="L89" s="49" t="str">
        <f t="shared" si="17"/>
        <v>BJP</v>
      </c>
      <c r="M89" s="49">
        <f t="shared" si="18"/>
        <v>0.236328125</v>
      </c>
      <c r="N89" s="49" t="str">
        <f t="shared" si="19"/>
        <v>Strong HAMS</v>
      </c>
      <c r="O89" s="50">
        <v>5</v>
      </c>
      <c r="P89" s="50">
        <v>166</v>
      </c>
      <c r="Q89" s="50">
        <v>9</v>
      </c>
      <c r="R89" s="50">
        <v>287</v>
      </c>
      <c r="S89" s="50">
        <v>10</v>
      </c>
      <c r="T89" s="50">
        <v>9</v>
      </c>
      <c r="U89" s="50">
        <v>10</v>
      </c>
      <c r="V89" s="50">
        <v>3</v>
      </c>
      <c r="W89" s="50">
        <v>8</v>
      </c>
      <c r="X89" s="50">
        <v>507</v>
      </c>
      <c r="Y89" s="50">
        <v>0</v>
      </c>
      <c r="Z89" s="51">
        <v>5</v>
      </c>
      <c r="AA89" s="50">
        <v>512</v>
      </c>
      <c r="AB89" s="50">
        <v>0</v>
      </c>
    </row>
    <row r="90" spans="1:28" x14ac:dyDescent="0.3">
      <c r="A90" s="50">
        <v>87</v>
      </c>
      <c r="B90" s="48" t="s">
        <v>140</v>
      </c>
      <c r="C90" s="48" t="str">
        <f>VLOOKUP(B90,[6]Sheet1!$B$2:$D$323,3,0)</f>
        <v>ZHIKATIYA</v>
      </c>
      <c r="D90" s="48"/>
      <c r="E90" s="49">
        <f t="shared" si="10"/>
        <v>9.5982142857142863E-2</v>
      </c>
      <c r="F90" s="49">
        <f t="shared" si="11"/>
        <v>0.7544642857142857</v>
      </c>
      <c r="G90" s="49">
        <f t="shared" si="12"/>
        <v>1.7857142857142856E-2</v>
      </c>
      <c r="H90" s="49">
        <f t="shared" si="13"/>
        <v>0.13169642857142858</v>
      </c>
      <c r="I90" s="49">
        <f t="shared" si="14"/>
        <v>0.7544642857142857</v>
      </c>
      <c r="J90" s="49" t="str">
        <f t="shared" si="15"/>
        <v>HAMS</v>
      </c>
      <c r="K90" s="49">
        <f t="shared" si="16"/>
        <v>0.13169642857142858</v>
      </c>
      <c r="L90" s="49" t="str">
        <f t="shared" si="17"/>
        <v>Others</v>
      </c>
      <c r="M90" s="49">
        <f t="shared" si="18"/>
        <v>0.6227678571428571</v>
      </c>
      <c r="N90" s="49" t="str">
        <f t="shared" si="19"/>
        <v>Strong HAMS</v>
      </c>
      <c r="O90" s="50">
        <v>8</v>
      </c>
      <c r="P90" s="50">
        <v>43</v>
      </c>
      <c r="Q90" s="50">
        <v>2</v>
      </c>
      <c r="R90" s="50">
        <v>338</v>
      </c>
      <c r="S90" s="50">
        <v>15</v>
      </c>
      <c r="T90" s="50">
        <v>0</v>
      </c>
      <c r="U90" s="50">
        <v>18</v>
      </c>
      <c r="V90" s="50">
        <v>8</v>
      </c>
      <c r="W90" s="50">
        <v>5</v>
      </c>
      <c r="X90" s="50">
        <v>437</v>
      </c>
      <c r="Y90" s="50">
        <v>0</v>
      </c>
      <c r="Z90" s="51">
        <v>11</v>
      </c>
      <c r="AA90" s="50">
        <v>448</v>
      </c>
      <c r="AB90" s="50">
        <v>0</v>
      </c>
    </row>
    <row r="91" spans="1:28" x14ac:dyDescent="0.3">
      <c r="A91" s="50">
        <v>88</v>
      </c>
      <c r="B91" s="48" t="s">
        <v>436</v>
      </c>
      <c r="C91" s="48" t="str">
        <f>VLOOKUP(B91,[6]Sheet1!$B$2:$D$323,3,0)</f>
        <v>RAJOI</v>
      </c>
      <c r="D91" s="48"/>
      <c r="E91" s="49">
        <f t="shared" si="10"/>
        <v>0.57114624505928857</v>
      </c>
      <c r="F91" s="49">
        <f t="shared" si="11"/>
        <v>0.24505928853754941</v>
      </c>
      <c r="G91" s="49">
        <f t="shared" si="12"/>
        <v>4.1501976284584984E-2</v>
      </c>
      <c r="H91" s="49">
        <f t="shared" si="13"/>
        <v>0.14229249011857709</v>
      </c>
      <c r="I91" s="49">
        <f t="shared" si="14"/>
        <v>0.57114624505928857</v>
      </c>
      <c r="J91" s="49" t="str">
        <f t="shared" si="15"/>
        <v>BJP</v>
      </c>
      <c r="K91" s="49">
        <f t="shared" si="16"/>
        <v>0.24505928853754941</v>
      </c>
      <c r="L91" s="49" t="str">
        <f t="shared" si="17"/>
        <v>HAMS</v>
      </c>
      <c r="M91" s="49">
        <f t="shared" si="18"/>
        <v>0.32608695652173914</v>
      </c>
      <c r="N91" s="49" t="str">
        <f t="shared" si="19"/>
        <v>Strong BJP</v>
      </c>
      <c r="O91" s="50">
        <v>21</v>
      </c>
      <c r="P91" s="50">
        <v>289</v>
      </c>
      <c r="Q91" s="50">
        <v>13</v>
      </c>
      <c r="R91" s="50">
        <v>124</v>
      </c>
      <c r="S91" s="50">
        <v>7</v>
      </c>
      <c r="T91" s="50">
        <v>8</v>
      </c>
      <c r="U91" s="50">
        <v>8</v>
      </c>
      <c r="V91" s="50">
        <v>10</v>
      </c>
      <c r="W91" s="50">
        <v>10</v>
      </c>
      <c r="X91" s="50">
        <v>490</v>
      </c>
      <c r="Y91" s="50">
        <v>0</v>
      </c>
      <c r="Z91" s="51">
        <v>16</v>
      </c>
      <c r="AA91" s="50">
        <v>506</v>
      </c>
      <c r="AB91" s="50">
        <v>0</v>
      </c>
    </row>
    <row r="92" spans="1:28" x14ac:dyDescent="0.3">
      <c r="A92" s="50">
        <v>89</v>
      </c>
      <c r="B92" s="48" t="s">
        <v>437</v>
      </c>
      <c r="C92" s="48" t="str">
        <f>VLOOKUP(B92,[6]Sheet1!$B$2:$D$323,3,0)</f>
        <v>RAJOI</v>
      </c>
      <c r="D92" s="48"/>
      <c r="E92" s="49">
        <f t="shared" si="10"/>
        <v>0.45915492957746479</v>
      </c>
      <c r="F92" s="49">
        <f t="shared" si="11"/>
        <v>0.46197183098591549</v>
      </c>
      <c r="G92" s="49">
        <f t="shared" si="12"/>
        <v>1.4084507042253521E-2</v>
      </c>
      <c r="H92" s="49">
        <f t="shared" si="13"/>
        <v>6.4788732394366194E-2</v>
      </c>
      <c r="I92" s="49">
        <f t="shared" si="14"/>
        <v>0.46197183098591549</v>
      </c>
      <c r="J92" s="49" t="str">
        <f t="shared" si="15"/>
        <v>HAMS</v>
      </c>
      <c r="K92" s="49">
        <f t="shared" si="16"/>
        <v>0.45915492957746479</v>
      </c>
      <c r="L92" s="49" t="str">
        <f t="shared" si="17"/>
        <v>BJP</v>
      </c>
      <c r="M92" s="49">
        <f t="shared" si="18"/>
        <v>2.8169014084507005E-3</v>
      </c>
      <c r="N92" s="49" t="str">
        <f t="shared" si="19"/>
        <v>Swing HAMS</v>
      </c>
      <c r="O92" s="50">
        <v>5</v>
      </c>
      <c r="P92" s="50">
        <v>163</v>
      </c>
      <c r="Q92" s="50">
        <v>3</v>
      </c>
      <c r="R92" s="50">
        <v>164</v>
      </c>
      <c r="S92" s="50">
        <v>2</v>
      </c>
      <c r="T92" s="50">
        <v>0</v>
      </c>
      <c r="U92" s="50">
        <v>7</v>
      </c>
      <c r="V92" s="50">
        <v>4</v>
      </c>
      <c r="W92" s="50">
        <v>7</v>
      </c>
      <c r="X92" s="50">
        <v>355</v>
      </c>
      <c r="Y92" s="50">
        <v>0</v>
      </c>
      <c r="Z92" s="51">
        <v>0</v>
      </c>
      <c r="AA92" s="50">
        <v>355</v>
      </c>
      <c r="AB92" s="50">
        <v>0</v>
      </c>
    </row>
    <row r="93" spans="1:28" x14ac:dyDescent="0.3">
      <c r="A93" s="50">
        <v>90</v>
      </c>
      <c r="B93" s="48" t="s">
        <v>142</v>
      </c>
      <c r="C93" s="48" t="str">
        <f>VLOOKUP(B93,[6]Sheet1!$B$2:$D$323,3,0)</f>
        <v>BIJOI</v>
      </c>
      <c r="D93" s="48"/>
      <c r="E93" s="49">
        <f t="shared" si="10"/>
        <v>0.63418803418803416</v>
      </c>
      <c r="F93" s="49">
        <f t="shared" si="11"/>
        <v>0.27521367521367524</v>
      </c>
      <c r="G93" s="49">
        <f t="shared" si="12"/>
        <v>6.8376068376068376E-3</v>
      </c>
      <c r="H93" s="49">
        <f t="shared" si="13"/>
        <v>8.3760683760683755E-2</v>
      </c>
      <c r="I93" s="49">
        <f t="shared" si="14"/>
        <v>0.63418803418803416</v>
      </c>
      <c r="J93" s="49" t="str">
        <f t="shared" si="15"/>
        <v>BJP</v>
      </c>
      <c r="K93" s="49">
        <f t="shared" si="16"/>
        <v>0.27521367521367524</v>
      </c>
      <c r="L93" s="49" t="str">
        <f t="shared" si="17"/>
        <v>HAMS</v>
      </c>
      <c r="M93" s="49">
        <f t="shared" si="18"/>
        <v>0.35897435897435892</v>
      </c>
      <c r="N93" s="49" t="str">
        <f t="shared" si="19"/>
        <v>Strong BJP</v>
      </c>
      <c r="O93" s="50">
        <v>4</v>
      </c>
      <c r="P93" s="50">
        <v>371</v>
      </c>
      <c r="Q93" s="50">
        <v>8</v>
      </c>
      <c r="R93" s="50">
        <v>161</v>
      </c>
      <c r="S93" s="50">
        <v>9</v>
      </c>
      <c r="T93" s="50">
        <v>7</v>
      </c>
      <c r="U93" s="50">
        <v>9</v>
      </c>
      <c r="V93" s="50">
        <v>5</v>
      </c>
      <c r="W93" s="50">
        <v>4</v>
      </c>
      <c r="X93" s="50">
        <v>578</v>
      </c>
      <c r="Y93" s="50">
        <v>0</v>
      </c>
      <c r="Z93" s="51">
        <v>7</v>
      </c>
      <c r="AA93" s="50">
        <v>585</v>
      </c>
      <c r="AB93" s="50">
        <v>0</v>
      </c>
    </row>
    <row r="94" spans="1:28" x14ac:dyDescent="0.3">
      <c r="A94" s="50">
        <v>91</v>
      </c>
      <c r="B94" s="48" t="s">
        <v>438</v>
      </c>
      <c r="C94" s="48" t="str">
        <f>VLOOKUP(B94,[6]Sheet1!$B$2:$D$323,3,0)</f>
        <v>LEPURA</v>
      </c>
      <c r="D94" s="48"/>
      <c r="E94" s="49">
        <f t="shared" si="10"/>
        <v>0.29219858156028367</v>
      </c>
      <c r="F94" s="49">
        <f t="shared" si="11"/>
        <v>0.57730496453900704</v>
      </c>
      <c r="G94" s="49">
        <f t="shared" si="12"/>
        <v>2.6950354609929079E-2</v>
      </c>
      <c r="H94" s="49">
        <f t="shared" si="13"/>
        <v>0.10354609929078014</v>
      </c>
      <c r="I94" s="49">
        <f t="shared" si="14"/>
        <v>0.57730496453900704</v>
      </c>
      <c r="J94" s="49" t="str">
        <f t="shared" si="15"/>
        <v>HAMS</v>
      </c>
      <c r="K94" s="49">
        <f t="shared" si="16"/>
        <v>0.29219858156028367</v>
      </c>
      <c r="L94" s="49" t="str">
        <f t="shared" si="17"/>
        <v>BJP</v>
      </c>
      <c r="M94" s="49">
        <f t="shared" si="18"/>
        <v>0.28510638297872337</v>
      </c>
      <c r="N94" s="49" t="str">
        <f t="shared" si="19"/>
        <v>Strong HAMS</v>
      </c>
      <c r="O94" s="50">
        <v>19</v>
      </c>
      <c r="P94" s="50">
        <v>206</v>
      </c>
      <c r="Q94" s="50">
        <v>8</v>
      </c>
      <c r="R94" s="50">
        <v>407</v>
      </c>
      <c r="S94" s="50">
        <v>14</v>
      </c>
      <c r="T94" s="50">
        <v>5</v>
      </c>
      <c r="U94" s="50">
        <v>21</v>
      </c>
      <c r="V94" s="50">
        <v>10</v>
      </c>
      <c r="W94" s="50">
        <v>2</v>
      </c>
      <c r="X94" s="50">
        <v>692</v>
      </c>
      <c r="Y94" s="50">
        <v>0</v>
      </c>
      <c r="Z94" s="51">
        <v>13</v>
      </c>
      <c r="AA94" s="50">
        <v>705</v>
      </c>
      <c r="AB94" s="50">
        <v>0</v>
      </c>
    </row>
    <row r="95" spans="1:28" x14ac:dyDescent="0.3">
      <c r="A95" s="50">
        <v>92</v>
      </c>
      <c r="B95" s="48" t="s">
        <v>439</v>
      </c>
      <c r="C95" s="48" t="str">
        <f>VLOOKUP(B95,[6]Sheet1!$B$2:$D$323,3,0)</f>
        <v>PAHARAMA</v>
      </c>
      <c r="D95" s="48"/>
      <c r="E95" s="49">
        <f t="shared" si="10"/>
        <v>0.20963172804532579</v>
      </c>
      <c r="F95" s="49">
        <f t="shared" si="11"/>
        <v>0.67705382436260619</v>
      </c>
      <c r="G95" s="49">
        <f t="shared" si="12"/>
        <v>1.4164305949008499E-2</v>
      </c>
      <c r="H95" s="49">
        <f t="shared" si="13"/>
        <v>9.9150141643059492E-2</v>
      </c>
      <c r="I95" s="49">
        <f t="shared" si="14"/>
        <v>0.67705382436260619</v>
      </c>
      <c r="J95" s="49" t="str">
        <f t="shared" si="15"/>
        <v>HAMS</v>
      </c>
      <c r="K95" s="49">
        <f t="shared" si="16"/>
        <v>0.20963172804532579</v>
      </c>
      <c r="L95" s="49" t="str">
        <f t="shared" si="17"/>
        <v>BJP</v>
      </c>
      <c r="M95" s="49">
        <f t="shared" si="18"/>
        <v>0.46742209631728038</v>
      </c>
      <c r="N95" s="49" t="str">
        <f t="shared" si="19"/>
        <v>Strong HAMS</v>
      </c>
      <c r="O95" s="50">
        <v>5</v>
      </c>
      <c r="P95" s="50">
        <v>74</v>
      </c>
      <c r="Q95" s="50">
        <v>6</v>
      </c>
      <c r="R95" s="50">
        <v>239</v>
      </c>
      <c r="S95" s="50">
        <v>5</v>
      </c>
      <c r="T95" s="50">
        <v>4</v>
      </c>
      <c r="U95" s="50">
        <v>10</v>
      </c>
      <c r="V95" s="50">
        <v>3</v>
      </c>
      <c r="W95" s="50">
        <v>2</v>
      </c>
      <c r="X95" s="50">
        <v>348</v>
      </c>
      <c r="Y95" s="50">
        <v>0</v>
      </c>
      <c r="Z95" s="51">
        <v>5</v>
      </c>
      <c r="AA95" s="50">
        <v>353</v>
      </c>
      <c r="AB95" s="50">
        <v>0</v>
      </c>
    </row>
    <row r="96" spans="1:28" x14ac:dyDescent="0.3">
      <c r="A96" s="50">
        <v>93</v>
      </c>
      <c r="B96" s="48" t="s">
        <v>440</v>
      </c>
      <c r="C96" s="48" t="str">
        <f>VLOOKUP(B96,[6]Sheet1!$B$2:$D$323,3,0)</f>
        <v>NAUGADH</v>
      </c>
      <c r="D96" s="48"/>
      <c r="E96" s="49">
        <f t="shared" si="10"/>
        <v>0.48039215686274511</v>
      </c>
      <c r="F96" s="49">
        <f t="shared" si="11"/>
        <v>0.36666666666666664</v>
      </c>
      <c r="G96" s="49">
        <f t="shared" si="12"/>
        <v>2.5490196078431372E-2</v>
      </c>
      <c r="H96" s="49">
        <f t="shared" si="13"/>
        <v>0.12745098039215685</v>
      </c>
      <c r="I96" s="49">
        <f t="shared" si="14"/>
        <v>0.48039215686274511</v>
      </c>
      <c r="J96" s="49" t="str">
        <f t="shared" si="15"/>
        <v>BJP</v>
      </c>
      <c r="K96" s="49">
        <f t="shared" si="16"/>
        <v>0.36666666666666664</v>
      </c>
      <c r="L96" s="49" t="str">
        <f t="shared" si="17"/>
        <v>HAMS</v>
      </c>
      <c r="M96" s="49">
        <f t="shared" si="18"/>
        <v>0.11372549019607847</v>
      </c>
      <c r="N96" s="49" t="str">
        <f t="shared" si="19"/>
        <v>Swing BJP</v>
      </c>
      <c r="O96" s="50">
        <v>13</v>
      </c>
      <c r="P96" s="50">
        <v>245</v>
      </c>
      <c r="Q96" s="50">
        <v>6</v>
      </c>
      <c r="R96" s="50">
        <v>187</v>
      </c>
      <c r="S96" s="50">
        <v>11</v>
      </c>
      <c r="T96" s="50">
        <v>5</v>
      </c>
      <c r="U96" s="50">
        <v>24</v>
      </c>
      <c r="V96" s="50">
        <v>4</v>
      </c>
      <c r="W96" s="50">
        <v>5</v>
      </c>
      <c r="X96" s="50">
        <v>500</v>
      </c>
      <c r="Y96" s="50">
        <v>0</v>
      </c>
      <c r="Z96" s="51">
        <v>10</v>
      </c>
      <c r="AA96" s="50">
        <v>510</v>
      </c>
      <c r="AB96" s="50">
        <v>0</v>
      </c>
    </row>
    <row r="97" spans="1:28" x14ac:dyDescent="0.3">
      <c r="A97" s="50">
        <v>94</v>
      </c>
      <c r="B97" s="48" t="s">
        <v>441</v>
      </c>
      <c r="C97" s="48" t="str">
        <f>VLOOKUP(B97,[6]Sheet1!$B$2:$D$323,3,0)</f>
        <v>NAUGADH</v>
      </c>
      <c r="D97" s="48"/>
      <c r="E97" s="49">
        <f t="shared" si="10"/>
        <v>0.4</v>
      </c>
      <c r="F97" s="49">
        <f t="shared" si="11"/>
        <v>0.38130841121495329</v>
      </c>
      <c r="G97" s="49">
        <f t="shared" si="12"/>
        <v>9.5327102803738323E-2</v>
      </c>
      <c r="H97" s="49">
        <f t="shared" si="13"/>
        <v>0.12336448598130841</v>
      </c>
      <c r="I97" s="49">
        <f t="shared" si="14"/>
        <v>0.4</v>
      </c>
      <c r="J97" s="49" t="str">
        <f t="shared" si="15"/>
        <v>BJP</v>
      </c>
      <c r="K97" s="49">
        <f t="shared" si="16"/>
        <v>0.38130841121495329</v>
      </c>
      <c r="L97" s="49" t="str">
        <f t="shared" si="17"/>
        <v>HAMS</v>
      </c>
      <c r="M97" s="49">
        <f t="shared" si="18"/>
        <v>1.8691588785046731E-2</v>
      </c>
      <c r="N97" s="49" t="str">
        <f t="shared" si="19"/>
        <v>Swing BJP</v>
      </c>
      <c r="O97" s="50">
        <v>51</v>
      </c>
      <c r="P97" s="50">
        <v>214</v>
      </c>
      <c r="Q97" s="50">
        <v>3</v>
      </c>
      <c r="R97" s="50">
        <v>204</v>
      </c>
      <c r="S97" s="50">
        <v>7</v>
      </c>
      <c r="T97" s="50">
        <v>7</v>
      </c>
      <c r="U97" s="50">
        <v>18</v>
      </c>
      <c r="V97" s="50">
        <v>4</v>
      </c>
      <c r="W97" s="50">
        <v>9</v>
      </c>
      <c r="X97" s="50">
        <v>517</v>
      </c>
      <c r="Y97" s="50">
        <v>0</v>
      </c>
      <c r="Z97" s="51">
        <v>18</v>
      </c>
      <c r="AA97" s="50">
        <v>535</v>
      </c>
      <c r="AB97" s="50">
        <v>0</v>
      </c>
    </row>
    <row r="98" spans="1:28" x14ac:dyDescent="0.3">
      <c r="A98" s="50">
        <v>95</v>
      </c>
      <c r="B98" s="48" t="s">
        <v>442</v>
      </c>
      <c r="C98" s="48" t="str">
        <f>VLOOKUP(B98,[6]Sheet1!$B$2:$D$323,3,0)</f>
        <v>NEHUTA</v>
      </c>
      <c r="D98" s="48"/>
      <c r="E98" s="49">
        <f t="shared" si="10"/>
        <v>0.49901768172888017</v>
      </c>
      <c r="F98" s="49">
        <f t="shared" si="11"/>
        <v>0.38113948919449903</v>
      </c>
      <c r="G98" s="49">
        <f t="shared" si="12"/>
        <v>2.75049115913556E-2</v>
      </c>
      <c r="H98" s="49">
        <f t="shared" si="13"/>
        <v>9.2337917485265222E-2</v>
      </c>
      <c r="I98" s="49">
        <f t="shared" si="14"/>
        <v>0.49901768172888017</v>
      </c>
      <c r="J98" s="49" t="str">
        <f t="shared" si="15"/>
        <v>BJP</v>
      </c>
      <c r="K98" s="49">
        <f t="shared" si="16"/>
        <v>0.38113948919449903</v>
      </c>
      <c r="L98" s="49" t="str">
        <f t="shared" si="17"/>
        <v>HAMS</v>
      </c>
      <c r="M98" s="49">
        <f t="shared" si="18"/>
        <v>0.11787819253438114</v>
      </c>
      <c r="N98" s="49" t="str">
        <f t="shared" si="19"/>
        <v>Swing BJP</v>
      </c>
      <c r="O98" s="50">
        <v>14</v>
      </c>
      <c r="P98" s="50">
        <v>254</v>
      </c>
      <c r="Q98" s="50">
        <v>6</v>
      </c>
      <c r="R98" s="50">
        <v>194</v>
      </c>
      <c r="S98" s="50">
        <v>13</v>
      </c>
      <c r="T98" s="50">
        <v>1</v>
      </c>
      <c r="U98" s="50">
        <v>8</v>
      </c>
      <c r="V98" s="50">
        <v>9</v>
      </c>
      <c r="W98" s="50">
        <v>6</v>
      </c>
      <c r="X98" s="50">
        <v>505</v>
      </c>
      <c r="Y98" s="50">
        <v>0</v>
      </c>
      <c r="Z98" s="51">
        <v>4</v>
      </c>
      <c r="AA98" s="50">
        <v>509</v>
      </c>
      <c r="AB98" s="50">
        <v>0</v>
      </c>
    </row>
    <row r="99" spans="1:28" x14ac:dyDescent="0.3">
      <c r="A99" s="50">
        <v>96</v>
      </c>
      <c r="B99" s="48" t="s">
        <v>147</v>
      </c>
      <c r="C99" s="48" t="str">
        <f>VLOOKUP(B99,[6]Sheet1!$B$2:$D$323,3,0)</f>
        <v>BISAINI</v>
      </c>
      <c r="D99" s="48"/>
      <c r="E99" s="49">
        <f t="shared" si="10"/>
        <v>0.34065934065934067</v>
      </c>
      <c r="F99" s="49">
        <f t="shared" si="11"/>
        <v>0.47802197802197804</v>
      </c>
      <c r="G99" s="49">
        <f t="shared" si="12"/>
        <v>6.3186813186813184E-2</v>
      </c>
      <c r="H99" s="49">
        <f t="shared" si="13"/>
        <v>0.11813186813186813</v>
      </c>
      <c r="I99" s="49">
        <f t="shared" si="14"/>
        <v>0.47802197802197804</v>
      </c>
      <c r="J99" s="49" t="str">
        <f t="shared" si="15"/>
        <v>HAMS</v>
      </c>
      <c r="K99" s="49">
        <f t="shared" si="16"/>
        <v>0.34065934065934067</v>
      </c>
      <c r="L99" s="49" t="str">
        <f t="shared" si="17"/>
        <v>BJP</v>
      </c>
      <c r="M99" s="49">
        <f t="shared" si="18"/>
        <v>0.13736263736263737</v>
      </c>
      <c r="N99" s="49" t="str">
        <f t="shared" si="19"/>
        <v>Swing HAMS</v>
      </c>
      <c r="O99" s="50">
        <v>46</v>
      </c>
      <c r="P99" s="50">
        <v>248</v>
      </c>
      <c r="Q99" s="50">
        <v>5</v>
      </c>
      <c r="R99" s="50">
        <v>348</v>
      </c>
      <c r="S99" s="50">
        <v>14</v>
      </c>
      <c r="T99" s="50">
        <v>11</v>
      </c>
      <c r="U99" s="50">
        <v>19</v>
      </c>
      <c r="V99" s="50">
        <v>7</v>
      </c>
      <c r="W99" s="50">
        <v>15</v>
      </c>
      <c r="X99" s="50">
        <v>713</v>
      </c>
      <c r="Y99" s="50">
        <v>0</v>
      </c>
      <c r="Z99" s="51">
        <v>15</v>
      </c>
      <c r="AA99" s="50">
        <v>728</v>
      </c>
      <c r="AB99" s="50">
        <v>0</v>
      </c>
    </row>
    <row r="100" spans="1:28" x14ac:dyDescent="0.3">
      <c r="A100" s="50">
        <v>97</v>
      </c>
      <c r="B100" s="48" t="s">
        <v>443</v>
      </c>
      <c r="C100" s="48" t="str">
        <f>VLOOKUP(B100,[6]Sheet1!$B$2:$D$323,3,0)</f>
        <v>KAPASIYA</v>
      </c>
      <c r="D100" s="48"/>
      <c r="E100" s="49">
        <f t="shared" si="10"/>
        <v>0.43898305084745765</v>
      </c>
      <c r="F100" s="49">
        <f t="shared" si="11"/>
        <v>0.42542372881355933</v>
      </c>
      <c r="G100" s="49">
        <f t="shared" si="12"/>
        <v>3.7288135593220341E-2</v>
      </c>
      <c r="H100" s="49">
        <f t="shared" si="13"/>
        <v>9.8305084745762716E-2</v>
      </c>
      <c r="I100" s="49">
        <f t="shared" si="14"/>
        <v>0.43898305084745765</v>
      </c>
      <c r="J100" s="49" t="str">
        <f t="shared" si="15"/>
        <v>BJP</v>
      </c>
      <c r="K100" s="49">
        <f t="shared" si="16"/>
        <v>0.42542372881355933</v>
      </c>
      <c r="L100" s="49" t="str">
        <f t="shared" si="17"/>
        <v>HAMS</v>
      </c>
      <c r="M100" s="49">
        <f t="shared" si="18"/>
        <v>1.3559322033898313E-2</v>
      </c>
      <c r="N100" s="49" t="str">
        <f t="shared" si="19"/>
        <v>Swing BJP</v>
      </c>
      <c r="O100" s="50">
        <v>22</v>
      </c>
      <c r="P100" s="50">
        <v>259</v>
      </c>
      <c r="Q100" s="50">
        <v>9</v>
      </c>
      <c r="R100" s="50">
        <v>251</v>
      </c>
      <c r="S100" s="50">
        <v>10</v>
      </c>
      <c r="T100" s="50">
        <v>7</v>
      </c>
      <c r="U100" s="50">
        <v>15</v>
      </c>
      <c r="V100" s="50">
        <v>3</v>
      </c>
      <c r="W100" s="50">
        <v>7</v>
      </c>
      <c r="X100" s="50">
        <v>583</v>
      </c>
      <c r="Y100" s="50">
        <v>0</v>
      </c>
      <c r="Z100" s="51">
        <v>7</v>
      </c>
      <c r="AA100" s="50">
        <v>590</v>
      </c>
      <c r="AB100" s="50">
        <v>0</v>
      </c>
    </row>
    <row r="101" spans="1:28" x14ac:dyDescent="0.3">
      <c r="A101" s="50">
        <v>98</v>
      </c>
      <c r="B101" s="48" t="s">
        <v>444</v>
      </c>
      <c r="C101" s="48" t="str">
        <f>VLOOKUP(B101,[6]Sheet1!$B$2:$D$323,3,0)</f>
        <v>KAPASIYA</v>
      </c>
      <c r="D101" s="48"/>
      <c r="E101" s="49">
        <f t="shared" si="10"/>
        <v>0.52439024390243905</v>
      </c>
      <c r="F101" s="49">
        <f t="shared" si="11"/>
        <v>0.3597560975609756</v>
      </c>
      <c r="G101" s="49">
        <f t="shared" si="12"/>
        <v>4.6747967479674794E-2</v>
      </c>
      <c r="H101" s="49">
        <f t="shared" si="13"/>
        <v>6.910569105691057E-2</v>
      </c>
      <c r="I101" s="49">
        <f t="shared" si="14"/>
        <v>0.52439024390243905</v>
      </c>
      <c r="J101" s="49" t="str">
        <f t="shared" si="15"/>
        <v>BJP</v>
      </c>
      <c r="K101" s="49">
        <f t="shared" si="16"/>
        <v>0.3597560975609756</v>
      </c>
      <c r="L101" s="49" t="str">
        <f t="shared" si="17"/>
        <v>HAMS</v>
      </c>
      <c r="M101" s="49">
        <f t="shared" si="18"/>
        <v>0.16463414634146345</v>
      </c>
      <c r="N101" s="49" t="str">
        <f t="shared" si="19"/>
        <v>Strong BJP</v>
      </c>
      <c r="O101" s="50">
        <v>23</v>
      </c>
      <c r="P101" s="50">
        <v>258</v>
      </c>
      <c r="Q101" s="50">
        <v>7</v>
      </c>
      <c r="R101" s="50">
        <v>177</v>
      </c>
      <c r="S101" s="50">
        <v>3</v>
      </c>
      <c r="T101" s="50">
        <v>8</v>
      </c>
      <c r="U101" s="50">
        <v>4</v>
      </c>
      <c r="V101" s="50">
        <v>3</v>
      </c>
      <c r="W101" s="50">
        <v>6</v>
      </c>
      <c r="X101" s="50">
        <v>489</v>
      </c>
      <c r="Y101" s="50">
        <v>0</v>
      </c>
      <c r="Z101" s="51">
        <v>3</v>
      </c>
      <c r="AA101" s="50">
        <v>492</v>
      </c>
      <c r="AB101" s="50">
        <v>0</v>
      </c>
    </row>
    <row r="102" spans="1:28" x14ac:dyDescent="0.3">
      <c r="A102" s="50">
        <v>99</v>
      </c>
      <c r="B102" s="48" t="s">
        <v>445</v>
      </c>
      <c r="C102" s="48" t="str">
        <f>VLOOKUP(B102,[6]Sheet1!$B$2:$D$323,3,0)</f>
        <v>PARSA</v>
      </c>
      <c r="D102" s="48"/>
      <c r="E102" s="49">
        <f t="shared" si="10"/>
        <v>0.5074626865671642</v>
      </c>
      <c r="F102" s="49">
        <f t="shared" si="11"/>
        <v>0.40111940298507465</v>
      </c>
      <c r="G102" s="49">
        <f t="shared" si="12"/>
        <v>2.0522388059701493E-2</v>
      </c>
      <c r="H102" s="49">
        <f t="shared" si="13"/>
        <v>7.0895522388059698E-2</v>
      </c>
      <c r="I102" s="49">
        <f t="shared" si="14"/>
        <v>0.5074626865671642</v>
      </c>
      <c r="J102" s="49" t="str">
        <f t="shared" si="15"/>
        <v>BJP</v>
      </c>
      <c r="K102" s="49">
        <f t="shared" si="16"/>
        <v>0.40111940298507465</v>
      </c>
      <c r="L102" s="49" t="str">
        <f t="shared" si="17"/>
        <v>HAMS</v>
      </c>
      <c r="M102" s="49">
        <f t="shared" si="18"/>
        <v>0.10634328358208955</v>
      </c>
      <c r="N102" s="49" t="str">
        <f t="shared" si="19"/>
        <v>Swing BJP</v>
      </c>
      <c r="O102" s="50">
        <v>11</v>
      </c>
      <c r="P102" s="50">
        <v>272</v>
      </c>
      <c r="Q102" s="50">
        <v>4</v>
      </c>
      <c r="R102" s="50">
        <v>215</v>
      </c>
      <c r="S102" s="50">
        <v>5</v>
      </c>
      <c r="T102" s="50">
        <v>2</v>
      </c>
      <c r="U102" s="50">
        <v>12</v>
      </c>
      <c r="V102" s="50">
        <v>6</v>
      </c>
      <c r="W102" s="50">
        <v>1</v>
      </c>
      <c r="X102" s="50">
        <v>528</v>
      </c>
      <c r="Y102" s="50">
        <v>0</v>
      </c>
      <c r="Z102" s="51">
        <v>8</v>
      </c>
      <c r="AA102" s="50">
        <v>536</v>
      </c>
      <c r="AB102" s="50">
        <v>0</v>
      </c>
    </row>
    <row r="103" spans="1:28" x14ac:dyDescent="0.3">
      <c r="A103" s="50">
        <v>100</v>
      </c>
      <c r="B103" s="48" t="s">
        <v>446</v>
      </c>
      <c r="C103" s="48" t="str">
        <f>VLOOKUP(B103,[6]Sheet1!$B$2:$D$323,3,0)</f>
        <v>PARSA</v>
      </c>
      <c r="D103" s="48"/>
      <c r="E103" s="49">
        <f t="shared" si="10"/>
        <v>0.66607142857142854</v>
      </c>
      <c r="F103" s="49">
        <f t="shared" si="11"/>
        <v>0.24642857142857144</v>
      </c>
      <c r="G103" s="49">
        <f t="shared" si="12"/>
        <v>2.3214285714285715E-2</v>
      </c>
      <c r="H103" s="49">
        <f t="shared" si="13"/>
        <v>6.4285714285714279E-2</v>
      </c>
      <c r="I103" s="49">
        <f t="shared" si="14"/>
        <v>0.66607142857142854</v>
      </c>
      <c r="J103" s="49" t="str">
        <f t="shared" si="15"/>
        <v>BJP</v>
      </c>
      <c r="K103" s="49">
        <f t="shared" si="16"/>
        <v>0.24642857142857144</v>
      </c>
      <c r="L103" s="49" t="str">
        <f t="shared" si="17"/>
        <v>HAMS</v>
      </c>
      <c r="M103" s="49">
        <f t="shared" si="18"/>
        <v>0.4196428571428571</v>
      </c>
      <c r="N103" s="49" t="str">
        <f t="shared" si="19"/>
        <v>Strong BJP</v>
      </c>
      <c r="O103" s="50">
        <v>13</v>
      </c>
      <c r="P103" s="50">
        <v>373</v>
      </c>
      <c r="Q103" s="50">
        <v>6</v>
      </c>
      <c r="R103" s="50">
        <v>138</v>
      </c>
      <c r="S103" s="50">
        <v>4</v>
      </c>
      <c r="T103" s="50">
        <v>3</v>
      </c>
      <c r="U103" s="50">
        <v>8</v>
      </c>
      <c r="V103" s="50">
        <v>2</v>
      </c>
      <c r="W103" s="50">
        <v>5</v>
      </c>
      <c r="X103" s="50">
        <v>552</v>
      </c>
      <c r="Y103" s="50">
        <v>0</v>
      </c>
      <c r="Z103" s="51">
        <v>8</v>
      </c>
      <c r="AA103" s="50">
        <v>560</v>
      </c>
      <c r="AB103" s="50">
        <v>0</v>
      </c>
    </row>
    <row r="104" spans="1:28" x14ac:dyDescent="0.3">
      <c r="A104" s="50">
        <v>101</v>
      </c>
      <c r="B104" s="48" t="s">
        <v>150</v>
      </c>
      <c r="C104" s="48" t="str">
        <f>VLOOKUP(B104,[6]Sheet1!$B$2:$D$323,3,0)</f>
        <v>TETARIYA</v>
      </c>
      <c r="D104" s="48"/>
      <c r="E104" s="49">
        <f t="shared" si="10"/>
        <v>0.46996996996996998</v>
      </c>
      <c r="F104" s="49">
        <f t="shared" si="11"/>
        <v>0.43093093093093093</v>
      </c>
      <c r="G104" s="49">
        <f t="shared" si="12"/>
        <v>1.2012012012012012E-2</v>
      </c>
      <c r="H104" s="49">
        <f t="shared" si="13"/>
        <v>8.7087087087087081E-2</v>
      </c>
      <c r="I104" s="49">
        <f t="shared" si="14"/>
        <v>0.46996996996996998</v>
      </c>
      <c r="J104" s="49" t="str">
        <f t="shared" si="15"/>
        <v>BJP</v>
      </c>
      <c r="K104" s="49">
        <f t="shared" si="16"/>
        <v>0.43093093093093093</v>
      </c>
      <c r="L104" s="49" t="str">
        <f t="shared" si="17"/>
        <v>HAMS</v>
      </c>
      <c r="M104" s="49">
        <f t="shared" si="18"/>
        <v>3.9039039039039047E-2</v>
      </c>
      <c r="N104" s="49" t="str">
        <f t="shared" si="19"/>
        <v>Swing BJP</v>
      </c>
      <c r="O104" s="50">
        <v>8</v>
      </c>
      <c r="P104" s="50">
        <v>313</v>
      </c>
      <c r="Q104" s="50">
        <v>7</v>
      </c>
      <c r="R104" s="50">
        <v>287</v>
      </c>
      <c r="S104" s="50">
        <v>11</v>
      </c>
      <c r="T104" s="50">
        <v>6</v>
      </c>
      <c r="U104" s="50">
        <v>10</v>
      </c>
      <c r="V104" s="50">
        <v>4</v>
      </c>
      <c r="W104" s="50">
        <v>9</v>
      </c>
      <c r="X104" s="50">
        <v>655</v>
      </c>
      <c r="Y104" s="50">
        <v>0</v>
      </c>
      <c r="Z104" s="51">
        <v>11</v>
      </c>
      <c r="AA104" s="50">
        <v>666</v>
      </c>
      <c r="AB104" s="50">
        <v>0</v>
      </c>
    </row>
    <row r="105" spans="1:28" x14ac:dyDescent="0.3">
      <c r="A105" s="50">
        <v>102</v>
      </c>
      <c r="B105" s="48" t="s">
        <v>151</v>
      </c>
      <c r="C105" s="48" t="str">
        <f>VLOOKUP(B105,[6]Sheet1!$B$2:$D$323,3,0)</f>
        <v>KUSHI</v>
      </c>
      <c r="D105" s="48"/>
      <c r="E105" s="49">
        <f t="shared" si="10"/>
        <v>0.12912087912087913</v>
      </c>
      <c r="F105" s="49">
        <f t="shared" si="11"/>
        <v>0.73351648351648346</v>
      </c>
      <c r="G105" s="49">
        <f t="shared" si="12"/>
        <v>4.3956043956043959E-2</v>
      </c>
      <c r="H105" s="49">
        <f t="shared" si="13"/>
        <v>9.3406593406593408E-2</v>
      </c>
      <c r="I105" s="49">
        <f t="shared" si="14"/>
        <v>0.73351648351648346</v>
      </c>
      <c r="J105" s="49" t="str">
        <f t="shared" si="15"/>
        <v>HAMS</v>
      </c>
      <c r="K105" s="49">
        <f t="shared" si="16"/>
        <v>0.12912087912087913</v>
      </c>
      <c r="L105" s="49" t="str">
        <f t="shared" si="17"/>
        <v>BJP</v>
      </c>
      <c r="M105" s="49">
        <f t="shared" si="18"/>
        <v>0.60439560439560436</v>
      </c>
      <c r="N105" s="49" t="str">
        <f t="shared" si="19"/>
        <v>Strong HAMS</v>
      </c>
      <c r="O105" s="50">
        <v>32</v>
      </c>
      <c r="P105" s="50">
        <v>94</v>
      </c>
      <c r="Q105" s="50">
        <v>6</v>
      </c>
      <c r="R105" s="50">
        <v>534</v>
      </c>
      <c r="S105" s="50">
        <v>18</v>
      </c>
      <c r="T105" s="50">
        <v>8</v>
      </c>
      <c r="U105" s="50">
        <v>16</v>
      </c>
      <c r="V105" s="50">
        <v>4</v>
      </c>
      <c r="W105" s="50">
        <v>4</v>
      </c>
      <c r="X105" s="50">
        <v>716</v>
      </c>
      <c r="Y105" s="50">
        <v>0</v>
      </c>
      <c r="Z105" s="51">
        <v>12</v>
      </c>
      <c r="AA105" s="50">
        <v>728</v>
      </c>
      <c r="AB105" s="50">
        <v>0</v>
      </c>
    </row>
    <row r="106" spans="1:28" x14ac:dyDescent="0.3">
      <c r="A106" s="50">
        <v>103</v>
      </c>
      <c r="B106" s="48" t="s">
        <v>152</v>
      </c>
      <c r="C106" s="48" t="str">
        <f>VLOOKUP(B106,[6]Sheet1!$B$2:$D$323,3,0)</f>
        <v>KUSHI</v>
      </c>
      <c r="D106" s="48"/>
      <c r="E106" s="49">
        <f t="shared" si="10"/>
        <v>0.43645484949832775</v>
      </c>
      <c r="F106" s="49">
        <f t="shared" si="11"/>
        <v>0.46488294314381273</v>
      </c>
      <c r="G106" s="49">
        <f t="shared" si="12"/>
        <v>3.5117056856187288E-2</v>
      </c>
      <c r="H106" s="49">
        <f t="shared" si="13"/>
        <v>6.354515050167224E-2</v>
      </c>
      <c r="I106" s="49">
        <f t="shared" si="14"/>
        <v>0.46488294314381273</v>
      </c>
      <c r="J106" s="49" t="str">
        <f t="shared" si="15"/>
        <v>HAMS</v>
      </c>
      <c r="K106" s="49">
        <f t="shared" si="16"/>
        <v>0.43645484949832775</v>
      </c>
      <c r="L106" s="49" t="str">
        <f t="shared" si="17"/>
        <v>BJP</v>
      </c>
      <c r="M106" s="49">
        <f t="shared" si="18"/>
        <v>2.8428093645484986E-2</v>
      </c>
      <c r="N106" s="49" t="str">
        <f t="shared" si="19"/>
        <v>Swing HAMS</v>
      </c>
      <c r="O106" s="50">
        <v>21</v>
      </c>
      <c r="P106" s="50">
        <v>261</v>
      </c>
      <c r="Q106" s="50">
        <v>6</v>
      </c>
      <c r="R106" s="50">
        <v>278</v>
      </c>
      <c r="S106" s="50">
        <v>7</v>
      </c>
      <c r="T106" s="50">
        <v>0</v>
      </c>
      <c r="U106" s="50">
        <v>11</v>
      </c>
      <c r="V106" s="50">
        <v>3</v>
      </c>
      <c r="W106" s="50">
        <v>5</v>
      </c>
      <c r="X106" s="50">
        <v>592</v>
      </c>
      <c r="Y106" s="50">
        <v>0</v>
      </c>
      <c r="Z106" s="51">
        <v>6</v>
      </c>
      <c r="AA106" s="50">
        <v>598</v>
      </c>
      <c r="AB106" s="50">
        <v>0</v>
      </c>
    </row>
    <row r="107" spans="1:28" x14ac:dyDescent="0.3">
      <c r="A107" s="50">
        <v>104</v>
      </c>
      <c r="B107" s="48" t="s">
        <v>447</v>
      </c>
      <c r="C107" s="48" t="str">
        <f>VLOOKUP(B107,[6]Sheet1!$B$2:$D$323,3,0)</f>
        <v>KUSHI</v>
      </c>
      <c r="D107" s="48"/>
      <c r="E107" s="49">
        <f t="shared" si="10"/>
        <v>0.31605351170568563</v>
      </c>
      <c r="F107" s="49">
        <f t="shared" si="11"/>
        <v>0.49832775919732442</v>
      </c>
      <c r="G107" s="49">
        <f t="shared" si="12"/>
        <v>7.0234113712374577E-2</v>
      </c>
      <c r="H107" s="49">
        <f t="shared" si="13"/>
        <v>0.11538461538461539</v>
      </c>
      <c r="I107" s="49">
        <f t="shared" si="14"/>
        <v>0.49832775919732442</v>
      </c>
      <c r="J107" s="49" t="str">
        <f t="shared" si="15"/>
        <v>HAMS</v>
      </c>
      <c r="K107" s="49">
        <f t="shared" si="16"/>
        <v>0.31605351170568563</v>
      </c>
      <c r="L107" s="49" t="str">
        <f t="shared" si="17"/>
        <v>BJP</v>
      </c>
      <c r="M107" s="49">
        <f t="shared" si="18"/>
        <v>0.18227424749163879</v>
      </c>
      <c r="N107" s="49" t="str">
        <f t="shared" si="19"/>
        <v>Strong HAMS</v>
      </c>
      <c r="O107" s="50">
        <v>42</v>
      </c>
      <c r="P107" s="50">
        <v>189</v>
      </c>
      <c r="Q107" s="50">
        <v>3</v>
      </c>
      <c r="R107" s="50">
        <v>298</v>
      </c>
      <c r="S107" s="50">
        <v>10</v>
      </c>
      <c r="T107" s="50">
        <v>6</v>
      </c>
      <c r="U107" s="50">
        <v>24</v>
      </c>
      <c r="V107" s="50">
        <v>6</v>
      </c>
      <c r="W107" s="50">
        <v>6</v>
      </c>
      <c r="X107" s="50">
        <v>584</v>
      </c>
      <c r="Y107" s="50">
        <v>0</v>
      </c>
      <c r="Z107" s="51">
        <v>14</v>
      </c>
      <c r="AA107" s="50">
        <v>598</v>
      </c>
      <c r="AB107" s="50">
        <v>0</v>
      </c>
    </row>
    <row r="108" spans="1:28" x14ac:dyDescent="0.3">
      <c r="A108" s="50">
        <v>105</v>
      </c>
      <c r="B108" s="48" t="s">
        <v>448</v>
      </c>
      <c r="C108" s="48" t="str">
        <f>VLOOKUP(B108,[6]Sheet1!$B$2:$D$323,3,0)</f>
        <v>BELA</v>
      </c>
      <c r="D108" s="48"/>
      <c r="E108" s="49">
        <f t="shared" si="10"/>
        <v>0.26602176541717049</v>
      </c>
      <c r="F108" s="49">
        <f t="shared" si="11"/>
        <v>0.56590084643288996</v>
      </c>
      <c r="G108" s="49">
        <f t="shared" si="12"/>
        <v>3.2648125755743655E-2</v>
      </c>
      <c r="H108" s="49">
        <f t="shared" si="13"/>
        <v>0.13542926239419589</v>
      </c>
      <c r="I108" s="49">
        <f t="shared" si="14"/>
        <v>0.56590084643288996</v>
      </c>
      <c r="J108" s="49" t="str">
        <f t="shared" si="15"/>
        <v>HAMS</v>
      </c>
      <c r="K108" s="49">
        <f t="shared" si="16"/>
        <v>0.26602176541717049</v>
      </c>
      <c r="L108" s="49" t="str">
        <f t="shared" si="17"/>
        <v>BJP</v>
      </c>
      <c r="M108" s="49">
        <f t="shared" si="18"/>
        <v>0.29987908101571947</v>
      </c>
      <c r="N108" s="49" t="str">
        <f t="shared" si="19"/>
        <v>Strong HAMS</v>
      </c>
      <c r="O108" s="50">
        <v>27</v>
      </c>
      <c r="P108" s="50">
        <v>220</v>
      </c>
      <c r="Q108" s="50">
        <v>12</v>
      </c>
      <c r="R108" s="50">
        <v>468</v>
      </c>
      <c r="S108" s="50">
        <v>14</v>
      </c>
      <c r="T108" s="50">
        <v>13</v>
      </c>
      <c r="U108" s="50">
        <v>15</v>
      </c>
      <c r="V108" s="50">
        <v>18</v>
      </c>
      <c r="W108" s="50">
        <v>13</v>
      </c>
      <c r="X108" s="50">
        <v>800</v>
      </c>
      <c r="Y108" s="50">
        <v>0</v>
      </c>
      <c r="Z108" s="51">
        <v>27</v>
      </c>
      <c r="AA108" s="50">
        <v>827</v>
      </c>
      <c r="AB108" s="50">
        <v>0</v>
      </c>
    </row>
    <row r="109" spans="1:28" x14ac:dyDescent="0.3">
      <c r="A109" s="50">
        <v>106</v>
      </c>
      <c r="B109" s="48" t="s">
        <v>449</v>
      </c>
      <c r="C109" s="48" t="str">
        <f>VLOOKUP(B109,[6]Sheet1!$B$2:$D$323,3,0)</f>
        <v>BELA</v>
      </c>
      <c r="D109" s="48"/>
      <c r="E109" s="49">
        <f t="shared" si="10"/>
        <v>6.7357512953367879E-2</v>
      </c>
      <c r="F109" s="49">
        <f t="shared" si="11"/>
        <v>0.87564766839378239</v>
      </c>
      <c r="G109" s="49">
        <f t="shared" si="12"/>
        <v>7.7720207253886009E-3</v>
      </c>
      <c r="H109" s="49">
        <f t="shared" si="13"/>
        <v>4.9222797927461141E-2</v>
      </c>
      <c r="I109" s="49">
        <f t="shared" si="14"/>
        <v>0.87564766839378239</v>
      </c>
      <c r="J109" s="49" t="str">
        <f t="shared" si="15"/>
        <v>HAMS</v>
      </c>
      <c r="K109" s="49">
        <f t="shared" si="16"/>
        <v>6.7357512953367879E-2</v>
      </c>
      <c r="L109" s="49" t="str">
        <f t="shared" si="17"/>
        <v>BJP</v>
      </c>
      <c r="M109" s="49">
        <f t="shared" si="18"/>
        <v>0.80829015544041449</v>
      </c>
      <c r="N109" s="49" t="str">
        <f t="shared" si="19"/>
        <v>Strong HAMS</v>
      </c>
      <c r="O109" s="50">
        <v>3</v>
      </c>
      <c r="P109" s="50">
        <v>26</v>
      </c>
      <c r="Q109" s="50">
        <v>1</v>
      </c>
      <c r="R109" s="50">
        <v>338</v>
      </c>
      <c r="S109" s="50">
        <v>4</v>
      </c>
      <c r="T109" s="50">
        <v>0</v>
      </c>
      <c r="U109" s="50">
        <v>9</v>
      </c>
      <c r="V109" s="50">
        <v>2</v>
      </c>
      <c r="W109" s="50">
        <v>0</v>
      </c>
      <c r="X109" s="50">
        <v>383</v>
      </c>
      <c r="Y109" s="50">
        <v>0</v>
      </c>
      <c r="Z109" s="51">
        <v>3</v>
      </c>
      <c r="AA109" s="50">
        <v>386</v>
      </c>
      <c r="AB109" s="50">
        <v>0</v>
      </c>
    </row>
    <row r="110" spans="1:28" x14ac:dyDescent="0.3">
      <c r="A110" s="50">
        <v>107</v>
      </c>
      <c r="B110" s="48" t="s">
        <v>155</v>
      </c>
      <c r="C110" s="48" t="str">
        <f>VLOOKUP(B110,[6]Sheet1!$B$2:$D$323,3,0)</f>
        <v>JARAMAKHAP</v>
      </c>
      <c r="D110" s="48"/>
      <c r="E110" s="49">
        <f t="shared" si="10"/>
        <v>0.35788262370540852</v>
      </c>
      <c r="F110" s="49">
        <f t="shared" si="11"/>
        <v>0.52819332566168009</v>
      </c>
      <c r="G110" s="49">
        <f t="shared" si="12"/>
        <v>3.4522439585730723E-2</v>
      </c>
      <c r="H110" s="49">
        <f t="shared" si="13"/>
        <v>7.9401611047180673E-2</v>
      </c>
      <c r="I110" s="49">
        <f t="shared" si="14"/>
        <v>0.52819332566168009</v>
      </c>
      <c r="J110" s="49" t="str">
        <f t="shared" si="15"/>
        <v>HAMS</v>
      </c>
      <c r="K110" s="49">
        <f t="shared" si="16"/>
        <v>0.35788262370540852</v>
      </c>
      <c r="L110" s="49" t="str">
        <f t="shared" si="17"/>
        <v>BJP</v>
      </c>
      <c r="M110" s="49">
        <f t="shared" si="18"/>
        <v>0.17031070195627157</v>
      </c>
      <c r="N110" s="49" t="str">
        <f t="shared" si="19"/>
        <v>Strong HAMS</v>
      </c>
      <c r="O110" s="50">
        <v>30</v>
      </c>
      <c r="P110" s="50">
        <v>311</v>
      </c>
      <c r="Q110" s="50">
        <v>9</v>
      </c>
      <c r="R110" s="50">
        <v>459</v>
      </c>
      <c r="S110" s="50">
        <v>15</v>
      </c>
      <c r="T110" s="50">
        <v>8</v>
      </c>
      <c r="U110" s="50">
        <v>18</v>
      </c>
      <c r="V110" s="50">
        <v>4</v>
      </c>
      <c r="W110" s="50">
        <v>6</v>
      </c>
      <c r="X110" s="50">
        <v>860</v>
      </c>
      <c r="Y110" s="50">
        <v>0</v>
      </c>
      <c r="Z110" s="51">
        <v>9</v>
      </c>
      <c r="AA110" s="50">
        <v>869</v>
      </c>
      <c r="AB110" s="50">
        <v>0</v>
      </c>
    </row>
    <row r="111" spans="1:28" x14ac:dyDescent="0.3">
      <c r="A111" s="50">
        <v>108</v>
      </c>
      <c r="B111" s="48" t="s">
        <v>450</v>
      </c>
      <c r="C111" s="48" t="str">
        <f>VLOOKUP(B111,[6]Sheet1!$B$2:$D$323,3,0)</f>
        <v>DABURA</v>
      </c>
      <c r="D111" s="48"/>
      <c r="E111" s="49">
        <f t="shared" si="10"/>
        <v>0.6022187004754358</v>
      </c>
      <c r="F111" s="49">
        <f t="shared" si="11"/>
        <v>0.26624405705229792</v>
      </c>
      <c r="G111" s="49">
        <f t="shared" si="12"/>
        <v>3.0110935023771792E-2</v>
      </c>
      <c r="H111" s="49">
        <f t="shared" si="13"/>
        <v>0.10142630744849446</v>
      </c>
      <c r="I111" s="49">
        <f t="shared" si="14"/>
        <v>0.6022187004754358</v>
      </c>
      <c r="J111" s="49" t="str">
        <f t="shared" si="15"/>
        <v>BJP</v>
      </c>
      <c r="K111" s="49">
        <f t="shared" si="16"/>
        <v>0.26624405705229792</v>
      </c>
      <c r="L111" s="49" t="str">
        <f t="shared" si="17"/>
        <v>HAMS</v>
      </c>
      <c r="M111" s="49">
        <f t="shared" si="18"/>
        <v>0.33597464342313788</v>
      </c>
      <c r="N111" s="49" t="str">
        <f t="shared" si="19"/>
        <v>Strong BJP</v>
      </c>
      <c r="O111" s="50">
        <v>19</v>
      </c>
      <c r="P111" s="50">
        <v>380</v>
      </c>
      <c r="Q111" s="50">
        <v>7</v>
      </c>
      <c r="R111" s="50">
        <v>168</v>
      </c>
      <c r="S111" s="50">
        <v>7</v>
      </c>
      <c r="T111" s="50">
        <v>5</v>
      </c>
      <c r="U111" s="50">
        <v>17</v>
      </c>
      <c r="V111" s="50">
        <v>6</v>
      </c>
      <c r="W111" s="50">
        <v>10</v>
      </c>
      <c r="X111" s="50">
        <v>619</v>
      </c>
      <c r="Y111" s="50">
        <v>0</v>
      </c>
      <c r="Z111" s="51">
        <v>12</v>
      </c>
      <c r="AA111" s="50">
        <v>631</v>
      </c>
      <c r="AB111" s="50">
        <v>0</v>
      </c>
    </row>
    <row r="112" spans="1:28" x14ac:dyDescent="0.3">
      <c r="A112" s="50">
        <v>109</v>
      </c>
      <c r="B112" s="48" t="s">
        <v>451</v>
      </c>
      <c r="C112" s="48" t="str">
        <f>VLOOKUP(B112,[6]Sheet1!$B$2:$D$323,3,0)</f>
        <v>AKAUNA</v>
      </c>
      <c r="D112" s="48"/>
      <c r="E112" s="49">
        <f t="shared" si="10"/>
        <v>0.5284210526315789</v>
      </c>
      <c r="F112" s="49">
        <f t="shared" si="11"/>
        <v>0.37894736842105264</v>
      </c>
      <c r="G112" s="49">
        <f t="shared" si="12"/>
        <v>1.2631578947368421E-2</v>
      </c>
      <c r="H112" s="49">
        <f t="shared" si="13"/>
        <v>0.08</v>
      </c>
      <c r="I112" s="49">
        <f t="shared" si="14"/>
        <v>0.5284210526315789</v>
      </c>
      <c r="J112" s="49" t="str">
        <f t="shared" si="15"/>
        <v>BJP</v>
      </c>
      <c r="K112" s="49">
        <f t="shared" si="16"/>
        <v>0.37894736842105264</v>
      </c>
      <c r="L112" s="49" t="str">
        <f t="shared" si="17"/>
        <v>HAMS</v>
      </c>
      <c r="M112" s="49">
        <f t="shared" si="18"/>
        <v>0.14947368421052626</v>
      </c>
      <c r="N112" s="49" t="str">
        <f t="shared" si="19"/>
        <v>Swing BJP</v>
      </c>
      <c r="O112" s="50">
        <v>6</v>
      </c>
      <c r="P112" s="50">
        <v>251</v>
      </c>
      <c r="Q112" s="50">
        <v>2</v>
      </c>
      <c r="R112" s="50">
        <v>180</v>
      </c>
      <c r="S112" s="50">
        <v>4</v>
      </c>
      <c r="T112" s="50">
        <v>4</v>
      </c>
      <c r="U112" s="50">
        <v>5</v>
      </c>
      <c r="V112" s="50">
        <v>5</v>
      </c>
      <c r="W112" s="50">
        <v>6</v>
      </c>
      <c r="X112" s="50">
        <v>463</v>
      </c>
      <c r="Y112" s="50">
        <v>0</v>
      </c>
      <c r="Z112" s="51">
        <v>12</v>
      </c>
      <c r="AA112" s="50">
        <v>475</v>
      </c>
      <c r="AB112" s="50">
        <v>0</v>
      </c>
    </row>
    <row r="113" spans="1:28" x14ac:dyDescent="0.3">
      <c r="A113" s="50">
        <v>110</v>
      </c>
      <c r="B113" s="48" t="s">
        <v>452</v>
      </c>
      <c r="C113" s="48" t="str">
        <f>VLOOKUP(B113,[6]Sheet1!$B$2:$D$323,3,0)</f>
        <v>AKAUNA</v>
      </c>
      <c r="D113" s="48"/>
      <c r="E113" s="49">
        <f t="shared" si="10"/>
        <v>0.43632075471698112</v>
      </c>
      <c r="F113" s="49">
        <f t="shared" si="11"/>
        <v>0.44575471698113206</v>
      </c>
      <c r="G113" s="49">
        <f t="shared" si="12"/>
        <v>2.1226415094339621E-2</v>
      </c>
      <c r="H113" s="49">
        <f t="shared" si="13"/>
        <v>9.6698113207547176E-2</v>
      </c>
      <c r="I113" s="49">
        <f t="shared" si="14"/>
        <v>0.44575471698113206</v>
      </c>
      <c r="J113" s="49" t="str">
        <f t="shared" si="15"/>
        <v>HAMS</v>
      </c>
      <c r="K113" s="49">
        <f t="shared" si="16"/>
        <v>0.43632075471698112</v>
      </c>
      <c r="L113" s="49" t="str">
        <f t="shared" si="17"/>
        <v>BJP</v>
      </c>
      <c r="M113" s="49">
        <f t="shared" si="18"/>
        <v>9.4339622641509413E-3</v>
      </c>
      <c r="N113" s="49" t="str">
        <f t="shared" si="19"/>
        <v>Swing HAMS</v>
      </c>
      <c r="O113" s="50">
        <v>9</v>
      </c>
      <c r="P113" s="50">
        <v>185</v>
      </c>
      <c r="Q113" s="50">
        <v>2</v>
      </c>
      <c r="R113" s="50">
        <v>189</v>
      </c>
      <c r="S113" s="50">
        <v>7</v>
      </c>
      <c r="T113" s="50">
        <v>5</v>
      </c>
      <c r="U113" s="50">
        <v>15</v>
      </c>
      <c r="V113" s="50">
        <v>4</v>
      </c>
      <c r="W113" s="50">
        <v>4</v>
      </c>
      <c r="X113" s="50">
        <v>420</v>
      </c>
      <c r="Y113" s="50">
        <v>0</v>
      </c>
      <c r="Z113" s="51">
        <v>4</v>
      </c>
      <c r="AA113" s="50">
        <v>424</v>
      </c>
      <c r="AB113" s="50">
        <v>0</v>
      </c>
    </row>
    <row r="114" spans="1:28" x14ac:dyDescent="0.3">
      <c r="A114" s="50">
        <v>111</v>
      </c>
      <c r="B114" s="48" t="s">
        <v>453</v>
      </c>
      <c r="C114" s="48" t="str">
        <f>VLOOKUP(B114,[6]Sheet1!$B$2:$D$323,3,0)</f>
        <v>IBANAPUR</v>
      </c>
      <c r="D114" s="48"/>
      <c r="E114" s="49">
        <f t="shared" si="10"/>
        <v>0.53719008264462809</v>
      </c>
      <c r="F114" s="49">
        <f t="shared" si="11"/>
        <v>0.27933884297520661</v>
      </c>
      <c r="G114" s="49">
        <f t="shared" si="12"/>
        <v>2.3140495867768594E-2</v>
      </c>
      <c r="H114" s="49">
        <f t="shared" si="13"/>
        <v>0.16033057851239668</v>
      </c>
      <c r="I114" s="49">
        <f t="shared" si="14"/>
        <v>0.53719008264462809</v>
      </c>
      <c r="J114" s="49" t="str">
        <f t="shared" si="15"/>
        <v>BJP</v>
      </c>
      <c r="K114" s="49">
        <f t="shared" si="16"/>
        <v>0.27933884297520661</v>
      </c>
      <c r="L114" s="49" t="str">
        <f t="shared" si="17"/>
        <v>HAMS</v>
      </c>
      <c r="M114" s="49">
        <f t="shared" si="18"/>
        <v>0.25785123966942147</v>
      </c>
      <c r="N114" s="49" t="str">
        <f t="shared" si="19"/>
        <v>Strong BJP</v>
      </c>
      <c r="O114" s="50">
        <v>14</v>
      </c>
      <c r="P114" s="50">
        <v>325</v>
      </c>
      <c r="Q114" s="50">
        <v>8</v>
      </c>
      <c r="R114" s="50">
        <v>169</v>
      </c>
      <c r="S114" s="50">
        <v>15</v>
      </c>
      <c r="T114" s="50">
        <v>9</v>
      </c>
      <c r="U114" s="50">
        <v>21</v>
      </c>
      <c r="V114" s="50">
        <v>6</v>
      </c>
      <c r="W114" s="50">
        <v>15</v>
      </c>
      <c r="X114" s="50">
        <v>582</v>
      </c>
      <c r="Y114" s="50">
        <v>0</v>
      </c>
      <c r="Z114" s="51">
        <v>23</v>
      </c>
      <c r="AA114" s="50">
        <v>605</v>
      </c>
      <c r="AB114" s="50">
        <v>0</v>
      </c>
    </row>
    <row r="115" spans="1:28" x14ac:dyDescent="0.3">
      <c r="A115" s="50">
        <v>112</v>
      </c>
      <c r="B115" s="48" t="s">
        <v>159</v>
      </c>
      <c r="C115" s="48" t="str">
        <f>VLOOKUP(B115,[6]Sheet1!$B$2:$D$323,3,0)</f>
        <v>POKHAR</v>
      </c>
      <c r="D115" s="48"/>
      <c r="E115" s="49">
        <f t="shared" si="10"/>
        <v>0.15471167369901548</v>
      </c>
      <c r="F115" s="49">
        <f t="shared" si="11"/>
        <v>0.69901547116736995</v>
      </c>
      <c r="G115" s="49">
        <f t="shared" si="12"/>
        <v>1.4064697609001406E-2</v>
      </c>
      <c r="H115" s="49">
        <f t="shared" si="13"/>
        <v>0.13220815752461323</v>
      </c>
      <c r="I115" s="49">
        <f t="shared" si="14"/>
        <v>0.69901547116736995</v>
      </c>
      <c r="J115" s="49" t="str">
        <f t="shared" si="15"/>
        <v>HAMS</v>
      </c>
      <c r="K115" s="49">
        <f t="shared" si="16"/>
        <v>0.15471167369901548</v>
      </c>
      <c r="L115" s="49" t="str">
        <f t="shared" si="17"/>
        <v>BJP</v>
      </c>
      <c r="M115" s="49">
        <f t="shared" si="18"/>
        <v>0.54430379746835444</v>
      </c>
      <c r="N115" s="49" t="str">
        <f t="shared" si="19"/>
        <v>Strong HAMS</v>
      </c>
      <c r="O115" s="50">
        <v>10</v>
      </c>
      <c r="P115" s="50">
        <v>110</v>
      </c>
      <c r="Q115" s="50">
        <v>6</v>
      </c>
      <c r="R115" s="50">
        <v>497</v>
      </c>
      <c r="S115" s="50">
        <v>27</v>
      </c>
      <c r="T115" s="50">
        <v>9</v>
      </c>
      <c r="U115" s="50">
        <v>28</v>
      </c>
      <c r="V115" s="50">
        <v>9</v>
      </c>
      <c r="W115" s="50">
        <v>4</v>
      </c>
      <c r="X115" s="50">
        <v>700</v>
      </c>
      <c r="Y115" s="50">
        <v>0</v>
      </c>
      <c r="Z115" s="51">
        <v>11</v>
      </c>
      <c r="AA115" s="50">
        <v>711</v>
      </c>
      <c r="AB115" s="50">
        <v>0</v>
      </c>
    </row>
    <row r="116" spans="1:28" x14ac:dyDescent="0.3">
      <c r="A116" s="50">
        <v>113</v>
      </c>
      <c r="B116" s="48" t="s">
        <v>454</v>
      </c>
      <c r="C116" s="48" t="str">
        <f>VLOOKUP(B116,[6]Sheet1!$B$2:$D$323,3,0)</f>
        <v>POIVWAN</v>
      </c>
      <c r="D116" s="48"/>
      <c r="E116" s="49">
        <f t="shared" si="10"/>
        <v>0.50097465886939574</v>
      </c>
      <c r="F116" s="49">
        <f t="shared" si="11"/>
        <v>0.28460038986354774</v>
      </c>
      <c r="G116" s="49">
        <f t="shared" si="12"/>
        <v>6.042884990253411E-2</v>
      </c>
      <c r="H116" s="49">
        <f t="shared" si="13"/>
        <v>0.15399610136452241</v>
      </c>
      <c r="I116" s="49">
        <f t="shared" si="14"/>
        <v>0.50097465886939574</v>
      </c>
      <c r="J116" s="49" t="str">
        <f t="shared" si="15"/>
        <v>BJP</v>
      </c>
      <c r="K116" s="49">
        <f t="shared" si="16"/>
        <v>0.28460038986354774</v>
      </c>
      <c r="L116" s="49" t="str">
        <f t="shared" si="17"/>
        <v>HAMS</v>
      </c>
      <c r="M116" s="49">
        <f t="shared" si="18"/>
        <v>0.216374269005848</v>
      </c>
      <c r="N116" s="49" t="str">
        <f t="shared" si="19"/>
        <v>Strong BJP</v>
      </c>
      <c r="O116" s="50">
        <v>31</v>
      </c>
      <c r="P116" s="50">
        <v>257</v>
      </c>
      <c r="Q116" s="50">
        <v>2</v>
      </c>
      <c r="R116" s="50">
        <v>146</v>
      </c>
      <c r="S116" s="50">
        <v>6</v>
      </c>
      <c r="T116" s="50">
        <v>7</v>
      </c>
      <c r="U116" s="50">
        <v>20</v>
      </c>
      <c r="V116" s="50">
        <v>12</v>
      </c>
      <c r="W116" s="50">
        <v>14</v>
      </c>
      <c r="X116" s="50">
        <v>495</v>
      </c>
      <c r="Y116" s="50">
        <v>0</v>
      </c>
      <c r="Z116" s="51">
        <v>18</v>
      </c>
      <c r="AA116" s="50">
        <v>513</v>
      </c>
      <c r="AB116" s="50">
        <v>0</v>
      </c>
    </row>
    <row r="117" spans="1:28" x14ac:dyDescent="0.3">
      <c r="A117" s="50">
        <v>114</v>
      </c>
      <c r="B117" s="48" t="s">
        <v>455</v>
      </c>
      <c r="C117" s="48" t="str">
        <f>VLOOKUP(B117,[6]Sheet1!$B$2:$D$323,3,0)</f>
        <v>POIVWAN</v>
      </c>
      <c r="D117" s="48"/>
      <c r="E117" s="49">
        <f t="shared" si="10"/>
        <v>0.58125000000000004</v>
      </c>
      <c r="F117" s="49">
        <f t="shared" si="11"/>
        <v>0.28125</v>
      </c>
      <c r="G117" s="49">
        <f t="shared" si="12"/>
        <v>3.7499999999999999E-2</v>
      </c>
      <c r="H117" s="49">
        <f t="shared" si="13"/>
        <v>0.1</v>
      </c>
      <c r="I117" s="49">
        <f t="shared" si="14"/>
        <v>0.58125000000000004</v>
      </c>
      <c r="J117" s="49" t="str">
        <f t="shared" si="15"/>
        <v>BJP</v>
      </c>
      <c r="K117" s="49">
        <f t="shared" si="16"/>
        <v>0.28125</v>
      </c>
      <c r="L117" s="49" t="str">
        <f t="shared" si="17"/>
        <v>HAMS</v>
      </c>
      <c r="M117" s="49">
        <f t="shared" si="18"/>
        <v>0.30000000000000004</v>
      </c>
      <c r="N117" s="49" t="str">
        <f t="shared" si="19"/>
        <v>Strong BJP</v>
      </c>
      <c r="O117" s="50">
        <v>18</v>
      </c>
      <c r="P117" s="50">
        <v>279</v>
      </c>
      <c r="Q117" s="50">
        <v>8</v>
      </c>
      <c r="R117" s="50">
        <v>135</v>
      </c>
      <c r="S117" s="50">
        <v>4</v>
      </c>
      <c r="T117" s="50">
        <v>5</v>
      </c>
      <c r="U117" s="50">
        <v>9</v>
      </c>
      <c r="V117" s="50">
        <v>6</v>
      </c>
      <c r="W117" s="50">
        <v>5</v>
      </c>
      <c r="X117" s="50">
        <v>469</v>
      </c>
      <c r="Y117" s="50">
        <v>0</v>
      </c>
      <c r="Z117" s="51">
        <v>11</v>
      </c>
      <c r="AA117" s="50">
        <v>480</v>
      </c>
      <c r="AB117" s="50">
        <v>0</v>
      </c>
    </row>
    <row r="118" spans="1:28" x14ac:dyDescent="0.3">
      <c r="A118" s="50">
        <v>115</v>
      </c>
      <c r="B118" s="48" t="s">
        <v>161</v>
      </c>
      <c r="C118" s="48" t="str">
        <f>VLOOKUP(B118,[6]Sheet1!$B$2:$D$323,3,0)</f>
        <v>BAJITAPUR</v>
      </c>
      <c r="D118" s="48"/>
      <c r="E118" s="49">
        <f t="shared" si="10"/>
        <v>0.3020304568527919</v>
      </c>
      <c r="F118" s="49">
        <f t="shared" si="11"/>
        <v>0.54060913705583757</v>
      </c>
      <c r="G118" s="49">
        <f t="shared" si="12"/>
        <v>5.3299492385786802E-2</v>
      </c>
      <c r="H118" s="49">
        <f t="shared" si="13"/>
        <v>0.10406091370558376</v>
      </c>
      <c r="I118" s="49">
        <f t="shared" si="14"/>
        <v>0.54060913705583757</v>
      </c>
      <c r="J118" s="49" t="str">
        <f t="shared" si="15"/>
        <v>HAMS</v>
      </c>
      <c r="K118" s="49">
        <f t="shared" si="16"/>
        <v>0.3020304568527919</v>
      </c>
      <c r="L118" s="49" t="str">
        <f t="shared" si="17"/>
        <v>BJP</v>
      </c>
      <c r="M118" s="49">
        <f t="shared" si="18"/>
        <v>0.23857868020304568</v>
      </c>
      <c r="N118" s="49" t="str">
        <f t="shared" si="19"/>
        <v>Strong HAMS</v>
      </c>
      <c r="O118" s="50">
        <v>42</v>
      </c>
      <c r="P118" s="50">
        <v>238</v>
      </c>
      <c r="Q118" s="50">
        <v>5</v>
      </c>
      <c r="R118" s="50">
        <v>426</v>
      </c>
      <c r="S118" s="50">
        <v>8</v>
      </c>
      <c r="T118" s="50">
        <v>15</v>
      </c>
      <c r="U118" s="50">
        <v>25</v>
      </c>
      <c r="V118" s="50">
        <v>10</v>
      </c>
      <c r="W118" s="50">
        <v>4</v>
      </c>
      <c r="X118" s="50">
        <v>773</v>
      </c>
      <c r="Y118" s="50">
        <v>0</v>
      </c>
      <c r="Z118" s="51">
        <v>15</v>
      </c>
      <c r="AA118" s="50">
        <v>788</v>
      </c>
      <c r="AB118" s="50">
        <v>0</v>
      </c>
    </row>
    <row r="119" spans="1:28" x14ac:dyDescent="0.3">
      <c r="A119" s="50">
        <v>116</v>
      </c>
      <c r="B119" s="48" t="s">
        <v>162</v>
      </c>
      <c r="C119" s="48" t="str">
        <f>VLOOKUP(B119,[6]Sheet1!$B$2:$D$323,3,0)</f>
        <v>ORA</v>
      </c>
      <c r="D119" s="48"/>
      <c r="E119" s="49">
        <f t="shared" si="10"/>
        <v>0.46666666666666667</v>
      </c>
      <c r="F119" s="49">
        <f t="shared" si="11"/>
        <v>0.35964912280701755</v>
      </c>
      <c r="G119" s="49">
        <f t="shared" si="12"/>
        <v>1.9298245614035089E-2</v>
      </c>
      <c r="H119" s="49">
        <f t="shared" si="13"/>
        <v>0.15438596491228071</v>
      </c>
      <c r="I119" s="49">
        <f t="shared" si="14"/>
        <v>0.46666666666666667</v>
      </c>
      <c r="J119" s="49" t="str">
        <f t="shared" si="15"/>
        <v>BJP</v>
      </c>
      <c r="K119" s="49">
        <f t="shared" si="16"/>
        <v>0.35964912280701755</v>
      </c>
      <c r="L119" s="49" t="str">
        <f t="shared" si="17"/>
        <v>HAMS</v>
      </c>
      <c r="M119" s="49">
        <f t="shared" si="18"/>
        <v>0.10701754385964912</v>
      </c>
      <c r="N119" s="49" t="str">
        <f t="shared" si="19"/>
        <v>Swing BJP</v>
      </c>
      <c r="O119" s="50">
        <v>11</v>
      </c>
      <c r="P119" s="50">
        <v>266</v>
      </c>
      <c r="Q119" s="50">
        <v>3</v>
      </c>
      <c r="R119" s="50">
        <v>205</v>
      </c>
      <c r="S119" s="50">
        <v>13</v>
      </c>
      <c r="T119" s="50">
        <v>4</v>
      </c>
      <c r="U119" s="50">
        <v>18</v>
      </c>
      <c r="V119" s="50">
        <v>6</v>
      </c>
      <c r="W119" s="50">
        <v>21</v>
      </c>
      <c r="X119" s="50">
        <v>547</v>
      </c>
      <c r="Y119" s="50">
        <v>0</v>
      </c>
      <c r="Z119" s="51">
        <v>23</v>
      </c>
      <c r="AA119" s="50">
        <v>570</v>
      </c>
      <c r="AB119" s="50">
        <v>0</v>
      </c>
    </row>
    <row r="120" spans="1:28" x14ac:dyDescent="0.3">
      <c r="A120" s="50">
        <v>117</v>
      </c>
      <c r="B120" s="48" t="s">
        <v>456</v>
      </c>
      <c r="C120" s="48" t="str">
        <f>VLOOKUP(B120,[6]Sheet1!$B$2:$D$323,3,0)</f>
        <v>ORA</v>
      </c>
      <c r="D120" s="48"/>
      <c r="E120" s="49">
        <f t="shared" si="10"/>
        <v>0.39739884393063585</v>
      </c>
      <c r="F120" s="49">
        <f t="shared" si="11"/>
        <v>0.45953757225433528</v>
      </c>
      <c r="G120" s="49">
        <f t="shared" si="12"/>
        <v>1.4450867052023121E-2</v>
      </c>
      <c r="H120" s="49">
        <f t="shared" si="13"/>
        <v>0.12861271676300579</v>
      </c>
      <c r="I120" s="49">
        <f t="shared" si="14"/>
        <v>0.45953757225433528</v>
      </c>
      <c r="J120" s="49" t="str">
        <f t="shared" si="15"/>
        <v>HAMS</v>
      </c>
      <c r="K120" s="49">
        <f t="shared" si="16"/>
        <v>0.39739884393063585</v>
      </c>
      <c r="L120" s="49" t="str">
        <f t="shared" si="17"/>
        <v>BJP</v>
      </c>
      <c r="M120" s="49">
        <f t="shared" si="18"/>
        <v>6.2138728323699433E-2</v>
      </c>
      <c r="N120" s="49" t="str">
        <f t="shared" si="19"/>
        <v>Swing HAMS</v>
      </c>
      <c r="O120" s="50">
        <v>10</v>
      </c>
      <c r="P120" s="50">
        <v>275</v>
      </c>
      <c r="Q120" s="50">
        <v>10</v>
      </c>
      <c r="R120" s="50">
        <v>318</v>
      </c>
      <c r="S120" s="50">
        <v>7</v>
      </c>
      <c r="T120" s="50">
        <v>12</v>
      </c>
      <c r="U120" s="50">
        <v>12</v>
      </c>
      <c r="V120" s="50">
        <v>11</v>
      </c>
      <c r="W120" s="50">
        <v>13</v>
      </c>
      <c r="X120" s="50">
        <v>668</v>
      </c>
      <c r="Y120" s="50">
        <v>0</v>
      </c>
      <c r="Z120" s="51">
        <v>24</v>
      </c>
      <c r="AA120" s="50">
        <v>692</v>
      </c>
      <c r="AB120" s="50">
        <v>0</v>
      </c>
    </row>
    <row r="121" spans="1:28" x14ac:dyDescent="0.3">
      <c r="A121" s="50">
        <v>118</v>
      </c>
      <c r="B121" s="48" t="s">
        <v>165</v>
      </c>
      <c r="C121" s="48" t="str">
        <f>VLOOKUP(B121,[6]Sheet1!$B$2:$D$323,3,0)</f>
        <v>SHEKHAPURA</v>
      </c>
      <c r="D121" s="48"/>
      <c r="E121" s="49">
        <f t="shared" si="10"/>
        <v>0.14613180515759314</v>
      </c>
      <c r="F121" s="49">
        <f t="shared" si="11"/>
        <v>0.34383954154727792</v>
      </c>
      <c r="G121" s="49">
        <f t="shared" si="12"/>
        <v>0.42406876790830944</v>
      </c>
      <c r="H121" s="49">
        <f t="shared" si="13"/>
        <v>8.5959885386819479E-2</v>
      </c>
      <c r="I121" s="49">
        <f t="shared" si="14"/>
        <v>0.42406876790830944</v>
      </c>
      <c r="J121" s="49" t="str">
        <f t="shared" si="15"/>
        <v>BSP</v>
      </c>
      <c r="K121" s="49">
        <f t="shared" si="16"/>
        <v>0.34383954154727792</v>
      </c>
      <c r="L121" s="49" t="str">
        <f t="shared" si="17"/>
        <v>HAMS</v>
      </c>
      <c r="M121" s="49">
        <f t="shared" si="18"/>
        <v>8.0229226361031525E-2</v>
      </c>
      <c r="N121" s="49" t="str">
        <f t="shared" si="19"/>
        <v>Swing BSP</v>
      </c>
      <c r="O121" s="50">
        <v>148</v>
      </c>
      <c r="P121" s="50">
        <v>51</v>
      </c>
      <c r="Q121" s="50">
        <v>6</v>
      </c>
      <c r="R121" s="50">
        <v>120</v>
      </c>
      <c r="S121" s="50">
        <v>4</v>
      </c>
      <c r="T121" s="50">
        <v>1</v>
      </c>
      <c r="U121" s="50">
        <v>4</v>
      </c>
      <c r="V121" s="50">
        <v>5</v>
      </c>
      <c r="W121" s="50">
        <v>3</v>
      </c>
      <c r="X121" s="50">
        <v>342</v>
      </c>
      <c r="Y121" s="50">
        <v>0</v>
      </c>
      <c r="Z121" s="51">
        <v>7</v>
      </c>
      <c r="AA121" s="50">
        <v>349</v>
      </c>
      <c r="AB121" s="50">
        <v>0</v>
      </c>
    </row>
    <row r="122" spans="1:28" x14ac:dyDescent="0.3">
      <c r="A122" s="50">
        <v>119</v>
      </c>
      <c r="B122" s="48" t="s">
        <v>457</v>
      </c>
      <c r="C122" s="48" t="str">
        <f>VLOOKUP(B122,[6]Sheet1!$B$2:$D$323,3,0)</f>
        <v>RAJPUR</v>
      </c>
      <c r="D122" s="48"/>
      <c r="E122" s="49">
        <f t="shared" si="10"/>
        <v>3.0245746691871456E-2</v>
      </c>
      <c r="F122" s="49">
        <f t="shared" si="11"/>
        <v>2.0793950850661626E-2</v>
      </c>
      <c r="G122" s="49">
        <f t="shared" si="12"/>
        <v>0.93383742911153123</v>
      </c>
      <c r="H122" s="49">
        <f t="shared" si="13"/>
        <v>1.5122873345935728E-2</v>
      </c>
      <c r="I122" s="49">
        <f t="shared" si="14"/>
        <v>0.93383742911153123</v>
      </c>
      <c r="J122" s="49" t="str">
        <f t="shared" si="15"/>
        <v>BSP</v>
      </c>
      <c r="K122" s="49">
        <f t="shared" si="16"/>
        <v>3.0245746691871456E-2</v>
      </c>
      <c r="L122" s="49" t="str">
        <f t="shared" si="17"/>
        <v>BJP</v>
      </c>
      <c r="M122" s="49">
        <f t="shared" si="18"/>
        <v>0.90359168241965981</v>
      </c>
      <c r="N122" s="49" t="str">
        <f t="shared" si="19"/>
        <v>Strong BSP</v>
      </c>
      <c r="O122" s="50">
        <v>494</v>
      </c>
      <c r="P122" s="50">
        <v>16</v>
      </c>
      <c r="Q122" s="50">
        <v>0</v>
      </c>
      <c r="R122" s="50">
        <v>11</v>
      </c>
      <c r="S122" s="50">
        <v>0</v>
      </c>
      <c r="T122" s="50">
        <v>1</v>
      </c>
      <c r="U122" s="50">
        <v>0</v>
      </c>
      <c r="V122" s="50">
        <v>0</v>
      </c>
      <c r="W122" s="50">
        <v>2</v>
      </c>
      <c r="X122" s="50">
        <v>524</v>
      </c>
      <c r="Y122" s="50">
        <v>0</v>
      </c>
      <c r="Z122" s="51">
        <v>5</v>
      </c>
      <c r="AA122" s="50">
        <v>529</v>
      </c>
      <c r="AB122" s="50">
        <v>0</v>
      </c>
    </row>
    <row r="123" spans="1:28" x14ac:dyDescent="0.3">
      <c r="A123" s="50">
        <v>120</v>
      </c>
      <c r="B123" s="48" t="s">
        <v>167</v>
      </c>
      <c r="C123" s="48" t="str">
        <f>VLOOKUP(B123,[6]Sheet1!$B$2:$D$323,3,0)</f>
        <v>KANABEHARI</v>
      </c>
      <c r="D123" s="48"/>
      <c r="E123" s="49">
        <f t="shared" si="10"/>
        <v>0.56549520766773165</v>
      </c>
      <c r="F123" s="49">
        <f t="shared" si="11"/>
        <v>0.19488817891373802</v>
      </c>
      <c r="G123" s="49">
        <f t="shared" si="12"/>
        <v>0.1182108626198083</v>
      </c>
      <c r="H123" s="49">
        <f t="shared" si="13"/>
        <v>0.12140575079872204</v>
      </c>
      <c r="I123" s="49">
        <f t="shared" si="14"/>
        <v>0.56549520766773165</v>
      </c>
      <c r="J123" s="49" t="str">
        <f t="shared" si="15"/>
        <v>BJP</v>
      </c>
      <c r="K123" s="49">
        <f t="shared" si="16"/>
        <v>0.19488817891373802</v>
      </c>
      <c r="L123" s="49" t="str">
        <f t="shared" si="17"/>
        <v>HAMS</v>
      </c>
      <c r="M123" s="49">
        <f t="shared" si="18"/>
        <v>0.37060702875399365</v>
      </c>
      <c r="N123" s="49" t="str">
        <f t="shared" si="19"/>
        <v>Strong BJP</v>
      </c>
      <c r="O123" s="50">
        <v>37</v>
      </c>
      <c r="P123" s="50">
        <v>177</v>
      </c>
      <c r="Q123" s="50">
        <v>5</v>
      </c>
      <c r="R123" s="50">
        <v>61</v>
      </c>
      <c r="S123" s="50">
        <v>2</v>
      </c>
      <c r="T123" s="50">
        <v>3</v>
      </c>
      <c r="U123" s="50">
        <v>6</v>
      </c>
      <c r="V123" s="50">
        <v>3</v>
      </c>
      <c r="W123" s="50">
        <v>4</v>
      </c>
      <c r="X123" s="50">
        <v>298</v>
      </c>
      <c r="Y123" s="50">
        <v>0</v>
      </c>
      <c r="Z123" s="51">
        <v>15</v>
      </c>
      <c r="AA123" s="50">
        <v>313</v>
      </c>
      <c r="AB123" s="50">
        <v>0</v>
      </c>
    </row>
    <row r="124" spans="1:28" x14ac:dyDescent="0.3">
      <c r="A124" s="50">
        <v>121</v>
      </c>
      <c r="B124" s="48" t="s">
        <v>458</v>
      </c>
      <c r="C124" s="48" t="str">
        <f>VLOOKUP(B124,[6]Sheet1!$B$2:$D$323,3,0)</f>
        <v>KARAHARA</v>
      </c>
      <c r="D124" s="48"/>
      <c r="E124" s="49">
        <f t="shared" si="10"/>
        <v>0.48809523809523808</v>
      </c>
      <c r="F124" s="49">
        <f t="shared" si="11"/>
        <v>0.30357142857142855</v>
      </c>
      <c r="G124" s="49">
        <f t="shared" si="12"/>
        <v>0.15079365079365079</v>
      </c>
      <c r="H124" s="49">
        <f t="shared" si="13"/>
        <v>5.7539682539682536E-2</v>
      </c>
      <c r="I124" s="49">
        <f t="shared" si="14"/>
        <v>0.48809523809523808</v>
      </c>
      <c r="J124" s="49" t="str">
        <f t="shared" si="15"/>
        <v>BJP</v>
      </c>
      <c r="K124" s="49">
        <f t="shared" si="16"/>
        <v>0.30357142857142855</v>
      </c>
      <c r="L124" s="49" t="str">
        <f t="shared" si="17"/>
        <v>HAMS</v>
      </c>
      <c r="M124" s="49">
        <f t="shared" si="18"/>
        <v>0.18452380952380953</v>
      </c>
      <c r="N124" s="49" t="str">
        <f t="shared" si="19"/>
        <v>Strong BJP</v>
      </c>
      <c r="O124" s="50">
        <v>76</v>
      </c>
      <c r="P124" s="50">
        <v>246</v>
      </c>
      <c r="Q124" s="50">
        <v>4</v>
      </c>
      <c r="R124" s="50">
        <v>153</v>
      </c>
      <c r="S124" s="50">
        <v>5</v>
      </c>
      <c r="T124" s="50">
        <v>2</v>
      </c>
      <c r="U124" s="50">
        <v>10</v>
      </c>
      <c r="V124" s="50">
        <v>3</v>
      </c>
      <c r="W124" s="50">
        <v>2</v>
      </c>
      <c r="X124" s="50">
        <v>501</v>
      </c>
      <c r="Y124" s="50">
        <v>0</v>
      </c>
      <c r="Z124" s="51">
        <v>3</v>
      </c>
      <c r="AA124" s="50">
        <v>504</v>
      </c>
      <c r="AB124" s="50">
        <v>0</v>
      </c>
    </row>
    <row r="125" spans="1:28" x14ac:dyDescent="0.3">
      <c r="A125" s="50">
        <v>122</v>
      </c>
      <c r="B125" s="48" t="s">
        <v>459</v>
      </c>
      <c r="C125" s="48" t="str">
        <f>VLOOKUP(B125,[6]Sheet1!$B$2:$D$323,3,0)</f>
        <v>YARI</v>
      </c>
      <c r="D125" s="48"/>
      <c r="E125" s="49">
        <f t="shared" si="10"/>
        <v>0.46706586826347307</v>
      </c>
      <c r="F125" s="49">
        <f t="shared" si="11"/>
        <v>0.34530938123752497</v>
      </c>
      <c r="G125" s="49">
        <f t="shared" si="12"/>
        <v>0.1217564870259481</v>
      </c>
      <c r="H125" s="49">
        <f t="shared" si="13"/>
        <v>6.5868263473053898E-2</v>
      </c>
      <c r="I125" s="49">
        <f t="shared" si="14"/>
        <v>0.46706586826347307</v>
      </c>
      <c r="J125" s="49" t="str">
        <f t="shared" si="15"/>
        <v>BJP</v>
      </c>
      <c r="K125" s="49">
        <f t="shared" si="16"/>
        <v>0.34530938123752497</v>
      </c>
      <c r="L125" s="49" t="str">
        <f t="shared" si="17"/>
        <v>HAMS</v>
      </c>
      <c r="M125" s="49">
        <f t="shared" si="18"/>
        <v>0.1217564870259481</v>
      </c>
      <c r="N125" s="49" t="str">
        <f t="shared" si="19"/>
        <v>Swing BJP</v>
      </c>
      <c r="O125" s="50">
        <v>61</v>
      </c>
      <c r="P125" s="50">
        <v>234</v>
      </c>
      <c r="Q125" s="50">
        <v>3</v>
      </c>
      <c r="R125" s="50">
        <v>173</v>
      </c>
      <c r="S125" s="50">
        <v>10</v>
      </c>
      <c r="T125" s="50">
        <v>1</v>
      </c>
      <c r="U125" s="50">
        <v>9</v>
      </c>
      <c r="V125" s="50">
        <v>4</v>
      </c>
      <c r="W125" s="50">
        <v>5</v>
      </c>
      <c r="X125" s="50">
        <v>500</v>
      </c>
      <c r="Y125" s="50">
        <v>0</v>
      </c>
      <c r="Z125" s="51">
        <v>1</v>
      </c>
      <c r="AA125" s="50">
        <v>501</v>
      </c>
      <c r="AB125" s="50">
        <v>0</v>
      </c>
    </row>
    <row r="126" spans="1:28" x14ac:dyDescent="0.3">
      <c r="A126" s="50">
        <v>123</v>
      </c>
      <c r="B126" s="48" t="s">
        <v>460</v>
      </c>
      <c r="C126" s="48" t="str">
        <f>VLOOKUP(B126,[6]Sheet1!$B$2:$D$323,3,0)</f>
        <v>YARI</v>
      </c>
      <c r="D126" s="48"/>
      <c r="E126" s="49">
        <f t="shared" si="10"/>
        <v>0.50873786407766985</v>
      </c>
      <c r="F126" s="49">
        <f t="shared" si="11"/>
        <v>0.36893203883495146</v>
      </c>
      <c r="G126" s="49">
        <f t="shared" si="12"/>
        <v>6.0194174757281553E-2</v>
      </c>
      <c r="H126" s="49">
        <f t="shared" si="13"/>
        <v>6.2135922330097085E-2</v>
      </c>
      <c r="I126" s="49">
        <f t="shared" si="14"/>
        <v>0.50873786407766985</v>
      </c>
      <c r="J126" s="49" t="str">
        <f t="shared" si="15"/>
        <v>BJP</v>
      </c>
      <c r="K126" s="49">
        <f t="shared" si="16"/>
        <v>0.36893203883495146</v>
      </c>
      <c r="L126" s="49" t="str">
        <f t="shared" si="17"/>
        <v>HAMS</v>
      </c>
      <c r="M126" s="49">
        <f t="shared" si="18"/>
        <v>0.1398058252427184</v>
      </c>
      <c r="N126" s="49" t="str">
        <f t="shared" si="19"/>
        <v>Swing BJP</v>
      </c>
      <c r="O126" s="50">
        <v>31</v>
      </c>
      <c r="P126" s="50">
        <v>262</v>
      </c>
      <c r="Q126" s="50">
        <v>7</v>
      </c>
      <c r="R126" s="50">
        <v>190</v>
      </c>
      <c r="S126" s="50">
        <v>3</v>
      </c>
      <c r="T126" s="50">
        <v>3</v>
      </c>
      <c r="U126" s="50">
        <v>7</v>
      </c>
      <c r="V126" s="50">
        <v>5</v>
      </c>
      <c r="W126" s="50">
        <v>4</v>
      </c>
      <c r="X126" s="50">
        <v>512</v>
      </c>
      <c r="Y126" s="50">
        <v>0</v>
      </c>
      <c r="Z126" s="51">
        <v>3</v>
      </c>
      <c r="AA126" s="50">
        <v>515</v>
      </c>
      <c r="AB126" s="50">
        <v>0</v>
      </c>
    </row>
    <row r="127" spans="1:28" x14ac:dyDescent="0.3">
      <c r="A127" s="50">
        <v>124</v>
      </c>
      <c r="B127" s="48" t="s">
        <v>170</v>
      </c>
      <c r="C127" s="48" t="str">
        <f>VLOOKUP(B127,[6]Sheet1!$B$2:$D$323,3,0)</f>
        <v>SONAVARSHA</v>
      </c>
      <c r="D127" s="48"/>
      <c r="E127" s="49">
        <f t="shared" si="10"/>
        <v>0.37575757575757573</v>
      </c>
      <c r="F127" s="49">
        <f t="shared" si="11"/>
        <v>0.45757575757575758</v>
      </c>
      <c r="G127" s="49">
        <f t="shared" si="12"/>
        <v>5.1515151515151514E-2</v>
      </c>
      <c r="H127" s="49">
        <f t="shared" si="13"/>
        <v>0.11515151515151516</v>
      </c>
      <c r="I127" s="49">
        <f t="shared" si="14"/>
        <v>0.45757575757575758</v>
      </c>
      <c r="J127" s="49" t="str">
        <f t="shared" si="15"/>
        <v>HAMS</v>
      </c>
      <c r="K127" s="49">
        <f t="shared" si="16"/>
        <v>0.37575757575757573</v>
      </c>
      <c r="L127" s="49" t="str">
        <f t="shared" si="17"/>
        <v>BJP</v>
      </c>
      <c r="M127" s="49">
        <f t="shared" si="18"/>
        <v>8.1818181818181845E-2</v>
      </c>
      <c r="N127" s="49" t="str">
        <f t="shared" si="19"/>
        <v>Swing HAMS</v>
      </c>
      <c r="O127" s="50">
        <v>17</v>
      </c>
      <c r="P127" s="50">
        <v>124</v>
      </c>
      <c r="Q127" s="50">
        <v>1</v>
      </c>
      <c r="R127" s="50">
        <v>151</v>
      </c>
      <c r="S127" s="50">
        <v>4</v>
      </c>
      <c r="T127" s="50">
        <v>6</v>
      </c>
      <c r="U127" s="50">
        <v>10</v>
      </c>
      <c r="V127" s="50">
        <v>6</v>
      </c>
      <c r="W127" s="50">
        <v>3</v>
      </c>
      <c r="X127" s="50">
        <v>322</v>
      </c>
      <c r="Y127" s="50">
        <v>0</v>
      </c>
      <c r="Z127" s="51">
        <v>8</v>
      </c>
      <c r="AA127" s="50">
        <v>330</v>
      </c>
      <c r="AB127" s="50">
        <v>0</v>
      </c>
    </row>
    <row r="128" spans="1:28" x14ac:dyDescent="0.3">
      <c r="A128" s="50">
        <v>125</v>
      </c>
      <c r="B128" s="48" t="s">
        <v>171</v>
      </c>
      <c r="C128" s="48" t="str">
        <f>VLOOKUP(B128,[6]Sheet1!$B$2:$D$323,3,0)</f>
        <v>BHARAVAR</v>
      </c>
      <c r="D128" s="48"/>
      <c r="E128" s="49">
        <f t="shared" si="10"/>
        <v>0.64050235478806905</v>
      </c>
      <c r="F128" s="49">
        <f t="shared" si="11"/>
        <v>0.22135007849293564</v>
      </c>
      <c r="G128" s="49">
        <f t="shared" si="12"/>
        <v>2.8257456828885402E-2</v>
      </c>
      <c r="H128" s="49">
        <f t="shared" si="13"/>
        <v>0.10989010989010989</v>
      </c>
      <c r="I128" s="49">
        <f t="shared" si="14"/>
        <v>0.64050235478806905</v>
      </c>
      <c r="J128" s="49" t="str">
        <f t="shared" si="15"/>
        <v>BJP</v>
      </c>
      <c r="K128" s="49">
        <f t="shared" si="16"/>
        <v>0.22135007849293564</v>
      </c>
      <c r="L128" s="49" t="str">
        <f t="shared" si="17"/>
        <v>HAMS</v>
      </c>
      <c r="M128" s="49">
        <f t="shared" si="18"/>
        <v>0.41915227629513341</v>
      </c>
      <c r="N128" s="49" t="str">
        <f t="shared" si="19"/>
        <v>Strong BJP</v>
      </c>
      <c r="O128" s="50">
        <v>18</v>
      </c>
      <c r="P128" s="50">
        <v>408</v>
      </c>
      <c r="Q128" s="50">
        <v>3</v>
      </c>
      <c r="R128" s="50">
        <v>141</v>
      </c>
      <c r="S128" s="50">
        <v>7</v>
      </c>
      <c r="T128" s="50">
        <v>9</v>
      </c>
      <c r="U128" s="50">
        <v>15</v>
      </c>
      <c r="V128" s="50">
        <v>4</v>
      </c>
      <c r="W128" s="50">
        <v>11</v>
      </c>
      <c r="X128" s="50">
        <v>616</v>
      </c>
      <c r="Y128" s="50">
        <v>0</v>
      </c>
      <c r="Z128" s="51">
        <v>21</v>
      </c>
      <c r="AA128" s="50">
        <v>637</v>
      </c>
      <c r="AB128" s="50">
        <v>0</v>
      </c>
    </row>
    <row r="129" spans="1:28" x14ac:dyDescent="0.3">
      <c r="A129" s="50">
        <v>126</v>
      </c>
      <c r="B129" s="48" t="s">
        <v>461</v>
      </c>
      <c r="C129" s="48" t="str">
        <f>VLOOKUP(B129,[6]Sheet1!$B$2:$D$323,3,0)</f>
        <v>MIRZA</v>
      </c>
      <c r="D129" s="48"/>
      <c r="E129" s="49">
        <f t="shared" si="10"/>
        <v>0.375</v>
      </c>
      <c r="F129" s="49">
        <f t="shared" si="11"/>
        <v>0.4222560975609756</v>
      </c>
      <c r="G129" s="49">
        <f t="shared" si="12"/>
        <v>4.878048780487805E-2</v>
      </c>
      <c r="H129" s="49">
        <f t="shared" si="13"/>
        <v>0.15396341463414634</v>
      </c>
      <c r="I129" s="49">
        <f t="shared" si="14"/>
        <v>0.4222560975609756</v>
      </c>
      <c r="J129" s="49" t="str">
        <f t="shared" si="15"/>
        <v>HAMS</v>
      </c>
      <c r="K129" s="49">
        <f t="shared" si="16"/>
        <v>0.375</v>
      </c>
      <c r="L129" s="49" t="str">
        <f t="shared" si="17"/>
        <v>BJP</v>
      </c>
      <c r="M129" s="49">
        <f t="shared" si="18"/>
        <v>4.7256097560975596E-2</v>
      </c>
      <c r="N129" s="49" t="str">
        <f t="shared" si="19"/>
        <v>Swing HAMS</v>
      </c>
      <c r="O129" s="50">
        <v>32</v>
      </c>
      <c r="P129" s="50">
        <v>246</v>
      </c>
      <c r="Q129" s="50">
        <v>6</v>
      </c>
      <c r="R129" s="50">
        <v>277</v>
      </c>
      <c r="S129" s="50">
        <v>5</v>
      </c>
      <c r="T129" s="50">
        <v>18</v>
      </c>
      <c r="U129" s="50">
        <v>33</v>
      </c>
      <c r="V129" s="50">
        <v>6</v>
      </c>
      <c r="W129" s="50">
        <v>16</v>
      </c>
      <c r="X129" s="50">
        <v>639</v>
      </c>
      <c r="Y129" s="50">
        <v>0</v>
      </c>
      <c r="Z129" s="51">
        <v>17</v>
      </c>
      <c r="AA129" s="50">
        <v>656</v>
      </c>
      <c r="AB129" s="50">
        <v>0</v>
      </c>
    </row>
    <row r="130" spans="1:28" x14ac:dyDescent="0.3">
      <c r="A130" s="50">
        <v>127</v>
      </c>
      <c r="B130" s="48" t="s">
        <v>462</v>
      </c>
      <c r="C130" s="48" t="str">
        <f>VLOOKUP(B130,[6]Sheet1!$B$2:$D$323,3,0)</f>
        <v>BAHUARA</v>
      </c>
      <c r="D130" s="48"/>
      <c r="E130" s="49">
        <f t="shared" si="10"/>
        <v>0.33434650455927051</v>
      </c>
      <c r="F130" s="49">
        <f t="shared" si="11"/>
        <v>0.52583586626139822</v>
      </c>
      <c r="G130" s="49">
        <f t="shared" si="12"/>
        <v>2.1276595744680851E-2</v>
      </c>
      <c r="H130" s="49">
        <f t="shared" si="13"/>
        <v>0.11854103343465046</v>
      </c>
      <c r="I130" s="49">
        <f t="shared" si="14"/>
        <v>0.52583586626139822</v>
      </c>
      <c r="J130" s="49" t="str">
        <f t="shared" si="15"/>
        <v>HAMS</v>
      </c>
      <c r="K130" s="49">
        <f t="shared" si="16"/>
        <v>0.33434650455927051</v>
      </c>
      <c r="L130" s="49" t="str">
        <f t="shared" si="17"/>
        <v>BJP</v>
      </c>
      <c r="M130" s="49">
        <f t="shared" si="18"/>
        <v>0.19148936170212771</v>
      </c>
      <c r="N130" s="49" t="str">
        <f t="shared" si="19"/>
        <v>Strong HAMS</v>
      </c>
      <c r="O130" s="50">
        <v>7</v>
      </c>
      <c r="P130" s="50">
        <v>110</v>
      </c>
      <c r="Q130" s="50">
        <v>1</v>
      </c>
      <c r="R130" s="50">
        <v>173</v>
      </c>
      <c r="S130" s="50">
        <v>4</v>
      </c>
      <c r="T130" s="50">
        <v>6</v>
      </c>
      <c r="U130" s="50">
        <v>21</v>
      </c>
      <c r="V130" s="50">
        <v>3</v>
      </c>
      <c r="W130" s="50">
        <v>1</v>
      </c>
      <c r="X130" s="50">
        <v>326</v>
      </c>
      <c r="Y130" s="50">
        <v>0</v>
      </c>
      <c r="Z130" s="51">
        <v>3</v>
      </c>
      <c r="AA130" s="50">
        <v>329</v>
      </c>
      <c r="AB130" s="50">
        <v>0</v>
      </c>
    </row>
    <row r="131" spans="1:28" x14ac:dyDescent="0.3">
      <c r="A131" s="50">
        <v>128</v>
      </c>
      <c r="B131" s="48" t="s">
        <v>463</v>
      </c>
      <c r="C131" s="48" t="str">
        <f>VLOOKUP(B131,[6]Sheet1!$B$2:$D$323,3,0)</f>
        <v>BAHUAARA</v>
      </c>
      <c r="D131" s="48"/>
      <c r="E131" s="49">
        <f t="shared" si="10"/>
        <v>0.20717131474103587</v>
      </c>
      <c r="F131" s="49">
        <f t="shared" si="11"/>
        <v>0.61752988047808766</v>
      </c>
      <c r="G131" s="49">
        <f t="shared" si="12"/>
        <v>5.1792828685258967E-2</v>
      </c>
      <c r="H131" s="49">
        <f t="shared" si="13"/>
        <v>0.12350597609561753</v>
      </c>
      <c r="I131" s="49">
        <f t="shared" si="14"/>
        <v>0.61752988047808766</v>
      </c>
      <c r="J131" s="49" t="str">
        <f t="shared" si="15"/>
        <v>HAMS</v>
      </c>
      <c r="K131" s="49">
        <f t="shared" si="16"/>
        <v>0.20717131474103587</v>
      </c>
      <c r="L131" s="49" t="str">
        <f t="shared" si="17"/>
        <v>BJP</v>
      </c>
      <c r="M131" s="49">
        <f t="shared" si="18"/>
        <v>0.41035856573705176</v>
      </c>
      <c r="N131" s="49" t="str">
        <f t="shared" si="19"/>
        <v>Strong HAMS</v>
      </c>
      <c r="O131" s="50">
        <v>13</v>
      </c>
      <c r="P131" s="50">
        <v>52</v>
      </c>
      <c r="Q131" s="50">
        <v>2</v>
      </c>
      <c r="R131" s="50">
        <v>155</v>
      </c>
      <c r="S131" s="50">
        <v>0</v>
      </c>
      <c r="T131" s="50">
        <v>2</v>
      </c>
      <c r="U131" s="50">
        <v>15</v>
      </c>
      <c r="V131" s="50">
        <v>2</v>
      </c>
      <c r="W131" s="50">
        <v>3</v>
      </c>
      <c r="X131" s="50">
        <v>244</v>
      </c>
      <c r="Y131" s="50">
        <v>0</v>
      </c>
      <c r="Z131" s="51">
        <v>7</v>
      </c>
      <c r="AA131" s="50">
        <v>251</v>
      </c>
      <c r="AB131" s="50">
        <v>0</v>
      </c>
    </row>
    <row r="132" spans="1:28" x14ac:dyDescent="0.3">
      <c r="A132" s="50">
        <v>129</v>
      </c>
      <c r="B132" s="48" t="s">
        <v>174</v>
      </c>
      <c r="C132" s="48" t="str">
        <f>VLOOKUP(B132,[6]Sheet1!$B$2:$D$323,3,0)</f>
        <v>KARIYAVA</v>
      </c>
      <c r="D132" s="48"/>
      <c r="E132" s="49">
        <f t="shared" si="10"/>
        <v>0.33514246947082765</v>
      </c>
      <c r="F132" s="49">
        <f t="shared" si="11"/>
        <v>0.46811397557666212</v>
      </c>
      <c r="G132" s="49">
        <f t="shared" si="12"/>
        <v>6.9199457259158756E-2</v>
      </c>
      <c r="H132" s="49">
        <f t="shared" si="13"/>
        <v>0.12754409769335143</v>
      </c>
      <c r="I132" s="49">
        <f t="shared" si="14"/>
        <v>0.46811397557666212</v>
      </c>
      <c r="J132" s="49" t="str">
        <f t="shared" si="15"/>
        <v>HAMS</v>
      </c>
      <c r="K132" s="49">
        <f t="shared" si="16"/>
        <v>0.33514246947082765</v>
      </c>
      <c r="L132" s="49" t="str">
        <f t="shared" si="17"/>
        <v>BJP</v>
      </c>
      <c r="M132" s="49">
        <f t="shared" si="18"/>
        <v>0.13297150610583447</v>
      </c>
      <c r="N132" s="49" t="str">
        <f t="shared" si="19"/>
        <v>Swing HAMS</v>
      </c>
      <c r="O132" s="50">
        <v>51</v>
      </c>
      <c r="P132" s="50">
        <v>247</v>
      </c>
      <c r="Q132" s="50">
        <v>14</v>
      </c>
      <c r="R132" s="50">
        <v>345</v>
      </c>
      <c r="S132" s="50">
        <v>16</v>
      </c>
      <c r="T132" s="50">
        <v>13</v>
      </c>
      <c r="U132" s="50">
        <v>28</v>
      </c>
      <c r="V132" s="50">
        <v>5</v>
      </c>
      <c r="W132" s="50">
        <v>9</v>
      </c>
      <c r="X132" s="50">
        <v>728</v>
      </c>
      <c r="Y132" s="50">
        <v>0</v>
      </c>
      <c r="Z132" s="51">
        <v>9</v>
      </c>
      <c r="AA132" s="50">
        <v>737</v>
      </c>
      <c r="AB132" s="50">
        <v>0</v>
      </c>
    </row>
    <row r="133" spans="1:28" x14ac:dyDescent="0.3">
      <c r="A133" s="50">
        <v>130</v>
      </c>
      <c r="B133" s="48" t="s">
        <v>175</v>
      </c>
      <c r="C133" s="48" t="str">
        <f>VLOOKUP(B133,[6]Sheet1!$B$2:$D$323,3,0)</f>
        <v>CHAUKHADA</v>
      </c>
      <c r="D133" s="48"/>
      <c r="E133" s="49">
        <f t="shared" ref="E133:E196" si="20">P133/AA133</f>
        <v>0.45573770491803278</v>
      </c>
      <c r="F133" s="49">
        <f t="shared" ref="F133:F196" si="21">R133/AA133</f>
        <v>0.34426229508196721</v>
      </c>
      <c r="G133" s="49">
        <f t="shared" ref="G133:G196" si="22">O133/AA133</f>
        <v>6.0655737704918035E-2</v>
      </c>
      <c r="H133" s="49">
        <f t="shared" ref="H133:H196" si="23">SUM(Q133,S133:W133,Z133)/AA133</f>
        <v>0.13934426229508196</v>
      </c>
      <c r="I133" s="49">
        <f t="shared" ref="I133:I196" si="24">MAX(E133:H133)</f>
        <v>0.45573770491803278</v>
      </c>
      <c r="J133" s="49" t="str">
        <f t="shared" ref="J133:J196" si="25">INDEX($E$3:$H$3,MATCH(I133,E133:H133,0))</f>
        <v>BJP</v>
      </c>
      <c r="K133" s="49">
        <f t="shared" ref="K133:K196" si="26">LARGE(E133:H133,2)</f>
        <v>0.34426229508196721</v>
      </c>
      <c r="L133" s="49" t="str">
        <f t="shared" ref="L133:L196" si="27">INDEX($E$3:$H$3,MATCH(K133,E133:H133,0))</f>
        <v>HAMS</v>
      </c>
      <c r="M133" s="49">
        <f t="shared" ref="M133:M196" si="28">I133-K133</f>
        <v>0.11147540983606558</v>
      </c>
      <c r="N133" s="49" t="str">
        <f t="shared" ref="N133:N196" si="29">IF(M133&gt;0.15,CONCATENATE("Strong ",J133),CONCATENATE("Swing ",J133))</f>
        <v>Swing BJP</v>
      </c>
      <c r="O133" s="50">
        <v>37</v>
      </c>
      <c r="P133" s="50">
        <v>278</v>
      </c>
      <c r="Q133" s="50">
        <v>4</v>
      </c>
      <c r="R133" s="50">
        <v>210</v>
      </c>
      <c r="S133" s="50">
        <v>9</v>
      </c>
      <c r="T133" s="50">
        <v>6</v>
      </c>
      <c r="U133" s="50">
        <v>25</v>
      </c>
      <c r="V133" s="50">
        <v>9</v>
      </c>
      <c r="W133" s="50">
        <v>9</v>
      </c>
      <c r="X133" s="50">
        <v>587</v>
      </c>
      <c r="Y133" s="50">
        <v>0</v>
      </c>
      <c r="Z133" s="51">
        <v>23</v>
      </c>
      <c r="AA133" s="50">
        <v>610</v>
      </c>
      <c r="AB133" s="50">
        <v>0</v>
      </c>
    </row>
    <row r="134" spans="1:28" x14ac:dyDescent="0.3">
      <c r="A134" s="50">
        <v>131</v>
      </c>
      <c r="B134" s="48" t="s">
        <v>464</v>
      </c>
      <c r="C134" s="48" t="str">
        <f>VLOOKUP(B134,[6]Sheet1!$B$2:$D$323,3,0)</f>
        <v>HETAMAPUR</v>
      </c>
      <c r="D134" s="48"/>
      <c r="E134" s="49">
        <f t="shared" si="20"/>
        <v>0.23553719008264462</v>
      </c>
      <c r="F134" s="49">
        <f t="shared" si="21"/>
        <v>0.64049586776859502</v>
      </c>
      <c r="G134" s="49">
        <f t="shared" si="22"/>
        <v>1.2396694214876033E-2</v>
      </c>
      <c r="H134" s="49">
        <f t="shared" si="23"/>
        <v>0.1115702479338843</v>
      </c>
      <c r="I134" s="49">
        <f t="shared" si="24"/>
        <v>0.64049586776859502</v>
      </c>
      <c r="J134" s="49" t="str">
        <f t="shared" si="25"/>
        <v>HAMS</v>
      </c>
      <c r="K134" s="49">
        <f t="shared" si="26"/>
        <v>0.23553719008264462</v>
      </c>
      <c r="L134" s="49" t="str">
        <f t="shared" si="27"/>
        <v>BJP</v>
      </c>
      <c r="M134" s="49">
        <f t="shared" si="28"/>
        <v>0.4049586776859504</v>
      </c>
      <c r="N134" s="49" t="str">
        <f t="shared" si="29"/>
        <v>Strong HAMS</v>
      </c>
      <c r="O134" s="50">
        <v>3</v>
      </c>
      <c r="P134" s="50">
        <v>57</v>
      </c>
      <c r="Q134" s="50">
        <v>6</v>
      </c>
      <c r="R134" s="50">
        <v>155</v>
      </c>
      <c r="S134" s="50">
        <v>3</v>
      </c>
      <c r="T134" s="50">
        <v>2</v>
      </c>
      <c r="U134" s="50">
        <v>9</v>
      </c>
      <c r="V134" s="50">
        <v>2</v>
      </c>
      <c r="W134" s="50">
        <v>4</v>
      </c>
      <c r="X134" s="50">
        <v>241</v>
      </c>
      <c r="Y134" s="50">
        <v>0</v>
      </c>
      <c r="Z134" s="51">
        <v>1</v>
      </c>
      <c r="AA134" s="50">
        <v>242</v>
      </c>
      <c r="AB134" s="50">
        <v>0</v>
      </c>
    </row>
    <row r="135" spans="1:28" x14ac:dyDescent="0.3">
      <c r="A135" s="52">
        <v>132</v>
      </c>
      <c r="B135" s="48" t="s">
        <v>465</v>
      </c>
      <c r="C135" s="48" t="str">
        <f>VLOOKUP(B135,[6]Sheet1!$B$2:$D$323,3,0)</f>
        <v>BHEDIYA</v>
      </c>
      <c r="D135" s="48"/>
      <c r="E135" s="49">
        <f t="shared" si="20"/>
        <v>0.57433489827856021</v>
      </c>
      <c r="F135" s="49">
        <f t="shared" si="21"/>
        <v>0.27230046948356806</v>
      </c>
      <c r="G135" s="49">
        <f t="shared" si="22"/>
        <v>2.3474178403755867E-2</v>
      </c>
      <c r="H135" s="49">
        <f t="shared" si="23"/>
        <v>0.12989045383411579</v>
      </c>
      <c r="I135" s="49">
        <f t="shared" si="24"/>
        <v>0.57433489827856021</v>
      </c>
      <c r="J135" s="49" t="str">
        <f t="shared" si="25"/>
        <v>BJP</v>
      </c>
      <c r="K135" s="49">
        <f t="shared" si="26"/>
        <v>0.27230046948356806</v>
      </c>
      <c r="L135" s="49" t="str">
        <f t="shared" si="27"/>
        <v>HAMS</v>
      </c>
      <c r="M135" s="49">
        <f t="shared" si="28"/>
        <v>0.30203442879499215</v>
      </c>
      <c r="N135" s="49" t="str">
        <f t="shared" si="29"/>
        <v>Strong BJP</v>
      </c>
      <c r="O135" s="50">
        <v>15</v>
      </c>
      <c r="P135" s="50">
        <v>367</v>
      </c>
      <c r="Q135" s="50">
        <v>11</v>
      </c>
      <c r="R135" s="50">
        <v>174</v>
      </c>
      <c r="S135" s="50">
        <v>12</v>
      </c>
      <c r="T135" s="50">
        <v>8</v>
      </c>
      <c r="U135" s="50">
        <v>17</v>
      </c>
      <c r="V135" s="50">
        <v>9</v>
      </c>
      <c r="W135" s="50">
        <v>8</v>
      </c>
      <c r="X135" s="50">
        <v>621</v>
      </c>
      <c r="Y135" s="50">
        <v>0</v>
      </c>
      <c r="Z135" s="51">
        <v>18</v>
      </c>
      <c r="AA135" s="48">
        <v>639</v>
      </c>
      <c r="AB135" s="50">
        <v>0</v>
      </c>
    </row>
    <row r="136" spans="1:28" x14ac:dyDescent="0.3">
      <c r="A136" s="52">
        <v>133</v>
      </c>
      <c r="B136" s="48" t="s">
        <v>178</v>
      </c>
      <c r="C136" s="48" t="str">
        <f>VLOOKUP(B136,[6]Sheet1!$B$2:$D$323,3,0)</f>
        <v>NARA</v>
      </c>
      <c r="D136" s="48"/>
      <c r="E136" s="49">
        <f t="shared" si="20"/>
        <v>0.47047970479704798</v>
      </c>
      <c r="F136" s="49">
        <f t="shared" si="21"/>
        <v>0.38007380073800739</v>
      </c>
      <c r="G136" s="49">
        <f t="shared" si="22"/>
        <v>3.136531365313653E-2</v>
      </c>
      <c r="H136" s="49">
        <f t="shared" si="23"/>
        <v>0.11808118081180811</v>
      </c>
      <c r="I136" s="49">
        <f t="shared" si="24"/>
        <v>0.47047970479704798</v>
      </c>
      <c r="J136" s="49" t="str">
        <f t="shared" si="25"/>
        <v>BJP</v>
      </c>
      <c r="K136" s="49">
        <f t="shared" si="26"/>
        <v>0.38007380073800739</v>
      </c>
      <c r="L136" s="49" t="str">
        <f t="shared" si="27"/>
        <v>HAMS</v>
      </c>
      <c r="M136" s="49">
        <f t="shared" si="28"/>
        <v>9.0405904059040587E-2</v>
      </c>
      <c r="N136" s="49" t="str">
        <f t="shared" si="29"/>
        <v>Swing BJP</v>
      </c>
      <c r="O136" s="50">
        <v>17</v>
      </c>
      <c r="P136" s="50">
        <v>255</v>
      </c>
      <c r="Q136" s="50">
        <v>7</v>
      </c>
      <c r="R136" s="50">
        <v>206</v>
      </c>
      <c r="S136" s="50">
        <v>4</v>
      </c>
      <c r="T136" s="50">
        <v>6</v>
      </c>
      <c r="U136" s="50">
        <v>16</v>
      </c>
      <c r="V136" s="50">
        <v>4</v>
      </c>
      <c r="W136" s="50">
        <v>11</v>
      </c>
      <c r="X136" s="50">
        <v>526</v>
      </c>
      <c r="Y136" s="50">
        <v>0</v>
      </c>
      <c r="Z136" s="51">
        <v>16</v>
      </c>
      <c r="AA136" s="48">
        <v>542</v>
      </c>
      <c r="AB136" s="50">
        <v>0</v>
      </c>
    </row>
    <row r="137" spans="1:28" x14ac:dyDescent="0.3">
      <c r="A137" s="52">
        <v>134</v>
      </c>
      <c r="B137" s="48" t="s">
        <v>466</v>
      </c>
      <c r="C137" s="48" t="str">
        <f>VLOOKUP(B137,[6]Sheet1!$B$2:$D$323,3,0)</f>
        <v>JASOIYA</v>
      </c>
      <c r="D137" s="48"/>
      <c r="E137" s="49">
        <f t="shared" si="20"/>
        <v>0.54115853658536583</v>
      </c>
      <c r="F137" s="49">
        <f t="shared" si="21"/>
        <v>0.36280487804878048</v>
      </c>
      <c r="G137" s="49">
        <f t="shared" si="22"/>
        <v>3.0487804878048782E-3</v>
      </c>
      <c r="H137" s="49">
        <f t="shared" si="23"/>
        <v>9.298780487804878E-2</v>
      </c>
      <c r="I137" s="49">
        <f t="shared" si="24"/>
        <v>0.54115853658536583</v>
      </c>
      <c r="J137" s="49" t="str">
        <f t="shared" si="25"/>
        <v>BJP</v>
      </c>
      <c r="K137" s="49">
        <f t="shared" si="26"/>
        <v>0.36280487804878048</v>
      </c>
      <c r="L137" s="49" t="str">
        <f t="shared" si="27"/>
        <v>HAMS</v>
      </c>
      <c r="M137" s="49">
        <f t="shared" si="28"/>
        <v>0.17835365853658536</v>
      </c>
      <c r="N137" s="49" t="str">
        <f t="shared" si="29"/>
        <v>Strong BJP</v>
      </c>
      <c r="O137" s="50">
        <v>2</v>
      </c>
      <c r="P137" s="50">
        <v>355</v>
      </c>
      <c r="Q137" s="50">
        <v>6</v>
      </c>
      <c r="R137" s="50">
        <v>238</v>
      </c>
      <c r="S137" s="50">
        <v>6</v>
      </c>
      <c r="T137" s="50">
        <v>6</v>
      </c>
      <c r="U137" s="50">
        <v>24</v>
      </c>
      <c r="V137" s="50">
        <v>7</v>
      </c>
      <c r="W137" s="50">
        <v>6</v>
      </c>
      <c r="X137" s="50">
        <v>650</v>
      </c>
      <c r="Y137" s="50">
        <v>0</v>
      </c>
      <c r="Z137" s="51">
        <v>6</v>
      </c>
      <c r="AA137" s="48">
        <v>656</v>
      </c>
      <c r="AB137" s="50">
        <v>0</v>
      </c>
    </row>
    <row r="138" spans="1:28" x14ac:dyDescent="0.3">
      <c r="A138" s="52">
        <v>135</v>
      </c>
      <c r="B138" s="48" t="s">
        <v>467</v>
      </c>
      <c r="C138" s="48" t="str">
        <f>VLOOKUP(B138,[6]Sheet1!$B$2:$D$323,3,0)</f>
        <v>JASOIYA</v>
      </c>
      <c r="D138" s="48"/>
      <c r="E138" s="49">
        <f t="shared" si="20"/>
        <v>0.53977272727272729</v>
      </c>
      <c r="F138" s="49">
        <f t="shared" si="21"/>
        <v>0.30965909090909088</v>
      </c>
      <c r="G138" s="49">
        <f t="shared" si="22"/>
        <v>1.1363636363636364E-2</v>
      </c>
      <c r="H138" s="49">
        <f t="shared" si="23"/>
        <v>0.13920454545454544</v>
      </c>
      <c r="I138" s="49">
        <f t="shared" si="24"/>
        <v>0.53977272727272729</v>
      </c>
      <c r="J138" s="49" t="str">
        <f t="shared" si="25"/>
        <v>BJP</v>
      </c>
      <c r="K138" s="49">
        <f t="shared" si="26"/>
        <v>0.30965909090909088</v>
      </c>
      <c r="L138" s="49" t="str">
        <f t="shared" si="27"/>
        <v>HAMS</v>
      </c>
      <c r="M138" s="49">
        <f t="shared" si="28"/>
        <v>0.23011363636363641</v>
      </c>
      <c r="N138" s="49" t="str">
        <f t="shared" si="29"/>
        <v>Strong BJP</v>
      </c>
      <c r="O138" s="50">
        <v>8</v>
      </c>
      <c r="P138" s="50">
        <v>380</v>
      </c>
      <c r="Q138" s="50">
        <v>9</v>
      </c>
      <c r="R138" s="50">
        <v>218</v>
      </c>
      <c r="S138" s="50">
        <v>19</v>
      </c>
      <c r="T138" s="50">
        <v>13</v>
      </c>
      <c r="U138" s="50">
        <v>27</v>
      </c>
      <c r="V138" s="50">
        <v>6</v>
      </c>
      <c r="W138" s="50">
        <v>7</v>
      </c>
      <c r="X138" s="50">
        <v>687</v>
      </c>
      <c r="Y138" s="50">
        <v>0</v>
      </c>
      <c r="Z138" s="51">
        <v>17</v>
      </c>
      <c r="AA138" s="48">
        <v>704</v>
      </c>
      <c r="AB138" s="50">
        <v>0</v>
      </c>
    </row>
    <row r="139" spans="1:28" x14ac:dyDescent="0.3">
      <c r="A139" s="52">
        <v>136</v>
      </c>
      <c r="B139" s="48" t="s">
        <v>181</v>
      </c>
      <c r="C139" s="48" t="str">
        <f>VLOOKUP(B139,[6]Sheet1!$B$2:$D$323,3,0)</f>
        <v>BARATAPUR</v>
      </c>
      <c r="D139" s="48"/>
      <c r="E139" s="49">
        <f t="shared" si="20"/>
        <v>0.90109890109890112</v>
      </c>
      <c r="F139" s="49">
        <f t="shared" si="21"/>
        <v>7.4725274725274723E-2</v>
      </c>
      <c r="G139" s="49">
        <f t="shared" si="22"/>
        <v>4.3956043956043956E-3</v>
      </c>
      <c r="H139" s="49">
        <f t="shared" si="23"/>
        <v>1.9780219780219779E-2</v>
      </c>
      <c r="I139" s="49">
        <f t="shared" si="24"/>
        <v>0.90109890109890112</v>
      </c>
      <c r="J139" s="49" t="str">
        <f t="shared" si="25"/>
        <v>BJP</v>
      </c>
      <c r="K139" s="49">
        <f t="shared" si="26"/>
        <v>7.4725274725274723E-2</v>
      </c>
      <c r="L139" s="49" t="str">
        <f t="shared" si="27"/>
        <v>HAMS</v>
      </c>
      <c r="M139" s="49">
        <f t="shared" si="28"/>
        <v>0.82637362637362644</v>
      </c>
      <c r="N139" s="49" t="str">
        <f t="shared" si="29"/>
        <v>Strong BJP</v>
      </c>
      <c r="O139" s="50">
        <v>2</v>
      </c>
      <c r="P139" s="50">
        <v>410</v>
      </c>
      <c r="Q139" s="50">
        <v>0</v>
      </c>
      <c r="R139" s="50">
        <v>34</v>
      </c>
      <c r="S139" s="50">
        <v>0</v>
      </c>
      <c r="T139" s="50">
        <v>2</v>
      </c>
      <c r="U139" s="50">
        <v>0</v>
      </c>
      <c r="V139" s="50">
        <v>1</v>
      </c>
      <c r="W139" s="50">
        <v>0</v>
      </c>
      <c r="X139" s="50">
        <v>449</v>
      </c>
      <c r="Y139" s="50">
        <v>0</v>
      </c>
      <c r="Z139" s="51">
        <v>6</v>
      </c>
      <c r="AA139" s="48">
        <v>455</v>
      </c>
      <c r="AB139" s="50">
        <v>0</v>
      </c>
    </row>
    <row r="140" spans="1:28" x14ac:dyDescent="0.3">
      <c r="A140" s="52">
        <v>137</v>
      </c>
      <c r="B140" s="48" t="s">
        <v>468</v>
      </c>
      <c r="C140" s="48" t="str">
        <f>VLOOKUP(B140,[6]Sheet1!$B$2:$D$323,3,0)</f>
        <v>NAVADIH</v>
      </c>
      <c r="D140" s="48"/>
      <c r="E140" s="49">
        <f t="shared" si="20"/>
        <v>0.48094373865698731</v>
      </c>
      <c r="F140" s="49">
        <f t="shared" si="21"/>
        <v>0.41923774954627951</v>
      </c>
      <c r="G140" s="49">
        <f t="shared" si="22"/>
        <v>3.0852994555353903E-2</v>
      </c>
      <c r="H140" s="49">
        <f t="shared" si="23"/>
        <v>6.8965517241379309E-2</v>
      </c>
      <c r="I140" s="49">
        <f t="shared" si="24"/>
        <v>0.48094373865698731</v>
      </c>
      <c r="J140" s="49" t="str">
        <f t="shared" si="25"/>
        <v>BJP</v>
      </c>
      <c r="K140" s="49">
        <f t="shared" si="26"/>
        <v>0.41923774954627951</v>
      </c>
      <c r="L140" s="49" t="str">
        <f t="shared" si="27"/>
        <v>HAMS</v>
      </c>
      <c r="M140" s="49">
        <f t="shared" si="28"/>
        <v>6.1705989110707793E-2</v>
      </c>
      <c r="N140" s="49" t="str">
        <f t="shared" si="29"/>
        <v>Swing BJP</v>
      </c>
      <c r="O140" s="50">
        <v>17</v>
      </c>
      <c r="P140" s="50">
        <v>265</v>
      </c>
      <c r="Q140" s="50">
        <v>5</v>
      </c>
      <c r="R140" s="50">
        <v>231</v>
      </c>
      <c r="S140" s="50">
        <v>2</v>
      </c>
      <c r="T140" s="50">
        <v>2</v>
      </c>
      <c r="U140" s="50">
        <v>6</v>
      </c>
      <c r="V140" s="50">
        <v>1</v>
      </c>
      <c r="W140" s="50">
        <v>6</v>
      </c>
      <c r="X140" s="50">
        <v>535</v>
      </c>
      <c r="Y140" s="50">
        <v>0</v>
      </c>
      <c r="Z140" s="51">
        <v>16</v>
      </c>
      <c r="AA140" s="48">
        <v>551</v>
      </c>
      <c r="AB140" s="50">
        <v>0</v>
      </c>
    </row>
    <row r="141" spans="1:28" x14ac:dyDescent="0.3">
      <c r="A141" s="52">
        <v>138</v>
      </c>
      <c r="B141" s="48" t="s">
        <v>469</v>
      </c>
      <c r="C141" s="48" t="str">
        <f>VLOOKUP(B141,[6]Sheet1!$B$2:$D$323,3,0)</f>
        <v>NAVADIH</v>
      </c>
      <c r="D141" s="48"/>
      <c r="E141" s="49">
        <f t="shared" si="20"/>
        <v>0.55084745762711862</v>
      </c>
      <c r="F141" s="49">
        <f t="shared" si="21"/>
        <v>0.39194915254237289</v>
      </c>
      <c r="G141" s="49">
        <f t="shared" si="22"/>
        <v>2.1186440677966102E-3</v>
      </c>
      <c r="H141" s="49">
        <f t="shared" si="23"/>
        <v>5.5084745762711863E-2</v>
      </c>
      <c r="I141" s="49">
        <f t="shared" si="24"/>
        <v>0.55084745762711862</v>
      </c>
      <c r="J141" s="49" t="str">
        <f t="shared" si="25"/>
        <v>BJP</v>
      </c>
      <c r="K141" s="49">
        <f t="shared" si="26"/>
        <v>0.39194915254237289</v>
      </c>
      <c r="L141" s="49" t="str">
        <f t="shared" si="27"/>
        <v>HAMS</v>
      </c>
      <c r="M141" s="49">
        <f t="shared" si="28"/>
        <v>0.15889830508474573</v>
      </c>
      <c r="N141" s="49" t="str">
        <f t="shared" si="29"/>
        <v>Strong BJP</v>
      </c>
      <c r="O141" s="50">
        <v>1</v>
      </c>
      <c r="P141" s="50">
        <v>260</v>
      </c>
      <c r="Q141" s="50">
        <v>9</v>
      </c>
      <c r="R141" s="50">
        <v>185</v>
      </c>
      <c r="S141" s="50">
        <v>3</v>
      </c>
      <c r="T141" s="50">
        <v>2</v>
      </c>
      <c r="U141" s="50">
        <v>2</v>
      </c>
      <c r="V141" s="50">
        <v>1</v>
      </c>
      <c r="W141" s="50">
        <v>6</v>
      </c>
      <c r="X141" s="50">
        <v>469</v>
      </c>
      <c r="Y141" s="50">
        <v>0</v>
      </c>
      <c r="Z141" s="51">
        <v>3</v>
      </c>
      <c r="AA141" s="48">
        <v>472</v>
      </c>
      <c r="AB141" s="50">
        <v>0</v>
      </c>
    </row>
    <row r="142" spans="1:28" x14ac:dyDescent="0.3">
      <c r="A142" s="52">
        <v>139</v>
      </c>
      <c r="B142" s="48" t="s">
        <v>470</v>
      </c>
      <c r="C142" s="48" t="str">
        <f>VLOOKUP(B142,[6]Sheet1!$B$2:$D$323,3,0)</f>
        <v>AURANGABAD</v>
      </c>
      <c r="D142" s="48"/>
      <c r="E142" s="49">
        <f t="shared" si="20"/>
        <v>0.15098039215686274</v>
      </c>
      <c r="F142" s="49">
        <f t="shared" si="21"/>
        <v>0.77254901960784317</v>
      </c>
      <c r="G142" s="49">
        <f t="shared" si="22"/>
        <v>7.8431372549019607E-3</v>
      </c>
      <c r="H142" s="49">
        <f t="shared" si="23"/>
        <v>6.8627450980392163E-2</v>
      </c>
      <c r="I142" s="49">
        <f t="shared" si="24"/>
        <v>0.77254901960784317</v>
      </c>
      <c r="J142" s="49" t="str">
        <f t="shared" si="25"/>
        <v>HAMS</v>
      </c>
      <c r="K142" s="49">
        <f t="shared" si="26"/>
        <v>0.15098039215686274</v>
      </c>
      <c r="L142" s="49" t="str">
        <f t="shared" si="27"/>
        <v>BJP</v>
      </c>
      <c r="M142" s="49">
        <f t="shared" si="28"/>
        <v>0.6215686274509804</v>
      </c>
      <c r="N142" s="49" t="str">
        <f t="shared" si="29"/>
        <v>Strong HAMS</v>
      </c>
      <c r="O142" s="50">
        <v>4</v>
      </c>
      <c r="P142" s="50">
        <v>77</v>
      </c>
      <c r="Q142" s="50">
        <v>1</v>
      </c>
      <c r="R142" s="50">
        <v>394</v>
      </c>
      <c r="S142" s="50">
        <v>7</v>
      </c>
      <c r="T142" s="50">
        <v>5</v>
      </c>
      <c r="U142" s="50">
        <v>10</v>
      </c>
      <c r="V142" s="50">
        <v>3</v>
      </c>
      <c r="W142" s="50">
        <v>5</v>
      </c>
      <c r="X142" s="50">
        <v>506</v>
      </c>
      <c r="Y142" s="50">
        <v>0</v>
      </c>
      <c r="Z142" s="51">
        <v>4</v>
      </c>
      <c r="AA142" s="48">
        <v>510</v>
      </c>
      <c r="AB142" s="50">
        <v>0</v>
      </c>
    </row>
    <row r="143" spans="1:28" x14ac:dyDescent="0.3">
      <c r="A143" s="52">
        <v>140</v>
      </c>
      <c r="B143" s="48" t="s">
        <v>471</v>
      </c>
      <c r="C143" s="48" t="str">
        <f>VLOOKUP(B143,[6]Sheet1!$B$2:$D$323,3,0)</f>
        <v>AURANGABAD</v>
      </c>
      <c r="D143" s="48"/>
      <c r="E143" s="49">
        <f t="shared" si="20"/>
        <v>0.17672413793103448</v>
      </c>
      <c r="F143" s="49">
        <f t="shared" si="21"/>
        <v>0.75143678160919536</v>
      </c>
      <c r="G143" s="49">
        <f t="shared" si="22"/>
        <v>1.0057471264367816E-2</v>
      </c>
      <c r="H143" s="49">
        <f t="shared" si="23"/>
        <v>6.17816091954023E-2</v>
      </c>
      <c r="I143" s="49">
        <f t="shared" si="24"/>
        <v>0.75143678160919536</v>
      </c>
      <c r="J143" s="49" t="str">
        <f t="shared" si="25"/>
        <v>HAMS</v>
      </c>
      <c r="K143" s="49">
        <f t="shared" si="26"/>
        <v>0.17672413793103448</v>
      </c>
      <c r="L143" s="49" t="str">
        <f t="shared" si="27"/>
        <v>BJP</v>
      </c>
      <c r="M143" s="49">
        <f t="shared" si="28"/>
        <v>0.57471264367816088</v>
      </c>
      <c r="N143" s="49" t="str">
        <f t="shared" si="29"/>
        <v>Strong HAMS</v>
      </c>
      <c r="O143" s="50">
        <v>7</v>
      </c>
      <c r="P143" s="50">
        <v>123</v>
      </c>
      <c r="Q143" s="50">
        <v>0</v>
      </c>
      <c r="R143" s="50">
        <v>523</v>
      </c>
      <c r="S143" s="50">
        <v>10</v>
      </c>
      <c r="T143" s="50">
        <v>4</v>
      </c>
      <c r="U143" s="50">
        <v>12</v>
      </c>
      <c r="V143" s="50">
        <v>4</v>
      </c>
      <c r="W143" s="50">
        <v>5</v>
      </c>
      <c r="X143" s="50">
        <v>688</v>
      </c>
      <c r="Y143" s="50">
        <v>0</v>
      </c>
      <c r="Z143" s="51">
        <v>8</v>
      </c>
      <c r="AA143" s="48">
        <v>696</v>
      </c>
      <c r="AB143" s="50">
        <v>0</v>
      </c>
    </row>
    <row r="144" spans="1:28" x14ac:dyDescent="0.3">
      <c r="A144" s="52">
        <v>141</v>
      </c>
      <c r="B144" s="48" t="s">
        <v>472</v>
      </c>
      <c r="C144" s="48" t="str">
        <f>VLOOKUP(B144,[6]Sheet1!$B$2:$D$323,3,0)</f>
        <v>AURANGABAD</v>
      </c>
      <c r="D144" s="48"/>
      <c r="E144" s="49">
        <f t="shared" si="20"/>
        <v>0.3766025641025641</v>
      </c>
      <c r="F144" s="49">
        <f t="shared" si="21"/>
        <v>0.56891025641025639</v>
      </c>
      <c r="G144" s="49">
        <f t="shared" si="22"/>
        <v>8.0128205128205121E-3</v>
      </c>
      <c r="H144" s="49">
        <f t="shared" si="23"/>
        <v>4.6474358974358976E-2</v>
      </c>
      <c r="I144" s="49">
        <f t="shared" si="24"/>
        <v>0.56891025641025639</v>
      </c>
      <c r="J144" s="49" t="str">
        <f t="shared" si="25"/>
        <v>HAMS</v>
      </c>
      <c r="K144" s="49">
        <f t="shared" si="26"/>
        <v>0.3766025641025641</v>
      </c>
      <c r="L144" s="49" t="str">
        <f t="shared" si="27"/>
        <v>BJP</v>
      </c>
      <c r="M144" s="49">
        <f t="shared" si="28"/>
        <v>0.19230769230769229</v>
      </c>
      <c r="N144" s="49" t="str">
        <f t="shared" si="29"/>
        <v>Strong HAMS</v>
      </c>
      <c r="O144" s="50">
        <v>5</v>
      </c>
      <c r="P144" s="50">
        <v>235</v>
      </c>
      <c r="Q144" s="50">
        <v>4</v>
      </c>
      <c r="R144" s="50">
        <v>355</v>
      </c>
      <c r="S144" s="50">
        <v>3</v>
      </c>
      <c r="T144" s="50">
        <v>2</v>
      </c>
      <c r="U144" s="50">
        <v>9</v>
      </c>
      <c r="V144" s="50">
        <v>2</v>
      </c>
      <c r="W144" s="50">
        <v>2</v>
      </c>
      <c r="X144" s="50">
        <v>617</v>
      </c>
      <c r="Y144" s="50">
        <v>0</v>
      </c>
      <c r="Z144" s="51">
        <v>7</v>
      </c>
      <c r="AA144" s="48">
        <v>624</v>
      </c>
      <c r="AB144" s="50">
        <v>0</v>
      </c>
    </row>
    <row r="145" spans="1:28" x14ac:dyDescent="0.3">
      <c r="A145" s="52">
        <v>142</v>
      </c>
      <c r="B145" s="48" t="s">
        <v>473</v>
      </c>
      <c r="C145" s="48" t="str">
        <f>VLOOKUP(B145,[6]Sheet1!$B$2:$D$323,3,0)</f>
        <v>COLONY</v>
      </c>
      <c r="D145" s="48"/>
      <c r="E145" s="49">
        <f t="shared" si="20"/>
        <v>0.83921568627450982</v>
      </c>
      <c r="F145" s="49">
        <f t="shared" si="21"/>
        <v>0.11960784313725491</v>
      </c>
      <c r="G145" s="49">
        <f t="shared" si="22"/>
        <v>9.8039215686274508E-3</v>
      </c>
      <c r="H145" s="49">
        <f t="shared" si="23"/>
        <v>3.1372549019607843E-2</v>
      </c>
      <c r="I145" s="49">
        <f t="shared" si="24"/>
        <v>0.83921568627450982</v>
      </c>
      <c r="J145" s="49" t="str">
        <f t="shared" si="25"/>
        <v>BJP</v>
      </c>
      <c r="K145" s="49">
        <f t="shared" si="26"/>
        <v>0.11960784313725491</v>
      </c>
      <c r="L145" s="49" t="str">
        <f t="shared" si="27"/>
        <v>HAMS</v>
      </c>
      <c r="M145" s="49">
        <f t="shared" si="28"/>
        <v>0.7196078431372549</v>
      </c>
      <c r="N145" s="49" t="str">
        <f t="shared" si="29"/>
        <v>Strong BJP</v>
      </c>
      <c r="O145" s="50">
        <v>5</v>
      </c>
      <c r="P145" s="50">
        <v>428</v>
      </c>
      <c r="Q145" s="50">
        <v>5</v>
      </c>
      <c r="R145" s="50">
        <v>61</v>
      </c>
      <c r="S145" s="50">
        <v>1</v>
      </c>
      <c r="T145" s="50">
        <v>2</v>
      </c>
      <c r="U145" s="50">
        <v>0</v>
      </c>
      <c r="V145" s="50">
        <v>3</v>
      </c>
      <c r="W145" s="50">
        <v>0</v>
      </c>
      <c r="X145" s="50">
        <v>505</v>
      </c>
      <c r="Y145" s="50">
        <v>0</v>
      </c>
      <c r="Z145" s="51">
        <v>5</v>
      </c>
      <c r="AA145" s="48">
        <v>510</v>
      </c>
      <c r="AB145" s="50">
        <v>0</v>
      </c>
    </row>
    <row r="146" spans="1:28" x14ac:dyDescent="0.3">
      <c r="A146" s="52">
        <v>143</v>
      </c>
      <c r="B146" s="48" t="s">
        <v>474</v>
      </c>
      <c r="C146" s="48" t="str">
        <f>VLOOKUP(B146,[6]Sheet1!$B$2:$D$323,3,0)</f>
        <v>COLONY</v>
      </c>
      <c r="D146" s="48"/>
      <c r="E146" s="49">
        <f t="shared" si="20"/>
        <v>0.82217573221757323</v>
      </c>
      <c r="F146" s="49">
        <f t="shared" si="21"/>
        <v>0.14016736401673641</v>
      </c>
      <c r="G146" s="49">
        <f t="shared" si="22"/>
        <v>6.2761506276150627E-3</v>
      </c>
      <c r="H146" s="49">
        <f t="shared" si="23"/>
        <v>3.1380753138075312E-2</v>
      </c>
      <c r="I146" s="49">
        <f t="shared" si="24"/>
        <v>0.82217573221757323</v>
      </c>
      <c r="J146" s="49" t="str">
        <f t="shared" si="25"/>
        <v>BJP</v>
      </c>
      <c r="K146" s="49">
        <f t="shared" si="26"/>
        <v>0.14016736401673641</v>
      </c>
      <c r="L146" s="49" t="str">
        <f t="shared" si="27"/>
        <v>HAMS</v>
      </c>
      <c r="M146" s="49">
        <f t="shared" si="28"/>
        <v>0.68200836820083688</v>
      </c>
      <c r="N146" s="49" t="str">
        <f t="shared" si="29"/>
        <v>Strong BJP</v>
      </c>
      <c r="O146" s="50">
        <v>3</v>
      </c>
      <c r="P146" s="50">
        <v>393</v>
      </c>
      <c r="Q146" s="50">
        <v>3</v>
      </c>
      <c r="R146" s="50">
        <v>67</v>
      </c>
      <c r="S146" s="50">
        <v>0</v>
      </c>
      <c r="T146" s="50">
        <v>0</v>
      </c>
      <c r="U146" s="50">
        <v>0</v>
      </c>
      <c r="V146" s="50">
        <v>4</v>
      </c>
      <c r="W146" s="50">
        <v>1</v>
      </c>
      <c r="X146" s="50">
        <v>471</v>
      </c>
      <c r="Y146" s="50">
        <v>0</v>
      </c>
      <c r="Z146" s="51">
        <v>7</v>
      </c>
      <c r="AA146" s="48">
        <v>478</v>
      </c>
      <c r="AB146" s="50">
        <v>0</v>
      </c>
    </row>
    <row r="147" spans="1:28" x14ac:dyDescent="0.3">
      <c r="A147" s="52">
        <v>144</v>
      </c>
      <c r="B147" s="48" t="s">
        <v>475</v>
      </c>
      <c r="C147" s="48" t="str">
        <f>VLOOKUP(B147,[6]Sheet1!$B$2:$D$323,3,0)</f>
        <v>AURANGABAD</v>
      </c>
      <c r="D147" s="48"/>
      <c r="E147" s="49">
        <f t="shared" si="20"/>
        <v>0.91437308868501532</v>
      </c>
      <c r="F147" s="49">
        <f t="shared" si="21"/>
        <v>7.3394495412844041E-2</v>
      </c>
      <c r="G147" s="49">
        <f t="shared" si="22"/>
        <v>3.0581039755351682E-3</v>
      </c>
      <c r="H147" s="49">
        <f t="shared" si="23"/>
        <v>9.1743119266055051E-3</v>
      </c>
      <c r="I147" s="49">
        <f t="shared" si="24"/>
        <v>0.91437308868501532</v>
      </c>
      <c r="J147" s="49" t="str">
        <f t="shared" si="25"/>
        <v>BJP</v>
      </c>
      <c r="K147" s="49">
        <f t="shared" si="26"/>
        <v>7.3394495412844041E-2</v>
      </c>
      <c r="L147" s="49" t="str">
        <f t="shared" si="27"/>
        <v>HAMS</v>
      </c>
      <c r="M147" s="49">
        <f t="shared" si="28"/>
        <v>0.84097859327217128</v>
      </c>
      <c r="N147" s="49" t="str">
        <f t="shared" si="29"/>
        <v>Strong BJP</v>
      </c>
      <c r="O147" s="50">
        <v>1</v>
      </c>
      <c r="P147" s="50">
        <v>299</v>
      </c>
      <c r="Q147" s="50">
        <v>0</v>
      </c>
      <c r="R147" s="50">
        <v>24</v>
      </c>
      <c r="S147" s="50">
        <v>0</v>
      </c>
      <c r="T147" s="50">
        <v>0</v>
      </c>
      <c r="U147" s="50">
        <v>0</v>
      </c>
      <c r="V147" s="50">
        <v>0</v>
      </c>
      <c r="W147" s="50">
        <v>0</v>
      </c>
      <c r="X147" s="50">
        <v>324</v>
      </c>
      <c r="Y147" s="50">
        <v>0</v>
      </c>
      <c r="Z147" s="51">
        <v>3</v>
      </c>
      <c r="AA147" s="48">
        <v>327</v>
      </c>
      <c r="AB147" s="50">
        <v>0</v>
      </c>
    </row>
    <row r="148" spans="1:28" x14ac:dyDescent="0.3">
      <c r="A148" s="52">
        <v>145</v>
      </c>
      <c r="B148" s="48" t="s">
        <v>476</v>
      </c>
      <c r="C148" s="48" t="str">
        <f>VLOOKUP(B148,[6]Sheet1!$B$2:$D$323,3,0)</f>
        <v>AURANGABAD</v>
      </c>
      <c r="D148" s="48"/>
      <c r="E148" s="49">
        <f t="shared" si="20"/>
        <v>0.81386861313868608</v>
      </c>
      <c r="F148" s="49">
        <f t="shared" si="21"/>
        <v>0.145985401459854</v>
      </c>
      <c r="G148" s="49">
        <f t="shared" si="22"/>
        <v>7.2992700729927005E-3</v>
      </c>
      <c r="H148" s="49">
        <f t="shared" si="23"/>
        <v>3.2846715328467155E-2</v>
      </c>
      <c r="I148" s="49">
        <f t="shared" si="24"/>
        <v>0.81386861313868608</v>
      </c>
      <c r="J148" s="49" t="str">
        <f t="shared" si="25"/>
        <v>BJP</v>
      </c>
      <c r="K148" s="49">
        <f t="shared" si="26"/>
        <v>0.145985401459854</v>
      </c>
      <c r="L148" s="49" t="str">
        <f t="shared" si="27"/>
        <v>HAMS</v>
      </c>
      <c r="M148" s="49">
        <f t="shared" si="28"/>
        <v>0.66788321167883202</v>
      </c>
      <c r="N148" s="49" t="str">
        <f t="shared" si="29"/>
        <v>Strong BJP</v>
      </c>
      <c r="O148" s="50">
        <v>2</v>
      </c>
      <c r="P148" s="50">
        <v>223</v>
      </c>
      <c r="Q148" s="50">
        <v>2</v>
      </c>
      <c r="R148" s="50">
        <v>40</v>
      </c>
      <c r="S148" s="50">
        <v>0</v>
      </c>
      <c r="T148" s="50">
        <v>1</v>
      </c>
      <c r="U148" s="50">
        <v>0</v>
      </c>
      <c r="V148" s="50">
        <v>0</v>
      </c>
      <c r="W148" s="50">
        <v>1</v>
      </c>
      <c r="X148" s="50">
        <v>269</v>
      </c>
      <c r="Y148" s="50">
        <v>0</v>
      </c>
      <c r="Z148" s="51">
        <v>5</v>
      </c>
      <c r="AA148" s="48">
        <v>274</v>
      </c>
      <c r="AB148" s="50">
        <v>0</v>
      </c>
    </row>
    <row r="149" spans="1:28" x14ac:dyDescent="0.3">
      <c r="A149" s="52">
        <v>146</v>
      </c>
      <c r="B149" s="48" t="s">
        <v>477</v>
      </c>
      <c r="C149" s="48" t="str">
        <f>VLOOKUP(B149,[6]Sheet1!$B$2:$D$323,3,0)</f>
        <v>AURANGABAD</v>
      </c>
      <c r="D149" s="48"/>
      <c r="E149" s="49">
        <f t="shared" si="20"/>
        <v>0.92063492063492058</v>
      </c>
      <c r="F149" s="49">
        <f t="shared" si="21"/>
        <v>6.5255731922398585E-2</v>
      </c>
      <c r="G149" s="49">
        <f t="shared" si="22"/>
        <v>3.5273368606701938E-3</v>
      </c>
      <c r="H149" s="49">
        <f t="shared" si="23"/>
        <v>1.0582010582010581E-2</v>
      </c>
      <c r="I149" s="49">
        <f t="shared" si="24"/>
        <v>0.92063492063492058</v>
      </c>
      <c r="J149" s="49" t="str">
        <f t="shared" si="25"/>
        <v>BJP</v>
      </c>
      <c r="K149" s="49">
        <f t="shared" si="26"/>
        <v>6.5255731922398585E-2</v>
      </c>
      <c r="L149" s="49" t="str">
        <f t="shared" si="27"/>
        <v>HAMS</v>
      </c>
      <c r="M149" s="49">
        <f t="shared" si="28"/>
        <v>0.85537918871252194</v>
      </c>
      <c r="N149" s="49" t="str">
        <f t="shared" si="29"/>
        <v>Strong BJP</v>
      </c>
      <c r="O149" s="50">
        <v>2</v>
      </c>
      <c r="P149" s="50">
        <v>522</v>
      </c>
      <c r="Q149" s="50">
        <v>1</v>
      </c>
      <c r="R149" s="50">
        <v>37</v>
      </c>
      <c r="S149" s="50">
        <v>0</v>
      </c>
      <c r="T149" s="50">
        <v>0</v>
      </c>
      <c r="U149" s="50">
        <v>0</v>
      </c>
      <c r="V149" s="50">
        <v>0</v>
      </c>
      <c r="W149" s="50">
        <v>3</v>
      </c>
      <c r="X149" s="50">
        <v>565</v>
      </c>
      <c r="Y149" s="50">
        <v>0</v>
      </c>
      <c r="Z149" s="51">
        <v>2</v>
      </c>
      <c r="AA149" s="48">
        <v>567</v>
      </c>
      <c r="AB149" s="50">
        <v>0</v>
      </c>
    </row>
    <row r="150" spans="1:28" x14ac:dyDescent="0.3">
      <c r="A150" s="52">
        <v>147</v>
      </c>
      <c r="B150" s="48" t="s">
        <v>478</v>
      </c>
      <c r="C150" s="48" t="str">
        <f>VLOOKUP(B150,[6]Sheet1!$B$2:$D$323,3,0)</f>
        <v>AURANGABAD</v>
      </c>
      <c r="D150" s="48"/>
      <c r="E150" s="49">
        <f t="shared" si="20"/>
        <v>0.9135338345864662</v>
      </c>
      <c r="F150" s="49">
        <f t="shared" si="21"/>
        <v>7.1428571428571425E-2</v>
      </c>
      <c r="G150" s="49">
        <f t="shared" si="22"/>
        <v>0</v>
      </c>
      <c r="H150" s="49">
        <f t="shared" si="23"/>
        <v>1.5037593984962405E-2</v>
      </c>
      <c r="I150" s="49">
        <f t="shared" si="24"/>
        <v>0.9135338345864662</v>
      </c>
      <c r="J150" s="49" t="str">
        <f t="shared" si="25"/>
        <v>BJP</v>
      </c>
      <c r="K150" s="49">
        <f t="shared" si="26"/>
        <v>7.1428571428571425E-2</v>
      </c>
      <c r="L150" s="49" t="str">
        <f t="shared" si="27"/>
        <v>HAMS</v>
      </c>
      <c r="M150" s="49">
        <f t="shared" si="28"/>
        <v>0.8421052631578948</v>
      </c>
      <c r="N150" s="49" t="str">
        <f t="shared" si="29"/>
        <v>Strong BJP</v>
      </c>
      <c r="O150" s="50">
        <v>0</v>
      </c>
      <c r="P150" s="50">
        <v>243</v>
      </c>
      <c r="Q150" s="50">
        <v>0</v>
      </c>
      <c r="R150" s="50">
        <v>19</v>
      </c>
      <c r="S150" s="50">
        <v>0</v>
      </c>
      <c r="T150" s="50">
        <v>0</v>
      </c>
      <c r="U150" s="50">
        <v>0</v>
      </c>
      <c r="V150" s="50">
        <v>1</v>
      </c>
      <c r="W150" s="50">
        <v>0</v>
      </c>
      <c r="X150" s="50">
        <v>263</v>
      </c>
      <c r="Y150" s="50">
        <v>0</v>
      </c>
      <c r="Z150" s="51">
        <v>3</v>
      </c>
      <c r="AA150" s="48">
        <v>266</v>
      </c>
      <c r="AB150" s="50">
        <v>0</v>
      </c>
    </row>
    <row r="151" spans="1:28" x14ac:dyDescent="0.3">
      <c r="A151" s="52">
        <v>148</v>
      </c>
      <c r="B151" s="48" t="s">
        <v>193</v>
      </c>
      <c r="C151" s="48" t="str">
        <f>VLOOKUP(B151,[6]Sheet1!$B$2:$D$323,3,0)</f>
        <v>NAVADIH</v>
      </c>
      <c r="D151" s="48"/>
      <c r="E151" s="49">
        <f t="shared" si="20"/>
        <v>0.44950495049504952</v>
      </c>
      <c r="F151" s="49">
        <f t="shared" si="21"/>
        <v>0.48316831683168315</v>
      </c>
      <c r="G151" s="49">
        <f t="shared" si="22"/>
        <v>3.9603960396039604E-3</v>
      </c>
      <c r="H151" s="49">
        <f t="shared" si="23"/>
        <v>6.3366336633663367E-2</v>
      </c>
      <c r="I151" s="49">
        <f t="shared" si="24"/>
        <v>0.48316831683168315</v>
      </c>
      <c r="J151" s="49" t="str">
        <f t="shared" si="25"/>
        <v>HAMS</v>
      </c>
      <c r="K151" s="49">
        <f t="shared" si="26"/>
        <v>0.44950495049504952</v>
      </c>
      <c r="L151" s="49" t="str">
        <f t="shared" si="27"/>
        <v>BJP</v>
      </c>
      <c r="M151" s="49">
        <f t="shared" si="28"/>
        <v>3.3663366336633638E-2</v>
      </c>
      <c r="N151" s="49" t="str">
        <f t="shared" si="29"/>
        <v>Swing HAMS</v>
      </c>
      <c r="O151" s="50">
        <v>2</v>
      </c>
      <c r="P151" s="50">
        <v>227</v>
      </c>
      <c r="Q151" s="50">
        <v>3</v>
      </c>
      <c r="R151" s="50">
        <v>244</v>
      </c>
      <c r="S151" s="50">
        <v>2</v>
      </c>
      <c r="T151" s="50">
        <v>3</v>
      </c>
      <c r="U151" s="50">
        <v>8</v>
      </c>
      <c r="V151" s="50">
        <v>3</v>
      </c>
      <c r="W151" s="50">
        <v>9</v>
      </c>
      <c r="X151" s="50">
        <v>501</v>
      </c>
      <c r="Y151" s="50">
        <v>0</v>
      </c>
      <c r="Z151" s="51">
        <v>4</v>
      </c>
      <c r="AA151" s="48">
        <v>505</v>
      </c>
      <c r="AB151" s="50">
        <v>0</v>
      </c>
    </row>
    <row r="152" spans="1:28" x14ac:dyDescent="0.3">
      <c r="A152" s="52">
        <v>149</v>
      </c>
      <c r="B152" s="48" t="s">
        <v>194</v>
      </c>
      <c r="C152" s="48" t="str">
        <f>VLOOKUP(B152,[6]Sheet1!$B$2:$D$323,3,0)</f>
        <v>NAVADIH</v>
      </c>
      <c r="D152" s="48"/>
      <c r="E152" s="49">
        <f t="shared" si="20"/>
        <v>3.1779661016949151E-2</v>
      </c>
      <c r="F152" s="49">
        <f t="shared" si="21"/>
        <v>0.91949152542372881</v>
      </c>
      <c r="G152" s="49">
        <f t="shared" si="22"/>
        <v>4.2372881355932203E-3</v>
      </c>
      <c r="H152" s="49">
        <f t="shared" si="23"/>
        <v>4.4491525423728813E-2</v>
      </c>
      <c r="I152" s="49">
        <f t="shared" si="24"/>
        <v>0.91949152542372881</v>
      </c>
      <c r="J152" s="49" t="str">
        <f t="shared" si="25"/>
        <v>HAMS</v>
      </c>
      <c r="K152" s="49">
        <f t="shared" si="26"/>
        <v>4.4491525423728813E-2</v>
      </c>
      <c r="L152" s="49" t="str">
        <f t="shared" si="27"/>
        <v>Others</v>
      </c>
      <c r="M152" s="49">
        <f t="shared" si="28"/>
        <v>0.875</v>
      </c>
      <c r="N152" s="49" t="str">
        <f t="shared" si="29"/>
        <v>Strong HAMS</v>
      </c>
      <c r="O152" s="50">
        <v>2</v>
      </c>
      <c r="P152" s="50">
        <v>15</v>
      </c>
      <c r="Q152" s="50">
        <v>2</v>
      </c>
      <c r="R152" s="50">
        <v>434</v>
      </c>
      <c r="S152" s="50">
        <v>5</v>
      </c>
      <c r="T152" s="50">
        <v>2</v>
      </c>
      <c r="U152" s="50">
        <v>7</v>
      </c>
      <c r="V152" s="50">
        <v>0</v>
      </c>
      <c r="W152" s="50">
        <v>2</v>
      </c>
      <c r="X152" s="50">
        <v>469</v>
      </c>
      <c r="Y152" s="50">
        <v>0</v>
      </c>
      <c r="Z152" s="51">
        <v>3</v>
      </c>
      <c r="AA152" s="48">
        <v>472</v>
      </c>
      <c r="AB152" s="50">
        <v>0</v>
      </c>
    </row>
    <row r="153" spans="1:28" x14ac:dyDescent="0.3">
      <c r="A153" s="52">
        <v>150</v>
      </c>
      <c r="B153" s="48" t="s">
        <v>195</v>
      </c>
      <c r="C153" s="48" t="str">
        <f>VLOOKUP(B153,[6]Sheet1!$B$2:$D$323,3,0)</f>
        <v>NAVADIH</v>
      </c>
      <c r="D153" s="48"/>
      <c r="E153" s="49">
        <f t="shared" si="20"/>
        <v>5.9880239520958087E-3</v>
      </c>
      <c r="F153" s="49">
        <f t="shared" si="21"/>
        <v>0.93013972055888228</v>
      </c>
      <c r="G153" s="49">
        <f t="shared" si="22"/>
        <v>3.9920159680638719E-3</v>
      </c>
      <c r="H153" s="49">
        <f t="shared" si="23"/>
        <v>5.9880239520958084E-2</v>
      </c>
      <c r="I153" s="49">
        <f t="shared" si="24"/>
        <v>0.93013972055888228</v>
      </c>
      <c r="J153" s="49" t="str">
        <f t="shared" si="25"/>
        <v>HAMS</v>
      </c>
      <c r="K153" s="49">
        <f t="shared" si="26"/>
        <v>5.9880239520958084E-2</v>
      </c>
      <c r="L153" s="49" t="str">
        <f t="shared" si="27"/>
        <v>Others</v>
      </c>
      <c r="M153" s="49">
        <f t="shared" si="28"/>
        <v>0.87025948103792417</v>
      </c>
      <c r="N153" s="49" t="str">
        <f t="shared" si="29"/>
        <v>Strong HAMS</v>
      </c>
      <c r="O153" s="50">
        <v>2</v>
      </c>
      <c r="P153" s="50">
        <v>3</v>
      </c>
      <c r="Q153" s="50">
        <v>2</v>
      </c>
      <c r="R153" s="50">
        <v>466</v>
      </c>
      <c r="S153" s="50">
        <v>4</v>
      </c>
      <c r="T153" s="50">
        <v>2</v>
      </c>
      <c r="U153" s="50">
        <v>9</v>
      </c>
      <c r="V153" s="50">
        <v>4</v>
      </c>
      <c r="W153" s="50">
        <v>2</v>
      </c>
      <c r="X153" s="50">
        <v>494</v>
      </c>
      <c r="Y153" s="50">
        <v>0</v>
      </c>
      <c r="Z153" s="51">
        <v>7</v>
      </c>
      <c r="AA153" s="48">
        <v>501</v>
      </c>
      <c r="AB153" s="50">
        <v>0</v>
      </c>
    </row>
    <row r="154" spans="1:28" x14ac:dyDescent="0.3">
      <c r="A154" s="52">
        <v>151</v>
      </c>
      <c r="B154" s="48" t="s">
        <v>479</v>
      </c>
      <c r="C154" s="48" t="str">
        <f>VLOOKUP(B154,[6]Sheet1!$B$2:$D$323,3,0)</f>
        <v>NAVADIH</v>
      </c>
      <c r="D154" s="48"/>
      <c r="E154" s="49">
        <f t="shared" si="20"/>
        <v>2.4179620034542316E-2</v>
      </c>
      <c r="F154" s="49">
        <f t="shared" si="21"/>
        <v>0.92227979274611394</v>
      </c>
      <c r="G154" s="49">
        <f t="shared" si="22"/>
        <v>6.9084628670120895E-3</v>
      </c>
      <c r="H154" s="49">
        <f t="shared" si="23"/>
        <v>4.6632124352331605E-2</v>
      </c>
      <c r="I154" s="49">
        <f t="shared" si="24"/>
        <v>0.92227979274611394</v>
      </c>
      <c r="J154" s="49" t="str">
        <f t="shared" si="25"/>
        <v>HAMS</v>
      </c>
      <c r="K154" s="49">
        <f t="shared" si="26"/>
        <v>4.6632124352331605E-2</v>
      </c>
      <c r="L154" s="49" t="str">
        <f t="shared" si="27"/>
        <v>Others</v>
      </c>
      <c r="M154" s="49">
        <f t="shared" si="28"/>
        <v>0.87564766839378239</v>
      </c>
      <c r="N154" s="49" t="str">
        <f t="shared" si="29"/>
        <v>Strong HAMS</v>
      </c>
      <c r="O154" s="50">
        <v>4</v>
      </c>
      <c r="P154" s="50">
        <v>14</v>
      </c>
      <c r="Q154" s="50">
        <v>2</v>
      </c>
      <c r="R154" s="50">
        <v>534</v>
      </c>
      <c r="S154" s="50">
        <v>4</v>
      </c>
      <c r="T154" s="50">
        <v>1</v>
      </c>
      <c r="U154" s="50">
        <v>7</v>
      </c>
      <c r="V154" s="50">
        <v>5</v>
      </c>
      <c r="W154" s="50">
        <v>2</v>
      </c>
      <c r="X154" s="50">
        <v>573</v>
      </c>
      <c r="Y154" s="50">
        <v>0</v>
      </c>
      <c r="Z154" s="51">
        <v>6</v>
      </c>
      <c r="AA154" s="48">
        <v>579</v>
      </c>
      <c r="AB154" s="50">
        <v>0</v>
      </c>
    </row>
    <row r="155" spans="1:28" x14ac:dyDescent="0.3">
      <c r="A155" s="52">
        <v>152</v>
      </c>
      <c r="B155" s="48" t="s">
        <v>480</v>
      </c>
      <c r="C155" s="48" t="str">
        <f>VLOOKUP(B155,[6]Sheet1!$B$2:$D$323,3,0)</f>
        <v>NAVADIH</v>
      </c>
      <c r="D155" s="48"/>
      <c r="E155" s="49">
        <f t="shared" si="20"/>
        <v>7.8260869565217397E-2</v>
      </c>
      <c r="F155" s="49">
        <f t="shared" si="21"/>
        <v>0.88</v>
      </c>
      <c r="G155" s="49">
        <f t="shared" si="22"/>
        <v>1.7391304347826088E-3</v>
      </c>
      <c r="H155" s="49">
        <f t="shared" si="23"/>
        <v>0.04</v>
      </c>
      <c r="I155" s="49">
        <f t="shared" si="24"/>
        <v>0.88</v>
      </c>
      <c r="J155" s="49" t="str">
        <f t="shared" si="25"/>
        <v>HAMS</v>
      </c>
      <c r="K155" s="49">
        <f t="shared" si="26"/>
        <v>7.8260869565217397E-2</v>
      </c>
      <c r="L155" s="49" t="str">
        <f t="shared" si="27"/>
        <v>BJP</v>
      </c>
      <c r="M155" s="49">
        <f t="shared" si="28"/>
        <v>0.80173913043478262</v>
      </c>
      <c r="N155" s="49" t="str">
        <f t="shared" si="29"/>
        <v>Strong HAMS</v>
      </c>
      <c r="O155" s="50">
        <v>1</v>
      </c>
      <c r="P155" s="50">
        <v>45</v>
      </c>
      <c r="Q155" s="50">
        <v>2</v>
      </c>
      <c r="R155" s="50">
        <v>506</v>
      </c>
      <c r="S155" s="50">
        <v>5</v>
      </c>
      <c r="T155" s="50">
        <v>4</v>
      </c>
      <c r="U155" s="50">
        <v>7</v>
      </c>
      <c r="V155" s="50">
        <v>3</v>
      </c>
      <c r="W155" s="50">
        <v>1</v>
      </c>
      <c r="X155" s="50">
        <v>574</v>
      </c>
      <c r="Y155" s="50">
        <v>0</v>
      </c>
      <c r="Z155" s="51">
        <v>1</v>
      </c>
      <c r="AA155" s="48">
        <v>575</v>
      </c>
      <c r="AB155" s="50">
        <v>0</v>
      </c>
    </row>
    <row r="156" spans="1:28" x14ac:dyDescent="0.3">
      <c r="A156" s="52">
        <v>153</v>
      </c>
      <c r="B156" s="48" t="s">
        <v>481</v>
      </c>
      <c r="C156" s="48" t="str">
        <f>VLOOKUP(B156,[6]Sheet1!$B$2:$D$323,3,0)</f>
        <v>AURANGABAD</v>
      </c>
      <c r="D156" s="48"/>
      <c r="E156" s="49">
        <f t="shared" si="20"/>
        <v>0.90019960079840322</v>
      </c>
      <c r="F156" s="49">
        <f t="shared" si="21"/>
        <v>7.3852295409181631E-2</v>
      </c>
      <c r="G156" s="49">
        <f t="shared" si="22"/>
        <v>5.9880239520958087E-3</v>
      </c>
      <c r="H156" s="49">
        <f t="shared" si="23"/>
        <v>1.9960079840319361E-2</v>
      </c>
      <c r="I156" s="49">
        <f t="shared" si="24"/>
        <v>0.90019960079840322</v>
      </c>
      <c r="J156" s="49" t="str">
        <f t="shared" si="25"/>
        <v>BJP</v>
      </c>
      <c r="K156" s="49">
        <f t="shared" si="26"/>
        <v>7.3852295409181631E-2</v>
      </c>
      <c r="L156" s="49" t="str">
        <f t="shared" si="27"/>
        <v>HAMS</v>
      </c>
      <c r="M156" s="49">
        <f t="shared" si="28"/>
        <v>0.82634730538922163</v>
      </c>
      <c r="N156" s="49" t="str">
        <f t="shared" si="29"/>
        <v>Strong BJP</v>
      </c>
      <c r="O156" s="50">
        <v>3</v>
      </c>
      <c r="P156" s="50">
        <v>451</v>
      </c>
      <c r="Q156" s="50">
        <v>1</v>
      </c>
      <c r="R156" s="50">
        <v>37</v>
      </c>
      <c r="S156" s="50">
        <v>1</v>
      </c>
      <c r="T156" s="50">
        <v>0</v>
      </c>
      <c r="U156" s="50">
        <v>0</v>
      </c>
      <c r="V156" s="50">
        <v>1</v>
      </c>
      <c r="W156" s="50">
        <v>1</v>
      </c>
      <c r="X156" s="50">
        <v>495</v>
      </c>
      <c r="Y156" s="50">
        <v>0</v>
      </c>
      <c r="Z156" s="51">
        <v>6</v>
      </c>
      <c r="AA156" s="48">
        <v>501</v>
      </c>
      <c r="AB156" s="50">
        <v>0</v>
      </c>
    </row>
    <row r="157" spans="1:28" x14ac:dyDescent="0.3">
      <c r="A157" s="52">
        <v>154</v>
      </c>
      <c r="B157" s="48" t="s">
        <v>482</v>
      </c>
      <c r="C157" s="48" t="str">
        <f>VLOOKUP(B157,[6]Sheet1!$B$2:$D$323,3,0)</f>
        <v>AURANGABAD</v>
      </c>
      <c r="D157" s="48"/>
      <c r="E157" s="49">
        <f t="shared" si="20"/>
        <v>0.67524752475247529</v>
      </c>
      <c r="F157" s="49">
        <f t="shared" si="21"/>
        <v>0.27524752475247527</v>
      </c>
      <c r="G157" s="49">
        <f t="shared" si="22"/>
        <v>1.1881188118811881E-2</v>
      </c>
      <c r="H157" s="49">
        <f t="shared" si="23"/>
        <v>3.7623762376237622E-2</v>
      </c>
      <c r="I157" s="49">
        <f t="shared" si="24"/>
        <v>0.67524752475247529</v>
      </c>
      <c r="J157" s="49" t="str">
        <f t="shared" si="25"/>
        <v>BJP</v>
      </c>
      <c r="K157" s="49">
        <f t="shared" si="26"/>
        <v>0.27524752475247527</v>
      </c>
      <c r="L157" s="49" t="str">
        <f t="shared" si="27"/>
        <v>HAMS</v>
      </c>
      <c r="M157" s="49">
        <f t="shared" si="28"/>
        <v>0.4</v>
      </c>
      <c r="N157" s="49" t="str">
        <f t="shared" si="29"/>
        <v>Strong BJP</v>
      </c>
      <c r="O157" s="50">
        <v>6</v>
      </c>
      <c r="P157" s="50">
        <v>341</v>
      </c>
      <c r="Q157" s="50">
        <v>3</v>
      </c>
      <c r="R157" s="50">
        <v>139</v>
      </c>
      <c r="S157" s="50">
        <v>4</v>
      </c>
      <c r="T157" s="50">
        <v>1</v>
      </c>
      <c r="U157" s="50">
        <v>1</v>
      </c>
      <c r="V157" s="50">
        <v>2</v>
      </c>
      <c r="W157" s="50">
        <v>3</v>
      </c>
      <c r="X157" s="50">
        <v>500</v>
      </c>
      <c r="Y157" s="50">
        <v>0</v>
      </c>
      <c r="Z157" s="51">
        <v>5</v>
      </c>
      <c r="AA157" s="48">
        <v>505</v>
      </c>
      <c r="AB157" s="50">
        <v>0</v>
      </c>
    </row>
    <row r="158" spans="1:28" x14ac:dyDescent="0.3">
      <c r="A158" s="52">
        <v>155</v>
      </c>
      <c r="B158" s="48" t="s">
        <v>483</v>
      </c>
      <c r="C158" s="48" t="str">
        <f>VLOOKUP(B158,[6]Sheet1!$B$2:$D$323,3,0)</f>
        <v>AURANGABAD</v>
      </c>
      <c r="D158" s="48"/>
      <c r="E158" s="49">
        <f t="shared" si="20"/>
        <v>0.86514522821576767</v>
      </c>
      <c r="F158" s="49">
        <f t="shared" si="21"/>
        <v>0.1016597510373444</v>
      </c>
      <c r="G158" s="49">
        <f t="shared" si="22"/>
        <v>6.2240663900414933E-3</v>
      </c>
      <c r="H158" s="49">
        <f t="shared" si="23"/>
        <v>2.6970954356846474E-2</v>
      </c>
      <c r="I158" s="49">
        <f t="shared" si="24"/>
        <v>0.86514522821576767</v>
      </c>
      <c r="J158" s="49" t="str">
        <f t="shared" si="25"/>
        <v>BJP</v>
      </c>
      <c r="K158" s="49">
        <f t="shared" si="26"/>
        <v>0.1016597510373444</v>
      </c>
      <c r="L158" s="49" t="str">
        <f t="shared" si="27"/>
        <v>HAMS</v>
      </c>
      <c r="M158" s="49">
        <f t="shared" si="28"/>
        <v>0.7634854771784233</v>
      </c>
      <c r="N158" s="49" t="str">
        <f t="shared" si="29"/>
        <v>Strong BJP</v>
      </c>
      <c r="O158" s="50">
        <v>3</v>
      </c>
      <c r="P158" s="50">
        <v>417</v>
      </c>
      <c r="Q158" s="50">
        <v>2</v>
      </c>
      <c r="R158" s="50">
        <v>49</v>
      </c>
      <c r="S158" s="50">
        <v>1</v>
      </c>
      <c r="T158" s="50">
        <v>1</v>
      </c>
      <c r="U158" s="50">
        <v>0</v>
      </c>
      <c r="V158" s="50">
        <v>0</v>
      </c>
      <c r="W158" s="50">
        <v>2</v>
      </c>
      <c r="X158" s="50">
        <v>475</v>
      </c>
      <c r="Y158" s="50">
        <v>0</v>
      </c>
      <c r="Z158" s="51">
        <v>7</v>
      </c>
      <c r="AA158" s="48">
        <v>482</v>
      </c>
      <c r="AB158" s="50">
        <v>0</v>
      </c>
    </row>
    <row r="159" spans="1:28" x14ac:dyDescent="0.3">
      <c r="A159" s="52">
        <v>156</v>
      </c>
      <c r="B159" s="48" t="s">
        <v>484</v>
      </c>
      <c r="C159" s="48" t="str">
        <f>VLOOKUP(B159,[6]Sheet1!$B$2:$D$323,3,0)</f>
        <v>AURANGABAD</v>
      </c>
      <c r="D159" s="48"/>
      <c r="E159" s="49">
        <f t="shared" si="20"/>
        <v>0.7404063205417607</v>
      </c>
      <c r="F159" s="49">
        <f t="shared" si="21"/>
        <v>0.20316027088036118</v>
      </c>
      <c r="G159" s="49">
        <f t="shared" si="22"/>
        <v>9.0293453724604959E-3</v>
      </c>
      <c r="H159" s="49">
        <f t="shared" si="23"/>
        <v>4.740406320541761E-2</v>
      </c>
      <c r="I159" s="49">
        <f t="shared" si="24"/>
        <v>0.7404063205417607</v>
      </c>
      <c r="J159" s="49" t="str">
        <f t="shared" si="25"/>
        <v>BJP</v>
      </c>
      <c r="K159" s="49">
        <f t="shared" si="26"/>
        <v>0.20316027088036118</v>
      </c>
      <c r="L159" s="49" t="str">
        <f t="shared" si="27"/>
        <v>HAMS</v>
      </c>
      <c r="M159" s="49">
        <f t="shared" si="28"/>
        <v>0.53724604966139955</v>
      </c>
      <c r="N159" s="49" t="str">
        <f t="shared" si="29"/>
        <v>Strong BJP</v>
      </c>
      <c r="O159" s="50">
        <v>4</v>
      </c>
      <c r="P159" s="50">
        <v>328</v>
      </c>
      <c r="Q159" s="50">
        <v>2</v>
      </c>
      <c r="R159" s="50">
        <v>90</v>
      </c>
      <c r="S159" s="50">
        <v>3</v>
      </c>
      <c r="T159" s="50">
        <v>0</v>
      </c>
      <c r="U159" s="50">
        <v>1</v>
      </c>
      <c r="V159" s="50">
        <v>2</v>
      </c>
      <c r="W159" s="50">
        <v>2</v>
      </c>
      <c r="X159" s="50">
        <v>432</v>
      </c>
      <c r="Y159" s="50">
        <v>0</v>
      </c>
      <c r="Z159" s="51">
        <v>11</v>
      </c>
      <c r="AA159" s="48">
        <v>443</v>
      </c>
      <c r="AB159" s="50">
        <v>0</v>
      </c>
    </row>
    <row r="160" spans="1:28" x14ac:dyDescent="0.3">
      <c r="A160" s="52">
        <v>157</v>
      </c>
      <c r="B160" s="48" t="s">
        <v>485</v>
      </c>
      <c r="C160" s="48" t="str">
        <f>VLOOKUP(B160,[6]Sheet1!$B$2:$D$323,3,0)</f>
        <v>AURANGABAD</v>
      </c>
      <c r="D160" s="48"/>
      <c r="E160" s="49">
        <f t="shared" si="20"/>
        <v>0.85969387755102045</v>
      </c>
      <c r="F160" s="49">
        <f t="shared" si="21"/>
        <v>0.11224489795918367</v>
      </c>
      <c r="G160" s="49">
        <f t="shared" si="22"/>
        <v>5.1020408163265302E-3</v>
      </c>
      <c r="H160" s="49">
        <f t="shared" si="23"/>
        <v>2.2959183673469389E-2</v>
      </c>
      <c r="I160" s="49">
        <f t="shared" si="24"/>
        <v>0.85969387755102045</v>
      </c>
      <c r="J160" s="49" t="str">
        <f t="shared" si="25"/>
        <v>BJP</v>
      </c>
      <c r="K160" s="49">
        <f t="shared" si="26"/>
        <v>0.11224489795918367</v>
      </c>
      <c r="L160" s="49" t="str">
        <f t="shared" si="27"/>
        <v>HAMS</v>
      </c>
      <c r="M160" s="49">
        <f t="shared" si="28"/>
        <v>0.74744897959183676</v>
      </c>
      <c r="N160" s="49" t="str">
        <f t="shared" si="29"/>
        <v>Strong BJP</v>
      </c>
      <c r="O160" s="50">
        <v>2</v>
      </c>
      <c r="P160" s="50">
        <v>337</v>
      </c>
      <c r="Q160" s="50">
        <v>1</v>
      </c>
      <c r="R160" s="50">
        <v>44</v>
      </c>
      <c r="S160" s="50">
        <v>0</v>
      </c>
      <c r="T160" s="50">
        <v>0</v>
      </c>
      <c r="U160" s="50">
        <v>1</v>
      </c>
      <c r="V160" s="50">
        <v>2</v>
      </c>
      <c r="W160" s="50">
        <v>1</v>
      </c>
      <c r="X160" s="50">
        <v>388</v>
      </c>
      <c r="Y160" s="50">
        <v>0</v>
      </c>
      <c r="Z160" s="51">
        <v>4</v>
      </c>
      <c r="AA160" s="48">
        <v>392</v>
      </c>
      <c r="AB160" s="50">
        <v>0</v>
      </c>
    </row>
    <row r="161" spans="1:28" x14ac:dyDescent="0.3">
      <c r="A161" s="52">
        <v>158</v>
      </c>
      <c r="B161" s="48" t="s">
        <v>486</v>
      </c>
      <c r="C161" s="48" t="str">
        <f>VLOOKUP(B161,[6]Sheet1!$B$2:$D$323,3,0)</f>
        <v>AURANGABAD</v>
      </c>
      <c r="D161" s="48"/>
      <c r="E161" s="49">
        <f t="shared" si="20"/>
        <v>0.72956909361069833</v>
      </c>
      <c r="F161" s="49">
        <f t="shared" si="21"/>
        <v>0.21396731054977711</v>
      </c>
      <c r="G161" s="49">
        <f t="shared" si="22"/>
        <v>1.9316493313521546E-2</v>
      </c>
      <c r="H161" s="49">
        <f t="shared" si="23"/>
        <v>3.7147102526002972E-2</v>
      </c>
      <c r="I161" s="49">
        <f t="shared" si="24"/>
        <v>0.72956909361069833</v>
      </c>
      <c r="J161" s="49" t="str">
        <f t="shared" si="25"/>
        <v>BJP</v>
      </c>
      <c r="K161" s="49">
        <f t="shared" si="26"/>
        <v>0.21396731054977711</v>
      </c>
      <c r="L161" s="49" t="str">
        <f t="shared" si="27"/>
        <v>HAMS</v>
      </c>
      <c r="M161" s="49">
        <f t="shared" si="28"/>
        <v>0.51560178306092119</v>
      </c>
      <c r="N161" s="49" t="str">
        <f t="shared" si="29"/>
        <v>Strong BJP</v>
      </c>
      <c r="O161" s="50">
        <v>13</v>
      </c>
      <c r="P161" s="50">
        <v>491</v>
      </c>
      <c r="Q161" s="50">
        <v>3</v>
      </c>
      <c r="R161" s="50">
        <v>144</v>
      </c>
      <c r="S161" s="50">
        <v>2</v>
      </c>
      <c r="T161" s="50">
        <v>2</v>
      </c>
      <c r="U161" s="50">
        <v>7</v>
      </c>
      <c r="V161" s="50">
        <v>1</v>
      </c>
      <c r="W161" s="50">
        <v>2</v>
      </c>
      <c r="X161" s="50">
        <v>665</v>
      </c>
      <c r="Y161" s="50">
        <v>0</v>
      </c>
      <c r="Z161" s="51">
        <v>8</v>
      </c>
      <c r="AA161" s="48">
        <v>673</v>
      </c>
      <c r="AB161" s="50">
        <v>0</v>
      </c>
    </row>
    <row r="162" spans="1:28" x14ac:dyDescent="0.3">
      <c r="A162" s="52">
        <v>159</v>
      </c>
      <c r="B162" s="48" t="s">
        <v>487</v>
      </c>
      <c r="C162" s="48" t="str">
        <f>VLOOKUP(B162,[6]Sheet1!$B$2:$D$323,3,0)</f>
        <v>AURANGABAD</v>
      </c>
      <c r="D162" s="48"/>
      <c r="E162" s="49">
        <f t="shared" si="20"/>
        <v>0.44315992292870904</v>
      </c>
      <c r="F162" s="49">
        <f t="shared" si="21"/>
        <v>0.40462427745664742</v>
      </c>
      <c r="G162" s="49">
        <f t="shared" si="22"/>
        <v>3.2755298651252408E-2</v>
      </c>
      <c r="H162" s="49">
        <f t="shared" si="23"/>
        <v>0.11946050096339114</v>
      </c>
      <c r="I162" s="49">
        <f t="shared" si="24"/>
        <v>0.44315992292870904</v>
      </c>
      <c r="J162" s="49" t="str">
        <f t="shared" si="25"/>
        <v>BJP</v>
      </c>
      <c r="K162" s="49">
        <f t="shared" si="26"/>
        <v>0.40462427745664742</v>
      </c>
      <c r="L162" s="49" t="str">
        <f t="shared" si="27"/>
        <v>HAMS</v>
      </c>
      <c r="M162" s="49">
        <f t="shared" si="28"/>
        <v>3.8535645472061619E-2</v>
      </c>
      <c r="N162" s="49" t="str">
        <f t="shared" si="29"/>
        <v>Swing BJP</v>
      </c>
      <c r="O162" s="50">
        <v>17</v>
      </c>
      <c r="P162" s="50">
        <v>230</v>
      </c>
      <c r="Q162" s="50">
        <v>3</v>
      </c>
      <c r="R162" s="50">
        <v>210</v>
      </c>
      <c r="S162" s="50">
        <v>6</v>
      </c>
      <c r="T162" s="50">
        <v>6</v>
      </c>
      <c r="U162" s="50">
        <v>23</v>
      </c>
      <c r="V162" s="50">
        <v>3</v>
      </c>
      <c r="W162" s="50">
        <v>7</v>
      </c>
      <c r="X162" s="50">
        <v>505</v>
      </c>
      <c r="Y162" s="50">
        <v>0</v>
      </c>
      <c r="Z162" s="51">
        <v>14</v>
      </c>
      <c r="AA162" s="48">
        <v>519</v>
      </c>
      <c r="AB162" s="50">
        <v>0</v>
      </c>
    </row>
    <row r="163" spans="1:28" x14ac:dyDescent="0.3">
      <c r="A163" s="52">
        <v>160</v>
      </c>
      <c r="B163" s="48" t="s">
        <v>488</v>
      </c>
      <c r="C163" s="48" t="str">
        <f>VLOOKUP(B163,[6]Sheet1!$B$2:$D$323,3,0)</f>
        <v>AURANGABAD</v>
      </c>
      <c r="D163" s="48"/>
      <c r="E163" s="49">
        <f t="shared" si="20"/>
        <v>0.86848072562358281</v>
      </c>
      <c r="F163" s="49">
        <f t="shared" si="21"/>
        <v>9.297052154195011E-2</v>
      </c>
      <c r="G163" s="49">
        <f t="shared" si="22"/>
        <v>6.8027210884353739E-3</v>
      </c>
      <c r="H163" s="49">
        <f t="shared" si="23"/>
        <v>3.1746031746031744E-2</v>
      </c>
      <c r="I163" s="49">
        <f t="shared" si="24"/>
        <v>0.86848072562358281</v>
      </c>
      <c r="J163" s="49" t="str">
        <f t="shared" si="25"/>
        <v>BJP</v>
      </c>
      <c r="K163" s="49">
        <f t="shared" si="26"/>
        <v>9.297052154195011E-2</v>
      </c>
      <c r="L163" s="49" t="str">
        <f t="shared" si="27"/>
        <v>HAMS</v>
      </c>
      <c r="M163" s="49">
        <f t="shared" si="28"/>
        <v>0.77551020408163274</v>
      </c>
      <c r="N163" s="49" t="str">
        <f t="shared" si="29"/>
        <v>Strong BJP</v>
      </c>
      <c r="O163" s="50">
        <v>3</v>
      </c>
      <c r="P163" s="50">
        <v>383</v>
      </c>
      <c r="Q163" s="50">
        <v>1</v>
      </c>
      <c r="R163" s="50">
        <v>41</v>
      </c>
      <c r="S163" s="50">
        <v>1</v>
      </c>
      <c r="T163" s="50">
        <v>2</v>
      </c>
      <c r="U163" s="50">
        <v>1</v>
      </c>
      <c r="V163" s="50">
        <v>0</v>
      </c>
      <c r="W163" s="50">
        <v>2</v>
      </c>
      <c r="X163" s="50">
        <v>434</v>
      </c>
      <c r="Y163" s="50">
        <v>0</v>
      </c>
      <c r="Z163" s="51">
        <v>7</v>
      </c>
      <c r="AA163" s="48">
        <v>441</v>
      </c>
      <c r="AB163" s="50">
        <v>0</v>
      </c>
    </row>
    <row r="164" spans="1:28" x14ac:dyDescent="0.3">
      <c r="A164" s="52">
        <v>161</v>
      </c>
      <c r="B164" s="48" t="s">
        <v>489</v>
      </c>
      <c r="C164" s="48" t="str">
        <f>VLOOKUP(B164,[6]Sheet1!$B$2:$D$323,3,0)</f>
        <v>AURANGABAD</v>
      </c>
      <c r="D164" s="48"/>
      <c r="E164" s="49">
        <f t="shared" si="20"/>
        <v>0.88935281837160751</v>
      </c>
      <c r="F164" s="49">
        <f t="shared" si="21"/>
        <v>6.889352818371608E-2</v>
      </c>
      <c r="G164" s="49">
        <f t="shared" si="22"/>
        <v>8.350730688935281E-3</v>
      </c>
      <c r="H164" s="49">
        <f t="shared" si="23"/>
        <v>3.3402922755741124E-2</v>
      </c>
      <c r="I164" s="49">
        <f t="shared" si="24"/>
        <v>0.88935281837160751</v>
      </c>
      <c r="J164" s="49" t="str">
        <f t="shared" si="25"/>
        <v>BJP</v>
      </c>
      <c r="K164" s="49">
        <f t="shared" si="26"/>
        <v>6.889352818371608E-2</v>
      </c>
      <c r="L164" s="49" t="str">
        <f t="shared" si="27"/>
        <v>HAMS</v>
      </c>
      <c r="M164" s="49">
        <f t="shared" si="28"/>
        <v>0.82045929018789143</v>
      </c>
      <c r="N164" s="49" t="str">
        <f t="shared" si="29"/>
        <v>Strong BJP</v>
      </c>
      <c r="O164" s="50">
        <v>4</v>
      </c>
      <c r="P164" s="50">
        <v>426</v>
      </c>
      <c r="Q164" s="50">
        <v>2</v>
      </c>
      <c r="R164" s="50">
        <v>33</v>
      </c>
      <c r="S164" s="50">
        <v>4</v>
      </c>
      <c r="T164" s="50">
        <v>1</v>
      </c>
      <c r="U164" s="50">
        <v>0</v>
      </c>
      <c r="V164" s="50">
        <v>0</v>
      </c>
      <c r="W164" s="50">
        <v>1</v>
      </c>
      <c r="X164" s="50">
        <v>471</v>
      </c>
      <c r="Y164" s="50">
        <v>0</v>
      </c>
      <c r="Z164" s="51">
        <v>8</v>
      </c>
      <c r="AA164" s="48">
        <v>479</v>
      </c>
      <c r="AB164" s="50">
        <v>0</v>
      </c>
    </row>
    <row r="165" spans="1:28" x14ac:dyDescent="0.3">
      <c r="A165" s="52">
        <v>162</v>
      </c>
      <c r="B165" s="48" t="s">
        <v>490</v>
      </c>
      <c r="C165" s="48" t="str">
        <f>VLOOKUP(B165,[6]Sheet1!$B$2:$D$323,3,0)</f>
        <v>AURANGABAD</v>
      </c>
      <c r="D165" s="48"/>
      <c r="E165" s="49">
        <f t="shared" si="20"/>
        <v>0.87434554973821987</v>
      </c>
      <c r="F165" s="49">
        <f t="shared" si="21"/>
        <v>8.3769633507853408E-2</v>
      </c>
      <c r="G165" s="49">
        <f t="shared" si="22"/>
        <v>5.235602094240838E-3</v>
      </c>
      <c r="H165" s="49">
        <f t="shared" si="23"/>
        <v>3.6649214659685861E-2</v>
      </c>
      <c r="I165" s="49">
        <f t="shared" si="24"/>
        <v>0.87434554973821987</v>
      </c>
      <c r="J165" s="49" t="str">
        <f t="shared" si="25"/>
        <v>BJP</v>
      </c>
      <c r="K165" s="49">
        <f t="shared" si="26"/>
        <v>8.3769633507853408E-2</v>
      </c>
      <c r="L165" s="49" t="str">
        <f t="shared" si="27"/>
        <v>HAMS</v>
      </c>
      <c r="M165" s="49">
        <f t="shared" si="28"/>
        <v>0.79057591623036649</v>
      </c>
      <c r="N165" s="49" t="str">
        <f t="shared" si="29"/>
        <v>Strong BJP</v>
      </c>
      <c r="O165" s="50">
        <v>2</v>
      </c>
      <c r="P165" s="50">
        <v>334</v>
      </c>
      <c r="Q165" s="50">
        <v>1</v>
      </c>
      <c r="R165" s="50">
        <v>32</v>
      </c>
      <c r="S165" s="50">
        <v>2</v>
      </c>
      <c r="T165" s="50">
        <v>0</v>
      </c>
      <c r="U165" s="50">
        <v>4</v>
      </c>
      <c r="V165" s="50">
        <v>0</v>
      </c>
      <c r="W165" s="50">
        <v>2</v>
      </c>
      <c r="X165" s="50">
        <v>377</v>
      </c>
      <c r="Y165" s="50">
        <v>0</v>
      </c>
      <c r="Z165" s="51">
        <v>5</v>
      </c>
      <c r="AA165" s="48">
        <v>382</v>
      </c>
      <c r="AB165" s="50">
        <v>0</v>
      </c>
    </row>
    <row r="166" spans="1:28" x14ac:dyDescent="0.3">
      <c r="A166" s="52">
        <v>163</v>
      </c>
      <c r="B166" s="48" t="s">
        <v>491</v>
      </c>
      <c r="C166" s="48" t="str">
        <f>VLOOKUP(B166,[6]Sheet1!$B$2:$D$323,3,0)</f>
        <v>AURANGABAD</v>
      </c>
      <c r="D166" s="48"/>
      <c r="E166" s="49">
        <f t="shared" si="20"/>
        <v>0.67241379310344829</v>
      </c>
      <c r="F166" s="49">
        <f t="shared" si="21"/>
        <v>0.28078817733990147</v>
      </c>
      <c r="G166" s="49">
        <f t="shared" si="22"/>
        <v>2.4630541871921183E-3</v>
      </c>
      <c r="H166" s="49">
        <f t="shared" si="23"/>
        <v>4.4334975369458129E-2</v>
      </c>
      <c r="I166" s="49">
        <f t="shared" si="24"/>
        <v>0.67241379310344829</v>
      </c>
      <c r="J166" s="49" t="str">
        <f t="shared" si="25"/>
        <v>BJP</v>
      </c>
      <c r="K166" s="49">
        <f t="shared" si="26"/>
        <v>0.28078817733990147</v>
      </c>
      <c r="L166" s="49" t="str">
        <f t="shared" si="27"/>
        <v>HAMS</v>
      </c>
      <c r="M166" s="49">
        <f t="shared" si="28"/>
        <v>0.39162561576354682</v>
      </c>
      <c r="N166" s="49" t="str">
        <f t="shared" si="29"/>
        <v>Strong BJP</v>
      </c>
      <c r="O166" s="50">
        <v>1</v>
      </c>
      <c r="P166" s="50">
        <v>273</v>
      </c>
      <c r="Q166" s="50">
        <v>2</v>
      </c>
      <c r="R166" s="50">
        <v>114</v>
      </c>
      <c r="S166" s="50">
        <v>2</v>
      </c>
      <c r="T166" s="50">
        <v>2</v>
      </c>
      <c r="U166" s="50">
        <v>6</v>
      </c>
      <c r="V166" s="50">
        <v>0</v>
      </c>
      <c r="W166" s="50">
        <v>1</v>
      </c>
      <c r="X166" s="50">
        <v>401</v>
      </c>
      <c r="Y166" s="50">
        <v>0</v>
      </c>
      <c r="Z166" s="51">
        <v>5</v>
      </c>
      <c r="AA166" s="48">
        <v>406</v>
      </c>
      <c r="AB166" s="50">
        <v>0</v>
      </c>
    </row>
    <row r="167" spans="1:28" x14ac:dyDescent="0.3">
      <c r="A167" s="52">
        <v>164</v>
      </c>
      <c r="B167" s="48" t="s">
        <v>492</v>
      </c>
      <c r="C167" s="48" t="str">
        <f>VLOOKUP(B167,[6]Sheet1!$B$2:$D$323,3,0)</f>
        <v>AURANGABAD</v>
      </c>
      <c r="D167" s="48"/>
      <c r="E167" s="49">
        <f t="shared" si="20"/>
        <v>0.66516853932584274</v>
      </c>
      <c r="F167" s="49">
        <f t="shared" si="21"/>
        <v>0.29438202247191009</v>
      </c>
      <c r="G167" s="49">
        <f t="shared" si="22"/>
        <v>4.4943820224719105E-3</v>
      </c>
      <c r="H167" s="49">
        <f t="shared" si="23"/>
        <v>3.5955056179775284E-2</v>
      </c>
      <c r="I167" s="49">
        <f t="shared" si="24"/>
        <v>0.66516853932584274</v>
      </c>
      <c r="J167" s="49" t="str">
        <f t="shared" si="25"/>
        <v>BJP</v>
      </c>
      <c r="K167" s="49">
        <f t="shared" si="26"/>
        <v>0.29438202247191009</v>
      </c>
      <c r="L167" s="49" t="str">
        <f t="shared" si="27"/>
        <v>HAMS</v>
      </c>
      <c r="M167" s="49">
        <f t="shared" si="28"/>
        <v>0.37078651685393266</v>
      </c>
      <c r="N167" s="49" t="str">
        <f t="shared" si="29"/>
        <v>Strong BJP</v>
      </c>
      <c r="O167" s="50">
        <v>2</v>
      </c>
      <c r="P167" s="50">
        <v>296</v>
      </c>
      <c r="Q167" s="50">
        <v>2</v>
      </c>
      <c r="R167" s="50">
        <v>131</v>
      </c>
      <c r="S167" s="50">
        <v>2</v>
      </c>
      <c r="T167" s="50">
        <v>1</v>
      </c>
      <c r="U167" s="50">
        <v>4</v>
      </c>
      <c r="V167" s="50">
        <v>1</v>
      </c>
      <c r="W167" s="50">
        <v>2</v>
      </c>
      <c r="X167" s="50">
        <v>441</v>
      </c>
      <c r="Y167" s="50">
        <v>0</v>
      </c>
      <c r="Z167" s="51">
        <v>4</v>
      </c>
      <c r="AA167" s="48">
        <v>445</v>
      </c>
      <c r="AB167" s="50">
        <v>0</v>
      </c>
    </row>
    <row r="168" spans="1:28" x14ac:dyDescent="0.3">
      <c r="A168" s="52">
        <v>165</v>
      </c>
      <c r="B168" s="48" t="s">
        <v>208</v>
      </c>
      <c r="C168" s="48" t="str">
        <f>VLOOKUP(B168,[6]Sheet1!$B$2:$D$323,3,0)</f>
        <v>AURANGABAD</v>
      </c>
      <c r="D168" s="48"/>
      <c r="E168" s="49">
        <f t="shared" si="20"/>
        <v>0.26893939393939392</v>
      </c>
      <c r="F168" s="49">
        <f t="shared" si="21"/>
        <v>0.66856060606060608</v>
      </c>
      <c r="G168" s="49">
        <f t="shared" si="22"/>
        <v>1.893939393939394E-3</v>
      </c>
      <c r="H168" s="49">
        <f t="shared" si="23"/>
        <v>6.0606060606060608E-2</v>
      </c>
      <c r="I168" s="49">
        <f t="shared" si="24"/>
        <v>0.66856060606060608</v>
      </c>
      <c r="J168" s="49" t="str">
        <f t="shared" si="25"/>
        <v>HAMS</v>
      </c>
      <c r="K168" s="49">
        <f t="shared" si="26"/>
        <v>0.26893939393939392</v>
      </c>
      <c r="L168" s="49" t="str">
        <f t="shared" si="27"/>
        <v>BJP</v>
      </c>
      <c r="M168" s="49">
        <f t="shared" si="28"/>
        <v>0.39962121212121215</v>
      </c>
      <c r="N168" s="49" t="str">
        <f t="shared" si="29"/>
        <v>Strong HAMS</v>
      </c>
      <c r="O168" s="50">
        <v>1</v>
      </c>
      <c r="P168" s="50">
        <v>142</v>
      </c>
      <c r="Q168" s="50">
        <v>3</v>
      </c>
      <c r="R168" s="50">
        <v>353</v>
      </c>
      <c r="S168" s="50">
        <v>7</v>
      </c>
      <c r="T168" s="50">
        <v>4</v>
      </c>
      <c r="U168" s="50">
        <v>9</v>
      </c>
      <c r="V168" s="50">
        <v>2</v>
      </c>
      <c r="W168" s="50">
        <v>3</v>
      </c>
      <c r="X168" s="50">
        <v>524</v>
      </c>
      <c r="Y168" s="50">
        <v>0</v>
      </c>
      <c r="Z168" s="51">
        <v>4</v>
      </c>
      <c r="AA168" s="48">
        <v>528</v>
      </c>
      <c r="AB168" s="50">
        <v>0</v>
      </c>
    </row>
    <row r="169" spans="1:28" x14ac:dyDescent="0.3">
      <c r="A169" s="52">
        <v>166</v>
      </c>
      <c r="B169" s="48" t="s">
        <v>493</v>
      </c>
      <c r="C169" s="48" t="str">
        <f>VLOOKUP(B169,[6]Sheet1!$B$2:$D$323,3,0)</f>
        <v>AURANGABAD</v>
      </c>
      <c r="D169" s="48"/>
      <c r="E169" s="49">
        <f t="shared" si="20"/>
        <v>0.75492957746478873</v>
      </c>
      <c r="F169" s="49">
        <f t="shared" si="21"/>
        <v>0.22253521126760564</v>
      </c>
      <c r="G169" s="49">
        <f t="shared" si="22"/>
        <v>1.1267605633802818E-2</v>
      </c>
      <c r="H169" s="49">
        <f t="shared" si="23"/>
        <v>1.1267605633802818E-2</v>
      </c>
      <c r="I169" s="49">
        <f t="shared" si="24"/>
        <v>0.75492957746478873</v>
      </c>
      <c r="J169" s="49" t="str">
        <f t="shared" si="25"/>
        <v>BJP</v>
      </c>
      <c r="K169" s="49">
        <f t="shared" si="26"/>
        <v>0.22253521126760564</v>
      </c>
      <c r="L169" s="49" t="str">
        <f t="shared" si="27"/>
        <v>HAMS</v>
      </c>
      <c r="M169" s="49">
        <f t="shared" si="28"/>
        <v>0.53239436619718306</v>
      </c>
      <c r="N169" s="49" t="str">
        <f t="shared" si="29"/>
        <v>Strong BJP</v>
      </c>
      <c r="O169" s="50">
        <v>4</v>
      </c>
      <c r="P169" s="50">
        <v>268</v>
      </c>
      <c r="Q169" s="50">
        <v>0</v>
      </c>
      <c r="R169" s="50">
        <v>79</v>
      </c>
      <c r="S169" s="50">
        <v>2</v>
      </c>
      <c r="T169" s="50">
        <v>0</v>
      </c>
      <c r="U169" s="50">
        <v>1</v>
      </c>
      <c r="V169" s="50">
        <v>0</v>
      </c>
      <c r="W169" s="50">
        <v>0</v>
      </c>
      <c r="X169" s="50">
        <v>354</v>
      </c>
      <c r="Y169" s="50">
        <v>0</v>
      </c>
      <c r="Z169" s="51">
        <v>1</v>
      </c>
      <c r="AA169" s="48">
        <v>355</v>
      </c>
      <c r="AB169" s="50">
        <v>0</v>
      </c>
    </row>
    <row r="170" spans="1:28" x14ac:dyDescent="0.3">
      <c r="A170" s="52">
        <v>167</v>
      </c>
      <c r="B170" s="48" t="s">
        <v>494</v>
      </c>
      <c r="C170" s="48" t="str">
        <f>VLOOKUP(B170,[6]Sheet1!$B$2:$D$323,3,0)</f>
        <v>AURANGABAD</v>
      </c>
      <c r="D170" s="48"/>
      <c r="E170" s="49">
        <f t="shared" si="20"/>
        <v>0.90579710144927539</v>
      </c>
      <c r="F170" s="49">
        <f t="shared" si="21"/>
        <v>7.2463768115942032E-2</v>
      </c>
      <c r="G170" s="49">
        <f t="shared" si="22"/>
        <v>0</v>
      </c>
      <c r="H170" s="49">
        <f t="shared" si="23"/>
        <v>2.1739130434782608E-2</v>
      </c>
      <c r="I170" s="49">
        <f t="shared" si="24"/>
        <v>0.90579710144927539</v>
      </c>
      <c r="J170" s="49" t="str">
        <f t="shared" si="25"/>
        <v>BJP</v>
      </c>
      <c r="K170" s="49">
        <f t="shared" si="26"/>
        <v>7.2463768115942032E-2</v>
      </c>
      <c r="L170" s="49" t="str">
        <f t="shared" si="27"/>
        <v>HAMS</v>
      </c>
      <c r="M170" s="49">
        <f t="shared" si="28"/>
        <v>0.83333333333333337</v>
      </c>
      <c r="N170" s="49" t="str">
        <f t="shared" si="29"/>
        <v>Strong BJP</v>
      </c>
      <c r="O170" s="50">
        <v>0</v>
      </c>
      <c r="P170" s="50">
        <v>375</v>
      </c>
      <c r="Q170" s="50">
        <v>2</v>
      </c>
      <c r="R170" s="50">
        <v>30</v>
      </c>
      <c r="S170" s="50">
        <v>0</v>
      </c>
      <c r="T170" s="50">
        <v>0</v>
      </c>
      <c r="U170" s="50">
        <v>2</v>
      </c>
      <c r="V170" s="50">
        <v>0</v>
      </c>
      <c r="W170" s="50">
        <v>0</v>
      </c>
      <c r="X170" s="50">
        <v>409</v>
      </c>
      <c r="Y170" s="50">
        <v>0</v>
      </c>
      <c r="Z170" s="51">
        <v>5</v>
      </c>
      <c r="AA170" s="48">
        <v>414</v>
      </c>
      <c r="AB170" s="50">
        <v>0</v>
      </c>
    </row>
    <row r="171" spans="1:28" x14ac:dyDescent="0.3">
      <c r="A171" s="52">
        <v>168</v>
      </c>
      <c r="B171" s="48" t="s">
        <v>495</v>
      </c>
      <c r="C171" s="48" t="str">
        <f>VLOOKUP(B171,[6]Sheet1!$B$2:$D$323,3,0)</f>
        <v>RAMABANDH</v>
      </c>
      <c r="D171" s="48"/>
      <c r="E171" s="49">
        <f t="shared" si="20"/>
        <v>0.80523255813953487</v>
      </c>
      <c r="F171" s="49">
        <f t="shared" si="21"/>
        <v>0.13226744186046513</v>
      </c>
      <c r="G171" s="49">
        <f t="shared" si="22"/>
        <v>1.0174418604651164E-2</v>
      </c>
      <c r="H171" s="49">
        <f t="shared" si="23"/>
        <v>5.232558139534884E-2</v>
      </c>
      <c r="I171" s="49">
        <f t="shared" si="24"/>
        <v>0.80523255813953487</v>
      </c>
      <c r="J171" s="49" t="str">
        <f t="shared" si="25"/>
        <v>BJP</v>
      </c>
      <c r="K171" s="49">
        <f t="shared" si="26"/>
        <v>0.13226744186046513</v>
      </c>
      <c r="L171" s="49" t="str">
        <f t="shared" si="27"/>
        <v>HAMS</v>
      </c>
      <c r="M171" s="49">
        <f t="shared" si="28"/>
        <v>0.67296511627906974</v>
      </c>
      <c r="N171" s="49" t="str">
        <f t="shared" si="29"/>
        <v>Strong BJP</v>
      </c>
      <c r="O171" s="50">
        <v>7</v>
      </c>
      <c r="P171" s="50">
        <v>554</v>
      </c>
      <c r="Q171" s="50">
        <v>7</v>
      </c>
      <c r="R171" s="50">
        <v>91</v>
      </c>
      <c r="S171" s="50">
        <v>6</v>
      </c>
      <c r="T171" s="50">
        <v>4</v>
      </c>
      <c r="U171" s="50">
        <v>3</v>
      </c>
      <c r="V171" s="50">
        <v>3</v>
      </c>
      <c r="W171" s="50">
        <v>1</v>
      </c>
      <c r="X171" s="50">
        <v>676</v>
      </c>
      <c r="Y171" s="50">
        <v>0</v>
      </c>
      <c r="Z171" s="51">
        <v>12</v>
      </c>
      <c r="AA171" s="48">
        <v>688</v>
      </c>
      <c r="AB171" s="50">
        <v>0</v>
      </c>
    </row>
    <row r="172" spans="1:28" x14ac:dyDescent="0.3">
      <c r="A172" s="52">
        <v>169</v>
      </c>
      <c r="B172" s="48" t="s">
        <v>212</v>
      </c>
      <c r="C172" s="48" t="str">
        <f>VLOOKUP(B172,[6]Sheet1!$B$2:$D$323,3,0)</f>
        <v>RAMABANDH</v>
      </c>
      <c r="D172" s="48"/>
      <c r="E172" s="49">
        <f t="shared" si="20"/>
        <v>0.4479695431472081</v>
      </c>
      <c r="F172" s="49">
        <f t="shared" si="21"/>
        <v>0.4137055837563452</v>
      </c>
      <c r="G172" s="49">
        <f t="shared" si="22"/>
        <v>2.7918781725888325E-2</v>
      </c>
      <c r="H172" s="49">
        <f t="shared" si="23"/>
        <v>0.11040609137055837</v>
      </c>
      <c r="I172" s="49">
        <f t="shared" si="24"/>
        <v>0.4479695431472081</v>
      </c>
      <c r="J172" s="49" t="str">
        <f t="shared" si="25"/>
        <v>BJP</v>
      </c>
      <c r="K172" s="49">
        <f t="shared" si="26"/>
        <v>0.4137055837563452</v>
      </c>
      <c r="L172" s="49" t="str">
        <f t="shared" si="27"/>
        <v>HAMS</v>
      </c>
      <c r="M172" s="49">
        <f t="shared" si="28"/>
        <v>3.4263959390862908E-2</v>
      </c>
      <c r="N172" s="49" t="str">
        <f t="shared" si="29"/>
        <v>Swing BJP</v>
      </c>
      <c r="O172" s="50">
        <v>22</v>
      </c>
      <c r="P172" s="50">
        <v>353</v>
      </c>
      <c r="Q172" s="50">
        <v>9</v>
      </c>
      <c r="R172" s="50">
        <v>326</v>
      </c>
      <c r="S172" s="50">
        <v>8</v>
      </c>
      <c r="T172" s="50">
        <v>5</v>
      </c>
      <c r="U172" s="50">
        <v>22</v>
      </c>
      <c r="V172" s="50">
        <v>16</v>
      </c>
      <c r="W172" s="50">
        <v>8</v>
      </c>
      <c r="X172" s="50">
        <v>769</v>
      </c>
      <c r="Y172" s="50">
        <v>0</v>
      </c>
      <c r="Z172" s="51">
        <v>19</v>
      </c>
      <c r="AA172" s="48">
        <v>788</v>
      </c>
      <c r="AB172" s="50">
        <v>0</v>
      </c>
    </row>
    <row r="173" spans="1:28" x14ac:dyDescent="0.3">
      <c r="A173" s="52">
        <v>170</v>
      </c>
      <c r="B173" s="48" t="s">
        <v>496</v>
      </c>
      <c r="C173" s="48" t="str">
        <f>VLOOKUP(B173,[6]Sheet1!$B$2:$D$323,3,0)</f>
        <v>Others</v>
      </c>
      <c r="D173" s="48"/>
      <c r="E173" s="49">
        <f t="shared" si="20"/>
        <v>0.71670190274841439</v>
      </c>
      <c r="F173" s="49">
        <f t="shared" si="21"/>
        <v>0.21987315010570824</v>
      </c>
      <c r="G173" s="49">
        <f t="shared" si="22"/>
        <v>0</v>
      </c>
      <c r="H173" s="49">
        <f t="shared" si="23"/>
        <v>6.3424947145877375E-2</v>
      </c>
      <c r="I173" s="49">
        <f t="shared" si="24"/>
        <v>0.71670190274841439</v>
      </c>
      <c r="J173" s="49" t="str">
        <f t="shared" si="25"/>
        <v>BJP</v>
      </c>
      <c r="K173" s="49">
        <f t="shared" si="26"/>
        <v>0.21987315010570824</v>
      </c>
      <c r="L173" s="49" t="str">
        <f t="shared" si="27"/>
        <v>HAMS</v>
      </c>
      <c r="M173" s="49">
        <f t="shared" si="28"/>
        <v>0.49682875264270615</v>
      </c>
      <c r="N173" s="49" t="str">
        <f t="shared" si="29"/>
        <v>Strong BJP</v>
      </c>
      <c r="O173" s="50">
        <v>0</v>
      </c>
      <c r="P173" s="50">
        <v>339</v>
      </c>
      <c r="Q173" s="50">
        <v>2</v>
      </c>
      <c r="R173" s="50">
        <v>104</v>
      </c>
      <c r="S173" s="50">
        <v>4</v>
      </c>
      <c r="T173" s="50">
        <v>2</v>
      </c>
      <c r="U173" s="50">
        <v>7</v>
      </c>
      <c r="V173" s="50">
        <v>4</v>
      </c>
      <c r="W173" s="50">
        <v>8</v>
      </c>
      <c r="X173" s="50">
        <v>470</v>
      </c>
      <c r="Y173" s="50">
        <v>0</v>
      </c>
      <c r="Z173" s="51">
        <v>3</v>
      </c>
      <c r="AA173" s="48">
        <v>473</v>
      </c>
      <c r="AB173" s="50">
        <v>0</v>
      </c>
    </row>
    <row r="174" spans="1:28" x14ac:dyDescent="0.3">
      <c r="A174" s="52">
        <v>171</v>
      </c>
      <c r="B174" s="48" t="s">
        <v>497</v>
      </c>
      <c r="C174" s="48" t="str">
        <f>VLOOKUP(B174,[6]Sheet1!$B$2:$D$323,3,0)</f>
        <v>AURANGABAD</v>
      </c>
      <c r="D174" s="48"/>
      <c r="E174" s="49">
        <f t="shared" si="20"/>
        <v>0.55945419103313843</v>
      </c>
      <c r="F174" s="49">
        <f t="shared" si="21"/>
        <v>0.38986354775828458</v>
      </c>
      <c r="G174" s="49">
        <f t="shared" si="22"/>
        <v>9.7465886939571145E-3</v>
      </c>
      <c r="H174" s="49">
        <f t="shared" si="23"/>
        <v>4.0935672514619881E-2</v>
      </c>
      <c r="I174" s="49">
        <f t="shared" si="24"/>
        <v>0.55945419103313843</v>
      </c>
      <c r="J174" s="49" t="str">
        <f t="shared" si="25"/>
        <v>BJP</v>
      </c>
      <c r="K174" s="49">
        <f t="shared" si="26"/>
        <v>0.38986354775828458</v>
      </c>
      <c r="L174" s="49" t="str">
        <f t="shared" si="27"/>
        <v>HAMS</v>
      </c>
      <c r="M174" s="49">
        <f t="shared" si="28"/>
        <v>0.16959064327485385</v>
      </c>
      <c r="N174" s="49" t="str">
        <f t="shared" si="29"/>
        <v>Strong BJP</v>
      </c>
      <c r="O174" s="50">
        <v>5</v>
      </c>
      <c r="P174" s="50">
        <v>287</v>
      </c>
      <c r="Q174" s="50">
        <v>5</v>
      </c>
      <c r="R174" s="50">
        <v>200</v>
      </c>
      <c r="S174" s="50">
        <v>2</v>
      </c>
      <c r="T174" s="50">
        <v>0</v>
      </c>
      <c r="U174" s="50">
        <v>4</v>
      </c>
      <c r="V174" s="50">
        <v>5</v>
      </c>
      <c r="W174" s="50">
        <v>2</v>
      </c>
      <c r="X174" s="50">
        <v>510</v>
      </c>
      <c r="Y174" s="50">
        <v>0</v>
      </c>
      <c r="Z174" s="51">
        <v>3</v>
      </c>
      <c r="AA174" s="48">
        <v>513</v>
      </c>
      <c r="AB174" s="50">
        <v>0</v>
      </c>
    </row>
    <row r="175" spans="1:28" x14ac:dyDescent="0.3">
      <c r="A175" s="52">
        <v>172</v>
      </c>
      <c r="B175" s="48" t="s">
        <v>498</v>
      </c>
      <c r="C175" s="48" t="str">
        <f>VLOOKUP(B175,[6]Sheet1!$B$2:$D$323,3,0)</f>
        <v>AURANGABAD</v>
      </c>
      <c r="D175" s="48"/>
      <c r="E175" s="49">
        <f t="shared" si="20"/>
        <v>0.27572016460905352</v>
      </c>
      <c r="F175" s="49">
        <f t="shared" si="21"/>
        <v>0.67489711934156382</v>
      </c>
      <c r="G175" s="49">
        <f t="shared" si="22"/>
        <v>2.05761316872428E-3</v>
      </c>
      <c r="H175" s="49">
        <f t="shared" si="23"/>
        <v>4.7325102880658436E-2</v>
      </c>
      <c r="I175" s="49">
        <f t="shared" si="24"/>
        <v>0.67489711934156382</v>
      </c>
      <c r="J175" s="49" t="str">
        <f t="shared" si="25"/>
        <v>HAMS</v>
      </c>
      <c r="K175" s="49">
        <f t="shared" si="26"/>
        <v>0.27572016460905352</v>
      </c>
      <c r="L175" s="49" t="str">
        <f t="shared" si="27"/>
        <v>BJP</v>
      </c>
      <c r="M175" s="49">
        <f t="shared" si="28"/>
        <v>0.3991769547325103</v>
      </c>
      <c r="N175" s="49" t="str">
        <f t="shared" si="29"/>
        <v>Strong HAMS</v>
      </c>
      <c r="O175" s="50">
        <v>1</v>
      </c>
      <c r="P175" s="50">
        <v>134</v>
      </c>
      <c r="Q175" s="50">
        <v>3</v>
      </c>
      <c r="R175" s="50">
        <v>328</v>
      </c>
      <c r="S175" s="50">
        <v>4</v>
      </c>
      <c r="T175" s="50">
        <v>1</v>
      </c>
      <c r="U175" s="50">
        <v>5</v>
      </c>
      <c r="V175" s="50">
        <v>5</v>
      </c>
      <c r="W175" s="50">
        <v>1</v>
      </c>
      <c r="X175" s="50">
        <v>482</v>
      </c>
      <c r="Y175" s="50">
        <v>0</v>
      </c>
      <c r="Z175" s="51">
        <v>4</v>
      </c>
      <c r="AA175" s="48">
        <v>486</v>
      </c>
      <c r="AB175" s="50">
        <v>0</v>
      </c>
    </row>
    <row r="176" spans="1:28" x14ac:dyDescent="0.3">
      <c r="A176" s="52">
        <v>173</v>
      </c>
      <c r="B176" s="48" t="s">
        <v>499</v>
      </c>
      <c r="C176" s="48" t="str">
        <f>VLOOKUP(B176,[6]Sheet1!$B$2:$D$323,3,0)</f>
        <v>AURANGABAD</v>
      </c>
      <c r="D176" s="48"/>
      <c r="E176" s="49">
        <f t="shared" si="20"/>
        <v>0.888646288209607</v>
      </c>
      <c r="F176" s="49">
        <f t="shared" si="21"/>
        <v>8.7336244541484712E-2</v>
      </c>
      <c r="G176" s="49">
        <f t="shared" si="22"/>
        <v>2.1834061135371178E-3</v>
      </c>
      <c r="H176" s="49">
        <f t="shared" si="23"/>
        <v>2.1834061135371178E-2</v>
      </c>
      <c r="I176" s="49">
        <f t="shared" si="24"/>
        <v>0.888646288209607</v>
      </c>
      <c r="J176" s="49" t="str">
        <f t="shared" si="25"/>
        <v>BJP</v>
      </c>
      <c r="K176" s="49">
        <f t="shared" si="26"/>
        <v>8.7336244541484712E-2</v>
      </c>
      <c r="L176" s="49" t="str">
        <f t="shared" si="27"/>
        <v>HAMS</v>
      </c>
      <c r="M176" s="49">
        <f t="shared" si="28"/>
        <v>0.80131004366812231</v>
      </c>
      <c r="N176" s="49" t="str">
        <f t="shared" si="29"/>
        <v>Strong BJP</v>
      </c>
      <c r="O176" s="50">
        <v>1</v>
      </c>
      <c r="P176" s="50">
        <v>407</v>
      </c>
      <c r="Q176" s="50">
        <v>1</v>
      </c>
      <c r="R176" s="50">
        <v>40</v>
      </c>
      <c r="S176" s="50">
        <v>2</v>
      </c>
      <c r="T176" s="50">
        <v>2</v>
      </c>
      <c r="U176" s="50">
        <v>0</v>
      </c>
      <c r="V176" s="50">
        <v>0</v>
      </c>
      <c r="W176" s="50">
        <v>0</v>
      </c>
      <c r="X176" s="50">
        <v>453</v>
      </c>
      <c r="Y176" s="50">
        <v>0</v>
      </c>
      <c r="Z176" s="51">
        <v>5</v>
      </c>
      <c r="AA176" s="48">
        <v>458</v>
      </c>
      <c r="AB176" s="50">
        <v>0</v>
      </c>
    </row>
    <row r="177" spans="1:28" x14ac:dyDescent="0.3">
      <c r="A177" s="52">
        <v>174</v>
      </c>
      <c r="B177" s="48" t="s">
        <v>500</v>
      </c>
      <c r="C177" s="48" t="str">
        <f>VLOOKUP(B177,[6]Sheet1!$B$2:$D$323,3,0)</f>
        <v>AURANGABAD</v>
      </c>
      <c r="D177" s="48"/>
      <c r="E177" s="49">
        <f t="shared" si="20"/>
        <v>0.8571428571428571</v>
      </c>
      <c r="F177" s="49">
        <f t="shared" si="21"/>
        <v>0.12531328320802004</v>
      </c>
      <c r="G177" s="49">
        <f t="shared" si="22"/>
        <v>2.5062656641604009E-3</v>
      </c>
      <c r="H177" s="49">
        <f t="shared" si="23"/>
        <v>1.5037593984962405E-2</v>
      </c>
      <c r="I177" s="49">
        <f t="shared" si="24"/>
        <v>0.8571428571428571</v>
      </c>
      <c r="J177" s="49" t="str">
        <f t="shared" si="25"/>
        <v>BJP</v>
      </c>
      <c r="K177" s="49">
        <f t="shared" si="26"/>
        <v>0.12531328320802004</v>
      </c>
      <c r="L177" s="49" t="str">
        <f t="shared" si="27"/>
        <v>HAMS</v>
      </c>
      <c r="M177" s="49">
        <f t="shared" si="28"/>
        <v>0.73182957393483705</v>
      </c>
      <c r="N177" s="49" t="str">
        <f t="shared" si="29"/>
        <v>Strong BJP</v>
      </c>
      <c r="O177" s="50">
        <v>1</v>
      </c>
      <c r="P177" s="50">
        <v>342</v>
      </c>
      <c r="Q177" s="50">
        <v>1</v>
      </c>
      <c r="R177" s="50">
        <v>50</v>
      </c>
      <c r="S177" s="50">
        <v>1</v>
      </c>
      <c r="T177" s="50">
        <v>1</v>
      </c>
      <c r="U177" s="50">
        <v>1</v>
      </c>
      <c r="V177" s="50">
        <v>0</v>
      </c>
      <c r="W177" s="50">
        <v>0</v>
      </c>
      <c r="X177" s="50">
        <v>397</v>
      </c>
      <c r="Y177" s="50">
        <v>0</v>
      </c>
      <c r="Z177" s="51">
        <v>2</v>
      </c>
      <c r="AA177" s="48">
        <v>399</v>
      </c>
      <c r="AB177" s="50">
        <v>0</v>
      </c>
    </row>
    <row r="178" spans="1:28" x14ac:dyDescent="0.3">
      <c r="A178" s="52">
        <v>175</v>
      </c>
      <c r="B178" s="48" t="s">
        <v>501</v>
      </c>
      <c r="C178" s="48" t="str">
        <f>VLOOKUP(B178,[6]Sheet1!$B$2:$D$323,3,0)</f>
        <v>AURANGABAD</v>
      </c>
      <c r="D178" s="48"/>
      <c r="E178" s="49">
        <f t="shared" si="20"/>
        <v>0.94664634146341464</v>
      </c>
      <c r="F178" s="49">
        <f t="shared" si="21"/>
        <v>3.6585365853658534E-2</v>
      </c>
      <c r="G178" s="49">
        <f t="shared" si="22"/>
        <v>3.0487804878048782E-3</v>
      </c>
      <c r="H178" s="49">
        <f t="shared" si="23"/>
        <v>1.3719512195121951E-2</v>
      </c>
      <c r="I178" s="49">
        <f t="shared" si="24"/>
        <v>0.94664634146341464</v>
      </c>
      <c r="J178" s="49" t="str">
        <f t="shared" si="25"/>
        <v>BJP</v>
      </c>
      <c r="K178" s="49">
        <f t="shared" si="26"/>
        <v>3.6585365853658534E-2</v>
      </c>
      <c r="L178" s="49" t="str">
        <f t="shared" si="27"/>
        <v>HAMS</v>
      </c>
      <c r="M178" s="49">
        <f t="shared" si="28"/>
        <v>0.91006097560975607</v>
      </c>
      <c r="N178" s="49" t="str">
        <f t="shared" si="29"/>
        <v>Strong BJP</v>
      </c>
      <c r="O178" s="50">
        <v>2</v>
      </c>
      <c r="P178" s="50">
        <v>621</v>
      </c>
      <c r="Q178" s="50">
        <v>1</v>
      </c>
      <c r="R178" s="50">
        <v>24</v>
      </c>
      <c r="S178" s="50">
        <v>0</v>
      </c>
      <c r="T178" s="50">
        <v>2</v>
      </c>
      <c r="U178" s="50">
        <v>0</v>
      </c>
      <c r="V178" s="50">
        <v>0</v>
      </c>
      <c r="W178" s="50">
        <v>1</v>
      </c>
      <c r="X178" s="50">
        <v>651</v>
      </c>
      <c r="Y178" s="50">
        <v>0</v>
      </c>
      <c r="Z178" s="51">
        <v>5</v>
      </c>
      <c r="AA178" s="48">
        <v>656</v>
      </c>
      <c r="AB178" s="50">
        <v>0</v>
      </c>
    </row>
    <row r="179" spans="1:28" x14ac:dyDescent="0.3">
      <c r="A179" s="52">
        <v>176</v>
      </c>
      <c r="B179" s="48" t="s">
        <v>218</v>
      </c>
      <c r="C179" s="48" t="str">
        <f>VLOOKUP(B179,[6]Sheet1!$B$2:$D$323,3,0)</f>
        <v>DHARANIDHAR</v>
      </c>
      <c r="D179" s="48"/>
      <c r="E179" s="49">
        <f t="shared" si="20"/>
        <v>0.64084507042253525</v>
      </c>
      <c r="F179" s="49">
        <f t="shared" si="21"/>
        <v>0.31924882629107981</v>
      </c>
      <c r="G179" s="49">
        <f t="shared" si="22"/>
        <v>4.6948356807511738E-3</v>
      </c>
      <c r="H179" s="49">
        <f t="shared" si="23"/>
        <v>3.5211267605633804E-2</v>
      </c>
      <c r="I179" s="49">
        <f t="shared" si="24"/>
        <v>0.64084507042253525</v>
      </c>
      <c r="J179" s="49" t="str">
        <f t="shared" si="25"/>
        <v>BJP</v>
      </c>
      <c r="K179" s="49">
        <f t="shared" si="26"/>
        <v>0.31924882629107981</v>
      </c>
      <c r="L179" s="49" t="str">
        <f t="shared" si="27"/>
        <v>HAMS</v>
      </c>
      <c r="M179" s="49">
        <f t="shared" si="28"/>
        <v>0.32159624413145543</v>
      </c>
      <c r="N179" s="49" t="str">
        <f t="shared" si="29"/>
        <v>Strong BJP</v>
      </c>
      <c r="O179" s="50">
        <v>2</v>
      </c>
      <c r="P179" s="50">
        <v>273</v>
      </c>
      <c r="Q179" s="50">
        <v>5</v>
      </c>
      <c r="R179" s="50">
        <v>136</v>
      </c>
      <c r="S179" s="50">
        <v>0</v>
      </c>
      <c r="T179" s="50">
        <v>1</v>
      </c>
      <c r="U179" s="50">
        <v>2</v>
      </c>
      <c r="V179" s="50">
        <v>2</v>
      </c>
      <c r="W179" s="50">
        <v>2</v>
      </c>
      <c r="X179" s="50">
        <v>423</v>
      </c>
      <c r="Y179" s="50">
        <v>0</v>
      </c>
      <c r="Z179" s="51">
        <v>3</v>
      </c>
      <c r="AA179" s="48">
        <v>426</v>
      </c>
      <c r="AB179" s="50">
        <v>0</v>
      </c>
    </row>
    <row r="180" spans="1:28" x14ac:dyDescent="0.3">
      <c r="A180" s="52">
        <v>177</v>
      </c>
      <c r="B180" s="48" t="s">
        <v>502</v>
      </c>
      <c r="C180" s="48" t="str">
        <f>VLOOKUP(B180,[6]Sheet1!$B$2:$D$323,3,0)</f>
        <v>DHARANIDHAR</v>
      </c>
      <c r="D180" s="48"/>
      <c r="E180" s="49">
        <f t="shared" si="20"/>
        <v>0.625</v>
      </c>
      <c r="F180" s="49">
        <f t="shared" si="21"/>
        <v>0.31359649122807015</v>
      </c>
      <c r="G180" s="49">
        <f t="shared" si="22"/>
        <v>8.771929824561403E-3</v>
      </c>
      <c r="H180" s="49">
        <f t="shared" si="23"/>
        <v>5.2631578947368418E-2</v>
      </c>
      <c r="I180" s="49">
        <f t="shared" si="24"/>
        <v>0.625</v>
      </c>
      <c r="J180" s="49" t="str">
        <f t="shared" si="25"/>
        <v>BJP</v>
      </c>
      <c r="K180" s="49">
        <f t="shared" si="26"/>
        <v>0.31359649122807015</v>
      </c>
      <c r="L180" s="49" t="str">
        <f t="shared" si="27"/>
        <v>HAMS</v>
      </c>
      <c r="M180" s="49">
        <f t="shared" si="28"/>
        <v>0.31140350877192985</v>
      </c>
      <c r="N180" s="49" t="str">
        <f t="shared" si="29"/>
        <v>Strong BJP</v>
      </c>
      <c r="O180" s="50">
        <v>4</v>
      </c>
      <c r="P180" s="50">
        <v>285</v>
      </c>
      <c r="Q180" s="50">
        <v>5</v>
      </c>
      <c r="R180" s="50">
        <v>143</v>
      </c>
      <c r="S180" s="50">
        <v>1</v>
      </c>
      <c r="T180" s="50">
        <v>1</v>
      </c>
      <c r="U180" s="50">
        <v>6</v>
      </c>
      <c r="V180" s="50">
        <v>3</v>
      </c>
      <c r="W180" s="50">
        <v>3</v>
      </c>
      <c r="X180" s="50">
        <v>451</v>
      </c>
      <c r="Y180" s="50">
        <v>0</v>
      </c>
      <c r="Z180" s="51">
        <v>5</v>
      </c>
      <c r="AA180" s="48">
        <v>456</v>
      </c>
      <c r="AB180" s="50">
        <v>0</v>
      </c>
    </row>
    <row r="181" spans="1:28" x14ac:dyDescent="0.3">
      <c r="A181" s="52">
        <v>178</v>
      </c>
      <c r="B181" s="48" t="s">
        <v>219</v>
      </c>
      <c r="C181" s="48" t="str">
        <f>VLOOKUP(B181,[6]Sheet1!$B$2:$D$323,3,0)</f>
        <v>DHARANIDHAR</v>
      </c>
      <c r="D181" s="48"/>
      <c r="E181" s="49">
        <f t="shared" si="20"/>
        <v>0.51159618008185537</v>
      </c>
      <c r="F181" s="49">
        <f t="shared" si="21"/>
        <v>0.40381991814461121</v>
      </c>
      <c r="G181" s="49">
        <f t="shared" si="22"/>
        <v>5.4570259208731242E-3</v>
      </c>
      <c r="H181" s="49">
        <f t="shared" si="23"/>
        <v>7.9126875852660303E-2</v>
      </c>
      <c r="I181" s="49">
        <f t="shared" si="24"/>
        <v>0.51159618008185537</v>
      </c>
      <c r="J181" s="49" t="str">
        <f t="shared" si="25"/>
        <v>BJP</v>
      </c>
      <c r="K181" s="49">
        <f t="shared" si="26"/>
        <v>0.40381991814461121</v>
      </c>
      <c r="L181" s="49" t="str">
        <f t="shared" si="27"/>
        <v>HAMS</v>
      </c>
      <c r="M181" s="49">
        <f t="shared" si="28"/>
        <v>0.10777626193724416</v>
      </c>
      <c r="N181" s="49" t="str">
        <f t="shared" si="29"/>
        <v>Swing BJP</v>
      </c>
      <c r="O181" s="50">
        <v>4</v>
      </c>
      <c r="P181" s="50">
        <v>375</v>
      </c>
      <c r="Q181" s="50">
        <v>5</v>
      </c>
      <c r="R181" s="50">
        <v>296</v>
      </c>
      <c r="S181" s="50">
        <v>8</v>
      </c>
      <c r="T181" s="50">
        <v>8</v>
      </c>
      <c r="U181" s="50">
        <v>6</v>
      </c>
      <c r="V181" s="50">
        <v>8</v>
      </c>
      <c r="W181" s="50">
        <v>15</v>
      </c>
      <c r="X181" s="50">
        <v>725</v>
      </c>
      <c r="Y181" s="50">
        <v>0</v>
      </c>
      <c r="Z181" s="51">
        <v>8</v>
      </c>
      <c r="AA181" s="48">
        <v>733</v>
      </c>
      <c r="AB181" s="50">
        <v>0</v>
      </c>
    </row>
    <row r="182" spans="1:28" x14ac:dyDescent="0.3">
      <c r="A182" s="52">
        <v>179</v>
      </c>
      <c r="B182" s="48" t="s">
        <v>503</v>
      </c>
      <c r="C182" s="48" t="str">
        <f>VLOOKUP(B182,[6]Sheet1!$B$2:$D$323,3,0)</f>
        <v>AURANGABAD</v>
      </c>
      <c r="D182" s="48"/>
      <c r="E182" s="49">
        <f t="shared" si="20"/>
        <v>0.54037267080745344</v>
      </c>
      <c r="F182" s="49">
        <f t="shared" si="21"/>
        <v>0.33850931677018631</v>
      </c>
      <c r="G182" s="49">
        <f t="shared" si="22"/>
        <v>3.4161490683229816E-2</v>
      </c>
      <c r="H182" s="49">
        <f t="shared" si="23"/>
        <v>8.6956521739130432E-2</v>
      </c>
      <c r="I182" s="49">
        <f t="shared" si="24"/>
        <v>0.54037267080745344</v>
      </c>
      <c r="J182" s="49" t="str">
        <f t="shared" si="25"/>
        <v>BJP</v>
      </c>
      <c r="K182" s="49">
        <f t="shared" si="26"/>
        <v>0.33850931677018631</v>
      </c>
      <c r="L182" s="49" t="str">
        <f t="shared" si="27"/>
        <v>HAMS</v>
      </c>
      <c r="M182" s="49">
        <f t="shared" si="28"/>
        <v>0.20186335403726713</v>
      </c>
      <c r="N182" s="49" t="str">
        <f t="shared" si="29"/>
        <v>Strong BJP</v>
      </c>
      <c r="O182" s="50">
        <v>22</v>
      </c>
      <c r="P182" s="50">
        <v>348</v>
      </c>
      <c r="Q182" s="50">
        <v>9</v>
      </c>
      <c r="R182" s="50">
        <v>218</v>
      </c>
      <c r="S182" s="50">
        <v>4</v>
      </c>
      <c r="T182" s="50">
        <v>5</v>
      </c>
      <c r="U182" s="50">
        <v>12</v>
      </c>
      <c r="V182" s="50">
        <v>7</v>
      </c>
      <c r="W182" s="50">
        <v>4</v>
      </c>
      <c r="X182" s="50">
        <v>629</v>
      </c>
      <c r="Y182" s="50">
        <v>0</v>
      </c>
      <c r="Z182" s="51">
        <v>15</v>
      </c>
      <c r="AA182" s="48">
        <v>644</v>
      </c>
      <c r="AB182" s="50">
        <v>0</v>
      </c>
    </row>
    <row r="183" spans="1:28" x14ac:dyDescent="0.3">
      <c r="A183" s="52">
        <v>180</v>
      </c>
      <c r="B183" s="48" t="s">
        <v>504</v>
      </c>
      <c r="C183" s="48" t="str">
        <f>VLOOKUP(B183,[6]Sheet1!$B$2:$D$323,3,0)</f>
        <v>AURANGABAD</v>
      </c>
      <c r="D183" s="48"/>
      <c r="E183" s="49">
        <f t="shared" si="20"/>
        <v>0.52043596730245234</v>
      </c>
      <c r="F183" s="49">
        <f t="shared" si="21"/>
        <v>0.34604904632152589</v>
      </c>
      <c r="G183" s="49">
        <f t="shared" si="22"/>
        <v>1.6348773841961851E-2</v>
      </c>
      <c r="H183" s="49">
        <f t="shared" si="23"/>
        <v>0.11716621253405994</v>
      </c>
      <c r="I183" s="49">
        <f t="shared" si="24"/>
        <v>0.52043596730245234</v>
      </c>
      <c r="J183" s="49" t="str">
        <f t="shared" si="25"/>
        <v>BJP</v>
      </c>
      <c r="K183" s="49">
        <f t="shared" si="26"/>
        <v>0.34604904632152589</v>
      </c>
      <c r="L183" s="49" t="str">
        <f t="shared" si="27"/>
        <v>HAMS</v>
      </c>
      <c r="M183" s="49">
        <f t="shared" si="28"/>
        <v>0.17438692098092645</v>
      </c>
      <c r="N183" s="49" t="str">
        <f t="shared" si="29"/>
        <v>Strong BJP</v>
      </c>
      <c r="O183" s="50">
        <v>6</v>
      </c>
      <c r="P183" s="50">
        <v>191</v>
      </c>
      <c r="Q183" s="50">
        <v>6</v>
      </c>
      <c r="R183" s="50">
        <v>127</v>
      </c>
      <c r="S183" s="50">
        <v>3</v>
      </c>
      <c r="T183" s="50">
        <v>4</v>
      </c>
      <c r="U183" s="50">
        <v>17</v>
      </c>
      <c r="V183" s="50">
        <v>6</v>
      </c>
      <c r="W183" s="50">
        <v>4</v>
      </c>
      <c r="X183" s="50">
        <v>364</v>
      </c>
      <c r="Y183" s="50">
        <v>0</v>
      </c>
      <c r="Z183" s="51">
        <v>3</v>
      </c>
      <c r="AA183" s="48">
        <v>367</v>
      </c>
      <c r="AB183" s="50">
        <v>0</v>
      </c>
    </row>
    <row r="184" spans="1:28" x14ac:dyDescent="0.3">
      <c r="A184" s="52">
        <v>181</v>
      </c>
      <c r="B184" s="48" t="s">
        <v>222</v>
      </c>
      <c r="C184" s="48" t="str">
        <f>VLOOKUP(B184,[6]Sheet1!$B$2:$D$323,3,0)</f>
        <v>GANGATI</v>
      </c>
      <c r="D184" s="48"/>
      <c r="E184" s="49">
        <f t="shared" si="20"/>
        <v>0.29943502824858759</v>
      </c>
      <c r="F184" s="49">
        <f t="shared" si="21"/>
        <v>0.57485875706214684</v>
      </c>
      <c r="G184" s="49">
        <f t="shared" si="22"/>
        <v>1.1299435028248588E-2</v>
      </c>
      <c r="H184" s="49">
        <f t="shared" si="23"/>
        <v>0.11440677966101695</v>
      </c>
      <c r="I184" s="49">
        <f t="shared" si="24"/>
        <v>0.57485875706214684</v>
      </c>
      <c r="J184" s="49" t="str">
        <f t="shared" si="25"/>
        <v>HAMS</v>
      </c>
      <c r="K184" s="49">
        <f t="shared" si="26"/>
        <v>0.29943502824858759</v>
      </c>
      <c r="L184" s="49" t="str">
        <f t="shared" si="27"/>
        <v>BJP</v>
      </c>
      <c r="M184" s="49">
        <f t="shared" si="28"/>
        <v>0.27542372881355925</v>
      </c>
      <c r="N184" s="49" t="str">
        <f t="shared" si="29"/>
        <v>Strong HAMS</v>
      </c>
      <c r="O184" s="50">
        <v>8</v>
      </c>
      <c r="P184" s="50">
        <v>212</v>
      </c>
      <c r="Q184" s="50">
        <v>2</v>
      </c>
      <c r="R184" s="50">
        <v>407</v>
      </c>
      <c r="S184" s="50">
        <v>24</v>
      </c>
      <c r="T184" s="50">
        <v>8</v>
      </c>
      <c r="U184" s="50">
        <v>25</v>
      </c>
      <c r="V184" s="50">
        <v>5</v>
      </c>
      <c r="W184" s="50">
        <v>9</v>
      </c>
      <c r="X184" s="50">
        <v>700</v>
      </c>
      <c r="Y184" s="50">
        <v>0</v>
      </c>
      <c r="Z184" s="51">
        <v>8</v>
      </c>
      <c r="AA184" s="48">
        <v>708</v>
      </c>
      <c r="AB184" s="50">
        <v>0</v>
      </c>
    </row>
    <row r="185" spans="1:28" x14ac:dyDescent="0.3">
      <c r="A185" s="52">
        <v>182</v>
      </c>
      <c r="B185" s="48" t="s">
        <v>505</v>
      </c>
      <c r="C185" s="48" t="str">
        <f>VLOOKUP(B185,[6]Sheet1!$B$2:$D$323,3,0)</f>
        <v>AURANGABAD</v>
      </c>
      <c r="D185" s="48"/>
      <c r="E185" s="49">
        <f t="shared" si="20"/>
        <v>0.7126805778491172</v>
      </c>
      <c r="F185" s="49">
        <f t="shared" si="21"/>
        <v>0.2375601926163724</v>
      </c>
      <c r="G185" s="49">
        <f t="shared" si="22"/>
        <v>3.2102728731942215E-3</v>
      </c>
      <c r="H185" s="49">
        <f t="shared" si="23"/>
        <v>4.6548956661316213E-2</v>
      </c>
      <c r="I185" s="49">
        <f t="shared" si="24"/>
        <v>0.7126805778491172</v>
      </c>
      <c r="J185" s="49" t="str">
        <f t="shared" si="25"/>
        <v>BJP</v>
      </c>
      <c r="K185" s="49">
        <f t="shared" si="26"/>
        <v>0.2375601926163724</v>
      </c>
      <c r="L185" s="49" t="str">
        <f t="shared" si="27"/>
        <v>HAMS</v>
      </c>
      <c r="M185" s="49">
        <f t="shared" si="28"/>
        <v>0.4751203852327448</v>
      </c>
      <c r="N185" s="49" t="str">
        <f t="shared" si="29"/>
        <v>Strong BJP</v>
      </c>
      <c r="O185" s="50">
        <v>2</v>
      </c>
      <c r="P185" s="50">
        <v>444</v>
      </c>
      <c r="Q185" s="50">
        <v>7</v>
      </c>
      <c r="R185" s="50">
        <v>148</v>
      </c>
      <c r="S185" s="50">
        <v>1</v>
      </c>
      <c r="T185" s="50">
        <v>1</v>
      </c>
      <c r="U185" s="50">
        <v>5</v>
      </c>
      <c r="V185" s="50">
        <v>1</v>
      </c>
      <c r="W185" s="50">
        <v>8</v>
      </c>
      <c r="X185" s="50">
        <v>617</v>
      </c>
      <c r="Y185" s="50">
        <v>0</v>
      </c>
      <c r="Z185" s="51">
        <v>6</v>
      </c>
      <c r="AA185" s="48">
        <v>623</v>
      </c>
      <c r="AB185" s="50">
        <v>0</v>
      </c>
    </row>
    <row r="186" spans="1:28" x14ac:dyDescent="0.3">
      <c r="A186" s="52">
        <v>183</v>
      </c>
      <c r="B186" s="48" t="s">
        <v>506</v>
      </c>
      <c r="C186" s="48" t="str">
        <f>VLOOKUP(B186,[6]Sheet1!$B$2:$D$323,3,0)</f>
        <v>AURANGABAD</v>
      </c>
      <c r="D186" s="48"/>
      <c r="E186" s="49">
        <f t="shared" si="20"/>
        <v>0.62790697674418605</v>
      </c>
      <c r="F186" s="49">
        <f t="shared" si="21"/>
        <v>0.33615221987315008</v>
      </c>
      <c r="G186" s="49">
        <f t="shared" si="22"/>
        <v>0</v>
      </c>
      <c r="H186" s="49">
        <f t="shared" si="23"/>
        <v>3.5940803382663845E-2</v>
      </c>
      <c r="I186" s="49">
        <f t="shared" si="24"/>
        <v>0.62790697674418605</v>
      </c>
      <c r="J186" s="49" t="str">
        <f t="shared" si="25"/>
        <v>BJP</v>
      </c>
      <c r="K186" s="49">
        <f t="shared" si="26"/>
        <v>0.33615221987315008</v>
      </c>
      <c r="L186" s="49" t="str">
        <f t="shared" si="27"/>
        <v>HAMS</v>
      </c>
      <c r="M186" s="49">
        <f t="shared" si="28"/>
        <v>0.29175475687103597</v>
      </c>
      <c r="N186" s="49" t="str">
        <f t="shared" si="29"/>
        <v>Strong BJP</v>
      </c>
      <c r="O186" s="50">
        <v>0</v>
      </c>
      <c r="P186" s="50">
        <v>297</v>
      </c>
      <c r="Q186" s="50">
        <v>0</v>
      </c>
      <c r="R186" s="50">
        <v>159</v>
      </c>
      <c r="S186" s="50">
        <v>2</v>
      </c>
      <c r="T186" s="50">
        <v>1</v>
      </c>
      <c r="U186" s="50">
        <v>5</v>
      </c>
      <c r="V186" s="50">
        <v>2</v>
      </c>
      <c r="W186" s="50">
        <v>1</v>
      </c>
      <c r="X186" s="50">
        <v>467</v>
      </c>
      <c r="Y186" s="50">
        <v>0</v>
      </c>
      <c r="Z186" s="51">
        <v>6</v>
      </c>
      <c r="AA186" s="48">
        <v>473</v>
      </c>
      <c r="AB186" s="50">
        <v>0</v>
      </c>
    </row>
    <row r="187" spans="1:28" x14ac:dyDescent="0.3">
      <c r="A187" s="52">
        <v>184</v>
      </c>
      <c r="B187" s="48" t="s">
        <v>507</v>
      </c>
      <c r="C187" s="48" t="str">
        <f>VLOOKUP(B187,[6]Sheet1!$B$2:$D$323,3,0)</f>
        <v>AURANGABAD</v>
      </c>
      <c r="D187" s="48"/>
      <c r="E187" s="49">
        <f t="shared" si="20"/>
        <v>0.53719008264462809</v>
      </c>
      <c r="F187" s="49">
        <f t="shared" si="21"/>
        <v>0.44008264462809915</v>
      </c>
      <c r="G187" s="49">
        <f t="shared" si="22"/>
        <v>2.0661157024793389E-3</v>
      </c>
      <c r="H187" s="49">
        <f t="shared" si="23"/>
        <v>2.0661157024793389E-2</v>
      </c>
      <c r="I187" s="49">
        <f t="shared" si="24"/>
        <v>0.53719008264462809</v>
      </c>
      <c r="J187" s="49" t="str">
        <f t="shared" si="25"/>
        <v>BJP</v>
      </c>
      <c r="K187" s="49">
        <f t="shared" si="26"/>
        <v>0.44008264462809915</v>
      </c>
      <c r="L187" s="49" t="str">
        <f t="shared" si="27"/>
        <v>HAMS</v>
      </c>
      <c r="M187" s="49">
        <f t="shared" si="28"/>
        <v>9.7107438016528935E-2</v>
      </c>
      <c r="N187" s="49" t="str">
        <f t="shared" si="29"/>
        <v>Swing BJP</v>
      </c>
      <c r="O187" s="50">
        <v>1</v>
      </c>
      <c r="P187" s="50">
        <v>260</v>
      </c>
      <c r="Q187" s="50">
        <v>2</v>
      </c>
      <c r="R187" s="50">
        <v>213</v>
      </c>
      <c r="S187" s="50">
        <v>1</v>
      </c>
      <c r="T187" s="50">
        <v>0</v>
      </c>
      <c r="U187" s="50">
        <v>3</v>
      </c>
      <c r="V187" s="50">
        <v>2</v>
      </c>
      <c r="W187" s="50">
        <v>0</v>
      </c>
      <c r="X187" s="50">
        <v>482</v>
      </c>
      <c r="Y187" s="50">
        <v>0</v>
      </c>
      <c r="Z187" s="51">
        <v>2</v>
      </c>
      <c r="AA187" s="48">
        <v>484</v>
      </c>
      <c r="AB187" s="50">
        <v>0</v>
      </c>
    </row>
    <row r="188" spans="1:28" x14ac:dyDescent="0.3">
      <c r="A188" s="52">
        <v>185</v>
      </c>
      <c r="B188" s="48" t="s">
        <v>508</v>
      </c>
      <c r="C188" s="48" t="str">
        <f>VLOOKUP(B188,[6]Sheet1!$B$2:$D$323,3,0)</f>
        <v>AURANGABAD</v>
      </c>
      <c r="D188" s="48"/>
      <c r="E188" s="49">
        <f t="shared" si="20"/>
        <v>0.82453151618398635</v>
      </c>
      <c r="F188" s="49">
        <f t="shared" si="21"/>
        <v>0.13287904599659284</v>
      </c>
      <c r="G188" s="49">
        <f t="shared" si="22"/>
        <v>1.0221465076660987E-2</v>
      </c>
      <c r="H188" s="49">
        <f t="shared" si="23"/>
        <v>3.2367972742759793E-2</v>
      </c>
      <c r="I188" s="49">
        <f t="shared" si="24"/>
        <v>0.82453151618398635</v>
      </c>
      <c r="J188" s="49" t="str">
        <f t="shared" si="25"/>
        <v>BJP</v>
      </c>
      <c r="K188" s="49">
        <f t="shared" si="26"/>
        <v>0.13287904599659284</v>
      </c>
      <c r="L188" s="49" t="str">
        <f t="shared" si="27"/>
        <v>HAMS</v>
      </c>
      <c r="M188" s="49">
        <f t="shared" si="28"/>
        <v>0.69165247018739351</v>
      </c>
      <c r="N188" s="49" t="str">
        <f t="shared" si="29"/>
        <v>Strong BJP</v>
      </c>
      <c r="O188" s="50">
        <v>6</v>
      </c>
      <c r="P188" s="50">
        <v>484</v>
      </c>
      <c r="Q188" s="50">
        <v>4</v>
      </c>
      <c r="R188" s="50">
        <v>78</v>
      </c>
      <c r="S188" s="50">
        <v>0</v>
      </c>
      <c r="T188" s="50">
        <v>0</v>
      </c>
      <c r="U188" s="50">
        <v>5</v>
      </c>
      <c r="V188" s="50">
        <v>2</v>
      </c>
      <c r="W188" s="50">
        <v>2</v>
      </c>
      <c r="X188" s="50">
        <v>581</v>
      </c>
      <c r="Y188" s="50">
        <v>0</v>
      </c>
      <c r="Z188" s="51">
        <v>6</v>
      </c>
      <c r="AA188" s="48">
        <v>587</v>
      </c>
      <c r="AB188" s="50">
        <v>0</v>
      </c>
    </row>
    <row r="189" spans="1:28" x14ac:dyDescent="0.3">
      <c r="A189" s="52">
        <v>186</v>
      </c>
      <c r="B189" s="48" t="s">
        <v>509</v>
      </c>
      <c r="C189" s="48" t="str">
        <f>VLOOKUP(B189,[6]Sheet1!$B$2:$D$323,3,0)</f>
        <v>AURANGABAD</v>
      </c>
      <c r="D189" s="48"/>
      <c r="E189" s="49">
        <f t="shared" si="20"/>
        <v>0.68857142857142861</v>
      </c>
      <c r="F189" s="49">
        <f t="shared" si="21"/>
        <v>0.29142857142857143</v>
      </c>
      <c r="G189" s="49">
        <f t="shared" si="22"/>
        <v>2.8571428571428571E-3</v>
      </c>
      <c r="H189" s="49">
        <f t="shared" si="23"/>
        <v>1.7142857142857144E-2</v>
      </c>
      <c r="I189" s="49">
        <f t="shared" si="24"/>
        <v>0.68857142857142861</v>
      </c>
      <c r="J189" s="49" t="str">
        <f t="shared" si="25"/>
        <v>BJP</v>
      </c>
      <c r="K189" s="49">
        <f t="shared" si="26"/>
        <v>0.29142857142857143</v>
      </c>
      <c r="L189" s="49" t="str">
        <f t="shared" si="27"/>
        <v>HAMS</v>
      </c>
      <c r="M189" s="49">
        <f t="shared" si="28"/>
        <v>0.39714285714285719</v>
      </c>
      <c r="N189" s="49" t="str">
        <f t="shared" si="29"/>
        <v>Strong BJP</v>
      </c>
      <c r="O189" s="50">
        <v>1</v>
      </c>
      <c r="P189" s="50">
        <v>241</v>
      </c>
      <c r="Q189" s="50">
        <v>0</v>
      </c>
      <c r="R189" s="50">
        <v>102</v>
      </c>
      <c r="S189" s="50">
        <v>0</v>
      </c>
      <c r="T189" s="50">
        <v>2</v>
      </c>
      <c r="U189" s="50">
        <v>1</v>
      </c>
      <c r="V189" s="50">
        <v>1</v>
      </c>
      <c r="W189" s="50">
        <v>0</v>
      </c>
      <c r="X189" s="50">
        <v>348</v>
      </c>
      <c r="Y189" s="50">
        <v>0</v>
      </c>
      <c r="Z189" s="51">
        <v>2</v>
      </c>
      <c r="AA189" s="48">
        <v>350</v>
      </c>
      <c r="AB189" s="50">
        <v>0</v>
      </c>
    </row>
    <row r="190" spans="1:28" x14ac:dyDescent="0.3">
      <c r="A190" s="52">
        <v>187</v>
      </c>
      <c r="B190" s="48" t="s">
        <v>510</v>
      </c>
      <c r="C190" s="48" t="str">
        <f>VLOOKUP(B190,[6]Sheet1!$B$2:$D$323,3,0)</f>
        <v>AURANGABAD</v>
      </c>
      <c r="D190" s="48"/>
      <c r="E190" s="49">
        <f t="shared" si="20"/>
        <v>0.67597765363128492</v>
      </c>
      <c r="F190" s="49">
        <f t="shared" si="21"/>
        <v>0.25977653631284914</v>
      </c>
      <c r="G190" s="49">
        <f t="shared" si="22"/>
        <v>1.6759776536312849E-2</v>
      </c>
      <c r="H190" s="49">
        <f t="shared" si="23"/>
        <v>4.7486033519553071E-2</v>
      </c>
      <c r="I190" s="49">
        <f t="shared" si="24"/>
        <v>0.67597765363128492</v>
      </c>
      <c r="J190" s="49" t="str">
        <f t="shared" si="25"/>
        <v>BJP</v>
      </c>
      <c r="K190" s="49">
        <f t="shared" si="26"/>
        <v>0.25977653631284914</v>
      </c>
      <c r="L190" s="49" t="str">
        <f t="shared" si="27"/>
        <v>HAMS</v>
      </c>
      <c r="M190" s="49">
        <f t="shared" si="28"/>
        <v>0.41620111731843579</v>
      </c>
      <c r="N190" s="49" t="str">
        <f t="shared" si="29"/>
        <v>Strong BJP</v>
      </c>
      <c r="O190" s="50">
        <v>6</v>
      </c>
      <c r="P190" s="50">
        <v>242</v>
      </c>
      <c r="Q190" s="50">
        <v>3</v>
      </c>
      <c r="R190" s="50">
        <v>93</v>
      </c>
      <c r="S190" s="50">
        <v>3</v>
      </c>
      <c r="T190" s="50">
        <v>3</v>
      </c>
      <c r="U190" s="50">
        <v>3</v>
      </c>
      <c r="V190" s="50">
        <v>0</v>
      </c>
      <c r="W190" s="50">
        <v>1</v>
      </c>
      <c r="X190" s="50">
        <v>354</v>
      </c>
      <c r="Y190" s="50">
        <v>0</v>
      </c>
      <c r="Z190" s="51">
        <v>4</v>
      </c>
      <c r="AA190" s="48">
        <v>358</v>
      </c>
      <c r="AB190" s="50">
        <v>0</v>
      </c>
    </row>
    <row r="191" spans="1:28" x14ac:dyDescent="0.3">
      <c r="A191" s="52">
        <v>188</v>
      </c>
      <c r="B191" s="48" t="s">
        <v>511</v>
      </c>
      <c r="C191" s="48" t="str">
        <f>VLOOKUP(B191,[6]Sheet1!$B$2:$D$323,3,0)</f>
        <v>AURANGABAD</v>
      </c>
      <c r="D191" s="48"/>
      <c r="E191" s="49">
        <f t="shared" si="20"/>
        <v>0.69833729216152018</v>
      </c>
      <c r="F191" s="49">
        <f t="shared" si="21"/>
        <v>0.22327790973871733</v>
      </c>
      <c r="G191" s="49">
        <f t="shared" si="22"/>
        <v>4.2755344418052253E-2</v>
      </c>
      <c r="H191" s="49">
        <f t="shared" si="23"/>
        <v>3.5629453681710214E-2</v>
      </c>
      <c r="I191" s="49">
        <f t="shared" si="24"/>
        <v>0.69833729216152018</v>
      </c>
      <c r="J191" s="49" t="str">
        <f t="shared" si="25"/>
        <v>BJP</v>
      </c>
      <c r="K191" s="49">
        <f t="shared" si="26"/>
        <v>0.22327790973871733</v>
      </c>
      <c r="L191" s="49" t="str">
        <f t="shared" si="27"/>
        <v>HAMS</v>
      </c>
      <c r="M191" s="49">
        <f t="shared" si="28"/>
        <v>0.47505938242280288</v>
      </c>
      <c r="N191" s="49" t="str">
        <f t="shared" si="29"/>
        <v>Strong BJP</v>
      </c>
      <c r="O191" s="50">
        <v>18</v>
      </c>
      <c r="P191" s="50">
        <v>294</v>
      </c>
      <c r="Q191" s="50">
        <v>2</v>
      </c>
      <c r="R191" s="50">
        <v>94</v>
      </c>
      <c r="S191" s="50">
        <v>2</v>
      </c>
      <c r="T191" s="50">
        <v>2</v>
      </c>
      <c r="U191" s="50">
        <v>4</v>
      </c>
      <c r="V191" s="50">
        <v>1</v>
      </c>
      <c r="W191" s="50">
        <v>3</v>
      </c>
      <c r="X191" s="50">
        <v>420</v>
      </c>
      <c r="Y191" s="50">
        <v>0</v>
      </c>
      <c r="Z191" s="51">
        <v>1</v>
      </c>
      <c r="AA191" s="48">
        <v>421</v>
      </c>
      <c r="AB191" s="50">
        <v>0</v>
      </c>
    </row>
    <row r="192" spans="1:28" x14ac:dyDescent="0.3">
      <c r="A192" s="52">
        <v>189</v>
      </c>
      <c r="B192" s="48" t="s">
        <v>512</v>
      </c>
      <c r="C192" s="48" t="str">
        <f>VLOOKUP(B192,[6]Sheet1!$B$2:$D$323,3,0)</f>
        <v>Others</v>
      </c>
      <c r="D192" s="48"/>
      <c r="E192" s="49">
        <f t="shared" si="20"/>
        <v>0.28920570264765783</v>
      </c>
      <c r="F192" s="49">
        <f t="shared" si="21"/>
        <v>0.63543788187372707</v>
      </c>
      <c r="G192" s="49">
        <f t="shared" si="22"/>
        <v>2.0366598778004074E-2</v>
      </c>
      <c r="H192" s="49">
        <f t="shared" si="23"/>
        <v>5.4989816700610997E-2</v>
      </c>
      <c r="I192" s="49">
        <f t="shared" si="24"/>
        <v>0.63543788187372707</v>
      </c>
      <c r="J192" s="49" t="str">
        <f t="shared" si="25"/>
        <v>HAMS</v>
      </c>
      <c r="K192" s="49">
        <f t="shared" si="26"/>
        <v>0.28920570264765783</v>
      </c>
      <c r="L192" s="49" t="str">
        <f t="shared" si="27"/>
        <v>BJP</v>
      </c>
      <c r="M192" s="49">
        <f t="shared" si="28"/>
        <v>0.34623217922606925</v>
      </c>
      <c r="N192" s="49" t="str">
        <f t="shared" si="29"/>
        <v>Strong HAMS</v>
      </c>
      <c r="O192" s="50">
        <v>10</v>
      </c>
      <c r="P192" s="50">
        <v>142</v>
      </c>
      <c r="Q192" s="50">
        <v>1</v>
      </c>
      <c r="R192" s="50">
        <v>312</v>
      </c>
      <c r="S192" s="50">
        <v>8</v>
      </c>
      <c r="T192" s="50">
        <v>1</v>
      </c>
      <c r="U192" s="50">
        <v>9</v>
      </c>
      <c r="V192" s="50">
        <v>3</v>
      </c>
      <c r="W192" s="50">
        <v>1</v>
      </c>
      <c r="X192" s="50">
        <v>487</v>
      </c>
      <c r="Y192" s="50">
        <v>0</v>
      </c>
      <c r="Z192" s="51">
        <v>4</v>
      </c>
      <c r="AA192" s="48">
        <v>491</v>
      </c>
      <c r="AB192" s="50">
        <v>0</v>
      </c>
    </row>
    <row r="193" spans="1:28" x14ac:dyDescent="0.3">
      <c r="A193" s="52">
        <v>190</v>
      </c>
      <c r="B193" s="48" t="s">
        <v>513</v>
      </c>
      <c r="C193" s="48" t="str">
        <f>VLOOKUP(B193,[6]Sheet1!$B$2:$D$323,3,0)</f>
        <v>Others</v>
      </c>
      <c r="D193" s="48"/>
      <c r="E193" s="49">
        <f t="shared" si="20"/>
        <v>0.10912698412698413</v>
      </c>
      <c r="F193" s="49">
        <f t="shared" si="21"/>
        <v>0.8035714285714286</v>
      </c>
      <c r="G193" s="49">
        <f t="shared" si="22"/>
        <v>2.1825396825396824E-2</v>
      </c>
      <c r="H193" s="49">
        <f t="shared" si="23"/>
        <v>6.5476190476190479E-2</v>
      </c>
      <c r="I193" s="49">
        <f t="shared" si="24"/>
        <v>0.8035714285714286</v>
      </c>
      <c r="J193" s="49" t="str">
        <f t="shared" si="25"/>
        <v>HAMS</v>
      </c>
      <c r="K193" s="49">
        <f t="shared" si="26"/>
        <v>0.10912698412698413</v>
      </c>
      <c r="L193" s="49" t="str">
        <f t="shared" si="27"/>
        <v>BJP</v>
      </c>
      <c r="M193" s="49">
        <f t="shared" si="28"/>
        <v>0.69444444444444442</v>
      </c>
      <c r="N193" s="49" t="str">
        <f t="shared" si="29"/>
        <v>Strong HAMS</v>
      </c>
      <c r="O193" s="50">
        <v>11</v>
      </c>
      <c r="P193" s="50">
        <v>55</v>
      </c>
      <c r="Q193" s="50">
        <v>0</v>
      </c>
      <c r="R193" s="50">
        <v>405</v>
      </c>
      <c r="S193" s="50">
        <v>6</v>
      </c>
      <c r="T193" s="50">
        <v>2</v>
      </c>
      <c r="U193" s="50">
        <v>15</v>
      </c>
      <c r="V193" s="50">
        <v>0</v>
      </c>
      <c r="W193" s="50">
        <v>7</v>
      </c>
      <c r="X193" s="50">
        <v>501</v>
      </c>
      <c r="Y193" s="50">
        <v>0</v>
      </c>
      <c r="Z193" s="51">
        <v>3</v>
      </c>
      <c r="AA193" s="48">
        <v>504</v>
      </c>
      <c r="AB193" s="50">
        <v>0</v>
      </c>
    </row>
    <row r="194" spans="1:28" x14ac:dyDescent="0.3">
      <c r="A194" s="52">
        <v>191</v>
      </c>
      <c r="B194" s="48" t="s">
        <v>230</v>
      </c>
      <c r="C194" s="48" t="str">
        <f>VLOOKUP(B194,[6]Sheet1!$B$2:$D$323,3,0)</f>
        <v>TOLI</v>
      </c>
      <c r="D194" s="48"/>
      <c r="E194" s="49">
        <f t="shared" si="20"/>
        <v>9.4660194174757281E-2</v>
      </c>
      <c r="F194" s="49">
        <f t="shared" si="21"/>
        <v>0.82766990291262132</v>
      </c>
      <c r="G194" s="49">
        <f t="shared" si="22"/>
        <v>2.4271844660194173E-3</v>
      </c>
      <c r="H194" s="49">
        <f t="shared" si="23"/>
        <v>7.5242718446601936E-2</v>
      </c>
      <c r="I194" s="49">
        <f t="shared" si="24"/>
        <v>0.82766990291262132</v>
      </c>
      <c r="J194" s="49" t="str">
        <f t="shared" si="25"/>
        <v>HAMS</v>
      </c>
      <c r="K194" s="49">
        <f t="shared" si="26"/>
        <v>9.4660194174757281E-2</v>
      </c>
      <c r="L194" s="49" t="str">
        <f t="shared" si="27"/>
        <v>BJP</v>
      </c>
      <c r="M194" s="49">
        <f t="shared" si="28"/>
        <v>0.73300970873786409</v>
      </c>
      <c r="N194" s="49" t="str">
        <f t="shared" si="29"/>
        <v>Strong HAMS</v>
      </c>
      <c r="O194" s="50">
        <v>1</v>
      </c>
      <c r="P194" s="50">
        <v>39</v>
      </c>
      <c r="Q194" s="50">
        <v>3</v>
      </c>
      <c r="R194" s="50">
        <v>341</v>
      </c>
      <c r="S194" s="50">
        <v>0</v>
      </c>
      <c r="T194" s="50">
        <v>4</v>
      </c>
      <c r="U194" s="50">
        <v>9</v>
      </c>
      <c r="V194" s="50">
        <v>7</v>
      </c>
      <c r="W194" s="50">
        <v>4</v>
      </c>
      <c r="X194" s="50">
        <v>408</v>
      </c>
      <c r="Y194" s="50">
        <v>0</v>
      </c>
      <c r="Z194" s="51">
        <v>4</v>
      </c>
      <c r="AA194" s="48">
        <v>412</v>
      </c>
      <c r="AB194" s="50">
        <v>0</v>
      </c>
    </row>
    <row r="195" spans="1:28" x14ac:dyDescent="0.3">
      <c r="A195" s="52">
        <v>192</v>
      </c>
      <c r="B195" s="48" t="s">
        <v>231</v>
      </c>
      <c r="C195" s="48" t="str">
        <f>VLOOKUP(B195,[6]Sheet1!$B$2:$D$323,3,0)</f>
        <v>TOLI</v>
      </c>
      <c r="D195" s="48"/>
      <c r="E195" s="49">
        <f t="shared" si="20"/>
        <v>0.57507082152974509</v>
      </c>
      <c r="F195" s="49">
        <f t="shared" si="21"/>
        <v>0.37677053824362605</v>
      </c>
      <c r="G195" s="49">
        <f t="shared" si="22"/>
        <v>2.8328611898016999E-3</v>
      </c>
      <c r="H195" s="49">
        <f t="shared" si="23"/>
        <v>4.5325779036827198E-2</v>
      </c>
      <c r="I195" s="49">
        <f t="shared" si="24"/>
        <v>0.57507082152974509</v>
      </c>
      <c r="J195" s="49" t="str">
        <f t="shared" si="25"/>
        <v>BJP</v>
      </c>
      <c r="K195" s="49">
        <f t="shared" si="26"/>
        <v>0.37677053824362605</v>
      </c>
      <c r="L195" s="49" t="str">
        <f t="shared" si="27"/>
        <v>HAMS</v>
      </c>
      <c r="M195" s="49">
        <f t="shared" si="28"/>
        <v>0.19830028328611904</v>
      </c>
      <c r="N195" s="49" t="str">
        <f t="shared" si="29"/>
        <v>Strong BJP</v>
      </c>
      <c r="O195" s="50">
        <v>1</v>
      </c>
      <c r="P195" s="50">
        <v>203</v>
      </c>
      <c r="Q195" s="50">
        <v>3</v>
      </c>
      <c r="R195" s="50">
        <v>133</v>
      </c>
      <c r="S195" s="50">
        <v>3</v>
      </c>
      <c r="T195" s="50">
        <v>0</v>
      </c>
      <c r="U195" s="50">
        <v>5</v>
      </c>
      <c r="V195" s="50">
        <v>0</v>
      </c>
      <c r="W195" s="50">
        <v>1</v>
      </c>
      <c r="X195" s="50">
        <v>349</v>
      </c>
      <c r="Y195" s="50">
        <v>0</v>
      </c>
      <c r="Z195" s="51">
        <v>4</v>
      </c>
      <c r="AA195" s="48">
        <v>353</v>
      </c>
      <c r="AB195" s="50">
        <v>0</v>
      </c>
    </row>
    <row r="196" spans="1:28" x14ac:dyDescent="0.3">
      <c r="A196" s="52">
        <v>193</v>
      </c>
      <c r="B196" s="48" t="s">
        <v>232</v>
      </c>
      <c r="C196" s="48" t="str">
        <f>VLOOKUP(B196,[6]Sheet1!$B$2:$D$323,3,0)</f>
        <v>TOLI</v>
      </c>
      <c r="D196" s="48"/>
      <c r="E196" s="49">
        <f t="shared" si="20"/>
        <v>0.10972222222222222</v>
      </c>
      <c r="F196" s="49">
        <f t="shared" si="21"/>
        <v>0.84305555555555556</v>
      </c>
      <c r="G196" s="49">
        <f t="shared" si="22"/>
        <v>1.3888888888888889E-3</v>
      </c>
      <c r="H196" s="49">
        <f t="shared" si="23"/>
        <v>4.583333333333333E-2</v>
      </c>
      <c r="I196" s="49">
        <f t="shared" si="24"/>
        <v>0.84305555555555556</v>
      </c>
      <c r="J196" s="49" t="str">
        <f t="shared" si="25"/>
        <v>HAMS</v>
      </c>
      <c r="K196" s="49">
        <f t="shared" si="26"/>
        <v>0.10972222222222222</v>
      </c>
      <c r="L196" s="49" t="str">
        <f t="shared" si="27"/>
        <v>BJP</v>
      </c>
      <c r="M196" s="49">
        <f t="shared" si="28"/>
        <v>0.73333333333333339</v>
      </c>
      <c r="N196" s="49" t="str">
        <f t="shared" si="29"/>
        <v>Strong HAMS</v>
      </c>
      <c r="O196" s="50">
        <v>1</v>
      </c>
      <c r="P196" s="50">
        <v>79</v>
      </c>
      <c r="Q196" s="50">
        <v>3</v>
      </c>
      <c r="R196" s="50">
        <v>607</v>
      </c>
      <c r="S196" s="50">
        <v>9</v>
      </c>
      <c r="T196" s="50">
        <v>3</v>
      </c>
      <c r="U196" s="50">
        <v>10</v>
      </c>
      <c r="V196" s="50">
        <v>3</v>
      </c>
      <c r="W196" s="50">
        <v>3</v>
      </c>
      <c r="X196" s="50">
        <v>718</v>
      </c>
      <c r="Y196" s="50">
        <v>0</v>
      </c>
      <c r="Z196" s="51">
        <v>2</v>
      </c>
      <c r="AA196" s="48">
        <v>720</v>
      </c>
      <c r="AB196" s="50">
        <v>0</v>
      </c>
    </row>
    <row r="197" spans="1:28" x14ac:dyDescent="0.3">
      <c r="A197" s="52">
        <v>194</v>
      </c>
      <c r="B197" s="48" t="s">
        <v>233</v>
      </c>
      <c r="C197" s="48" t="str">
        <f>VLOOKUP(B197,[6]Sheet1!$B$2:$D$323,3,0)</f>
        <v>TOLI</v>
      </c>
      <c r="D197" s="48"/>
      <c r="E197" s="49">
        <f t="shared" ref="E197:E260" si="30">P197/AA197</f>
        <v>9.1603053435114504E-2</v>
      </c>
      <c r="F197" s="49">
        <f t="shared" ref="F197:F260" si="31">R197/AA197</f>
        <v>0.86641221374045807</v>
      </c>
      <c r="G197" s="49">
        <f t="shared" ref="G197:G260" si="32">O197/AA197</f>
        <v>3.8167938931297708E-3</v>
      </c>
      <c r="H197" s="49">
        <f t="shared" ref="H197:H260" si="33">SUM(Q197,S197:W197,Z197)/AA197</f>
        <v>3.8167938931297711E-2</v>
      </c>
      <c r="I197" s="49">
        <f t="shared" ref="I197:I260" si="34">MAX(E197:H197)</f>
        <v>0.86641221374045807</v>
      </c>
      <c r="J197" s="49" t="str">
        <f t="shared" ref="J197:J260" si="35">INDEX($E$3:$H$3,MATCH(I197,E197:H197,0))</f>
        <v>HAMS</v>
      </c>
      <c r="K197" s="49">
        <f t="shared" ref="K197:K260" si="36">LARGE(E197:H197,2)</f>
        <v>9.1603053435114504E-2</v>
      </c>
      <c r="L197" s="49" t="str">
        <f t="shared" ref="L197:L260" si="37">INDEX($E$3:$H$3,MATCH(K197,E197:H197,0))</f>
        <v>BJP</v>
      </c>
      <c r="M197" s="49">
        <f t="shared" ref="M197:M260" si="38">I197-K197</f>
        <v>0.77480916030534353</v>
      </c>
      <c r="N197" s="49" t="str">
        <f t="shared" ref="N197:N260" si="39">IF(M197&gt;0.15,CONCATENATE("Strong ",J197),CONCATENATE("Swing ",J197))</f>
        <v>Strong HAMS</v>
      </c>
      <c r="O197" s="50">
        <v>1</v>
      </c>
      <c r="P197" s="50">
        <v>24</v>
      </c>
      <c r="Q197" s="50">
        <v>0</v>
      </c>
      <c r="R197" s="50">
        <v>227</v>
      </c>
      <c r="S197" s="50">
        <v>3</v>
      </c>
      <c r="T197" s="50">
        <v>2</v>
      </c>
      <c r="U197" s="50">
        <v>1</v>
      </c>
      <c r="V197" s="50">
        <v>1</v>
      </c>
      <c r="W197" s="50">
        <v>0</v>
      </c>
      <c r="X197" s="50">
        <v>259</v>
      </c>
      <c r="Y197" s="50">
        <v>0</v>
      </c>
      <c r="Z197" s="51">
        <v>3</v>
      </c>
      <c r="AA197" s="48">
        <v>262</v>
      </c>
      <c r="AB197" s="50">
        <v>0</v>
      </c>
    </row>
    <row r="198" spans="1:28" x14ac:dyDescent="0.3">
      <c r="A198" s="52">
        <v>195</v>
      </c>
      <c r="B198" s="48" t="s">
        <v>514</v>
      </c>
      <c r="C198" s="48" t="str">
        <f>VLOOKUP(B198,[6]Sheet1!$B$2:$D$323,3,0)</f>
        <v>TOLI</v>
      </c>
      <c r="D198" s="48"/>
      <c r="E198" s="49">
        <f t="shared" si="30"/>
        <v>0.14426229508196722</v>
      </c>
      <c r="F198" s="49">
        <f t="shared" si="31"/>
        <v>0.83934426229508197</v>
      </c>
      <c r="G198" s="49">
        <f t="shared" si="32"/>
        <v>0</v>
      </c>
      <c r="H198" s="49">
        <f t="shared" si="33"/>
        <v>1.6393442622950821E-2</v>
      </c>
      <c r="I198" s="49">
        <f t="shared" si="34"/>
        <v>0.83934426229508197</v>
      </c>
      <c r="J198" s="49" t="str">
        <f t="shared" si="35"/>
        <v>HAMS</v>
      </c>
      <c r="K198" s="49">
        <f t="shared" si="36"/>
        <v>0.14426229508196722</v>
      </c>
      <c r="L198" s="49" t="str">
        <f t="shared" si="37"/>
        <v>BJP</v>
      </c>
      <c r="M198" s="49">
        <f t="shared" si="38"/>
        <v>0.69508196721311477</v>
      </c>
      <c r="N198" s="49" t="str">
        <f t="shared" si="39"/>
        <v>Strong HAMS</v>
      </c>
      <c r="O198" s="50">
        <v>0</v>
      </c>
      <c r="P198" s="50">
        <v>44</v>
      </c>
      <c r="Q198" s="50">
        <v>1</v>
      </c>
      <c r="R198" s="50">
        <v>256</v>
      </c>
      <c r="S198" s="50">
        <v>2</v>
      </c>
      <c r="T198" s="50">
        <v>0</v>
      </c>
      <c r="U198" s="50">
        <v>2</v>
      </c>
      <c r="V198" s="50">
        <v>0</v>
      </c>
      <c r="W198" s="50">
        <v>0</v>
      </c>
      <c r="X198" s="50">
        <v>305</v>
      </c>
      <c r="Y198" s="50">
        <v>0</v>
      </c>
      <c r="Z198" s="51">
        <v>0</v>
      </c>
      <c r="AA198" s="48">
        <v>305</v>
      </c>
      <c r="AB198" s="50">
        <v>0</v>
      </c>
    </row>
    <row r="199" spans="1:28" x14ac:dyDescent="0.3">
      <c r="A199" s="52">
        <v>196</v>
      </c>
      <c r="B199" s="48" t="s">
        <v>234</v>
      </c>
      <c r="C199" s="48" t="str">
        <f>VLOOKUP(B199,[6]Sheet1!$B$2:$D$323,3,0)</f>
        <v>KASAV</v>
      </c>
      <c r="D199" s="48"/>
      <c r="E199" s="49">
        <f t="shared" si="30"/>
        <v>0.16956521739130434</v>
      </c>
      <c r="F199" s="49">
        <f t="shared" si="31"/>
        <v>0.79347826086956519</v>
      </c>
      <c r="G199" s="49">
        <f t="shared" si="32"/>
        <v>2.1739130434782609E-3</v>
      </c>
      <c r="H199" s="49">
        <f t="shared" si="33"/>
        <v>3.4782608695652174E-2</v>
      </c>
      <c r="I199" s="49">
        <f t="shared" si="34"/>
        <v>0.79347826086956519</v>
      </c>
      <c r="J199" s="49" t="str">
        <f t="shared" si="35"/>
        <v>HAMS</v>
      </c>
      <c r="K199" s="49">
        <f t="shared" si="36"/>
        <v>0.16956521739130434</v>
      </c>
      <c r="L199" s="49" t="str">
        <f t="shared" si="37"/>
        <v>BJP</v>
      </c>
      <c r="M199" s="49">
        <f t="shared" si="38"/>
        <v>0.62391304347826082</v>
      </c>
      <c r="N199" s="49" t="str">
        <f t="shared" si="39"/>
        <v>Strong HAMS</v>
      </c>
      <c r="O199" s="50">
        <v>1</v>
      </c>
      <c r="P199" s="50">
        <v>78</v>
      </c>
      <c r="Q199" s="50">
        <v>1</v>
      </c>
      <c r="R199" s="50">
        <v>365</v>
      </c>
      <c r="S199" s="50">
        <v>0</v>
      </c>
      <c r="T199" s="50">
        <v>1</v>
      </c>
      <c r="U199" s="50">
        <v>8</v>
      </c>
      <c r="V199" s="50">
        <v>3</v>
      </c>
      <c r="W199" s="50">
        <v>1</v>
      </c>
      <c r="X199" s="50">
        <v>458</v>
      </c>
      <c r="Y199" s="50">
        <v>0</v>
      </c>
      <c r="Z199" s="51">
        <v>2</v>
      </c>
      <c r="AA199" s="48">
        <v>460</v>
      </c>
      <c r="AB199" s="50">
        <v>0</v>
      </c>
    </row>
    <row r="200" spans="1:28" x14ac:dyDescent="0.3">
      <c r="A200" s="52">
        <v>197</v>
      </c>
      <c r="B200" s="48" t="s">
        <v>235</v>
      </c>
      <c r="C200" s="48" t="str">
        <f>VLOOKUP(B200,[6]Sheet1!$B$2:$D$323,3,0)</f>
        <v>KASAV</v>
      </c>
      <c r="D200" s="48"/>
      <c r="E200" s="49">
        <f t="shared" si="30"/>
        <v>4.5454545454545456E-2</v>
      </c>
      <c r="F200" s="49">
        <f t="shared" si="31"/>
        <v>0.87587412587412583</v>
      </c>
      <c r="G200" s="49">
        <f t="shared" si="32"/>
        <v>3.4965034965034965E-3</v>
      </c>
      <c r="H200" s="49">
        <f t="shared" si="33"/>
        <v>7.5174825174825169E-2</v>
      </c>
      <c r="I200" s="49">
        <f t="shared" si="34"/>
        <v>0.87587412587412583</v>
      </c>
      <c r="J200" s="49" t="str">
        <f t="shared" si="35"/>
        <v>HAMS</v>
      </c>
      <c r="K200" s="49">
        <f t="shared" si="36"/>
        <v>7.5174825174825169E-2</v>
      </c>
      <c r="L200" s="49" t="str">
        <f t="shared" si="37"/>
        <v>Others</v>
      </c>
      <c r="M200" s="49">
        <f t="shared" si="38"/>
        <v>0.80069930069930062</v>
      </c>
      <c r="N200" s="49" t="str">
        <f t="shared" si="39"/>
        <v>Strong HAMS</v>
      </c>
      <c r="O200" s="50">
        <v>2</v>
      </c>
      <c r="P200" s="50">
        <v>26</v>
      </c>
      <c r="Q200" s="50">
        <v>2</v>
      </c>
      <c r="R200" s="50">
        <v>501</v>
      </c>
      <c r="S200" s="50">
        <v>4</v>
      </c>
      <c r="T200" s="50">
        <v>3</v>
      </c>
      <c r="U200" s="50">
        <v>22</v>
      </c>
      <c r="V200" s="50">
        <v>1</v>
      </c>
      <c r="W200" s="50">
        <v>3</v>
      </c>
      <c r="X200" s="50">
        <v>564</v>
      </c>
      <c r="Y200" s="50">
        <v>0</v>
      </c>
      <c r="Z200" s="51">
        <v>8</v>
      </c>
      <c r="AA200" s="48">
        <v>572</v>
      </c>
      <c r="AB200" s="50">
        <v>0</v>
      </c>
    </row>
    <row r="201" spans="1:28" x14ac:dyDescent="0.3">
      <c r="A201" s="52">
        <v>198</v>
      </c>
      <c r="B201" s="48" t="s">
        <v>515</v>
      </c>
      <c r="C201" s="48" t="str">
        <f>VLOOKUP(B201,[6]Sheet1!$B$2:$D$323,3,0)</f>
        <v>AURANGABAD</v>
      </c>
      <c r="D201" s="48"/>
      <c r="E201" s="49">
        <f t="shared" si="30"/>
        <v>0.14016736401673641</v>
      </c>
      <c r="F201" s="49">
        <f t="shared" si="31"/>
        <v>0.73012552301255229</v>
      </c>
      <c r="G201" s="49">
        <f t="shared" si="32"/>
        <v>1.0460251046025104E-2</v>
      </c>
      <c r="H201" s="49">
        <f t="shared" si="33"/>
        <v>0.1192468619246862</v>
      </c>
      <c r="I201" s="49">
        <f t="shared" si="34"/>
        <v>0.73012552301255229</v>
      </c>
      <c r="J201" s="49" t="str">
        <f t="shared" si="35"/>
        <v>HAMS</v>
      </c>
      <c r="K201" s="49">
        <f t="shared" si="36"/>
        <v>0.14016736401673641</v>
      </c>
      <c r="L201" s="49" t="str">
        <f t="shared" si="37"/>
        <v>BJP</v>
      </c>
      <c r="M201" s="49">
        <f t="shared" si="38"/>
        <v>0.58995815899581583</v>
      </c>
      <c r="N201" s="49" t="str">
        <f t="shared" si="39"/>
        <v>Strong HAMS</v>
      </c>
      <c r="O201" s="50">
        <v>5</v>
      </c>
      <c r="P201" s="50">
        <v>67</v>
      </c>
      <c r="Q201" s="50">
        <v>2</v>
      </c>
      <c r="R201" s="50">
        <v>349</v>
      </c>
      <c r="S201" s="50">
        <v>11</v>
      </c>
      <c r="T201" s="50">
        <v>8</v>
      </c>
      <c r="U201" s="50">
        <v>23</v>
      </c>
      <c r="V201" s="50">
        <v>3</v>
      </c>
      <c r="W201" s="50">
        <v>3</v>
      </c>
      <c r="X201" s="50">
        <v>471</v>
      </c>
      <c r="Y201" s="50">
        <v>0</v>
      </c>
      <c r="Z201" s="51">
        <v>7</v>
      </c>
      <c r="AA201" s="48">
        <v>478</v>
      </c>
      <c r="AB201" s="50">
        <v>0</v>
      </c>
    </row>
    <row r="202" spans="1:28" x14ac:dyDescent="0.3">
      <c r="A202" s="52">
        <v>199</v>
      </c>
      <c r="B202" s="48" t="s">
        <v>516</v>
      </c>
      <c r="C202" s="48" t="str">
        <f>VLOOKUP(B202,[6]Sheet1!$B$2:$D$323,3,0)</f>
        <v>AURANGABAD</v>
      </c>
      <c r="D202" s="48"/>
      <c r="E202" s="49">
        <f t="shared" si="30"/>
        <v>0.25630252100840334</v>
      </c>
      <c r="F202" s="49">
        <f t="shared" si="31"/>
        <v>0.62394957983193278</v>
      </c>
      <c r="G202" s="49">
        <f t="shared" si="32"/>
        <v>8.4033613445378148E-3</v>
      </c>
      <c r="H202" s="49">
        <f t="shared" si="33"/>
        <v>0.11134453781512606</v>
      </c>
      <c r="I202" s="49">
        <f t="shared" si="34"/>
        <v>0.62394957983193278</v>
      </c>
      <c r="J202" s="49" t="str">
        <f t="shared" si="35"/>
        <v>HAMS</v>
      </c>
      <c r="K202" s="49">
        <f t="shared" si="36"/>
        <v>0.25630252100840334</v>
      </c>
      <c r="L202" s="49" t="str">
        <f t="shared" si="37"/>
        <v>BJP</v>
      </c>
      <c r="M202" s="49">
        <f t="shared" si="38"/>
        <v>0.36764705882352944</v>
      </c>
      <c r="N202" s="49" t="str">
        <f t="shared" si="39"/>
        <v>Strong HAMS</v>
      </c>
      <c r="O202" s="50">
        <v>4</v>
      </c>
      <c r="P202" s="50">
        <v>122</v>
      </c>
      <c r="Q202" s="50">
        <v>3</v>
      </c>
      <c r="R202" s="50">
        <v>297</v>
      </c>
      <c r="S202" s="50">
        <v>6</v>
      </c>
      <c r="T202" s="50">
        <v>8</v>
      </c>
      <c r="U202" s="50">
        <v>16</v>
      </c>
      <c r="V202" s="50">
        <v>5</v>
      </c>
      <c r="W202" s="50">
        <v>7</v>
      </c>
      <c r="X202" s="50">
        <v>468</v>
      </c>
      <c r="Y202" s="50">
        <v>0</v>
      </c>
      <c r="Z202" s="51">
        <v>8</v>
      </c>
      <c r="AA202" s="48">
        <v>476</v>
      </c>
      <c r="AB202" s="50">
        <v>0</v>
      </c>
    </row>
    <row r="203" spans="1:28" x14ac:dyDescent="0.3">
      <c r="A203" s="52">
        <v>200</v>
      </c>
      <c r="B203" s="48" t="s">
        <v>517</v>
      </c>
      <c r="C203" s="48" t="str">
        <f>VLOOKUP(B203,[6]Sheet1!$B$2:$D$323,3,0)</f>
        <v>AURANGABAD</v>
      </c>
      <c r="D203" s="48"/>
      <c r="E203" s="49">
        <f t="shared" si="30"/>
        <v>0.26037735849056604</v>
      </c>
      <c r="F203" s="49">
        <f t="shared" si="31"/>
        <v>0.62641509433962261</v>
      </c>
      <c r="G203" s="49">
        <f t="shared" si="32"/>
        <v>3.7735849056603774E-3</v>
      </c>
      <c r="H203" s="49">
        <f t="shared" si="33"/>
        <v>0.10943396226415095</v>
      </c>
      <c r="I203" s="49">
        <f t="shared" si="34"/>
        <v>0.62641509433962261</v>
      </c>
      <c r="J203" s="49" t="str">
        <f t="shared" si="35"/>
        <v>HAMS</v>
      </c>
      <c r="K203" s="49">
        <f t="shared" si="36"/>
        <v>0.26037735849056604</v>
      </c>
      <c r="L203" s="49" t="str">
        <f t="shared" si="37"/>
        <v>BJP</v>
      </c>
      <c r="M203" s="49">
        <f t="shared" si="38"/>
        <v>0.36603773584905658</v>
      </c>
      <c r="N203" s="49" t="str">
        <f t="shared" si="39"/>
        <v>Strong HAMS</v>
      </c>
      <c r="O203" s="50">
        <v>2</v>
      </c>
      <c r="P203" s="50">
        <v>138</v>
      </c>
      <c r="Q203" s="50">
        <v>2</v>
      </c>
      <c r="R203" s="50">
        <v>332</v>
      </c>
      <c r="S203" s="50">
        <v>6</v>
      </c>
      <c r="T203" s="50">
        <v>8</v>
      </c>
      <c r="U203" s="50">
        <v>20</v>
      </c>
      <c r="V203" s="50">
        <v>6</v>
      </c>
      <c r="W203" s="50">
        <v>6</v>
      </c>
      <c r="X203" s="50">
        <v>520</v>
      </c>
      <c r="Y203" s="50">
        <v>0</v>
      </c>
      <c r="Z203" s="51">
        <v>10</v>
      </c>
      <c r="AA203" s="48">
        <v>530</v>
      </c>
      <c r="AB203" s="50">
        <v>0</v>
      </c>
    </row>
    <row r="204" spans="1:28" x14ac:dyDescent="0.3">
      <c r="A204" s="52">
        <v>201</v>
      </c>
      <c r="B204" s="48" t="s">
        <v>518</v>
      </c>
      <c r="C204" s="48" t="str">
        <f>VLOOKUP(B204,[6]Sheet1!$B$2:$D$323,3,0)</f>
        <v>AURANGABAD</v>
      </c>
      <c r="D204" s="48"/>
      <c r="E204" s="49">
        <f t="shared" si="30"/>
        <v>0.69786096256684493</v>
      </c>
      <c r="F204" s="49">
        <f t="shared" si="31"/>
        <v>0.28342245989304815</v>
      </c>
      <c r="G204" s="49">
        <f t="shared" si="32"/>
        <v>0</v>
      </c>
      <c r="H204" s="49">
        <f t="shared" si="33"/>
        <v>1.871657754010695E-2</v>
      </c>
      <c r="I204" s="49">
        <f t="shared" si="34"/>
        <v>0.69786096256684493</v>
      </c>
      <c r="J204" s="49" t="str">
        <f t="shared" si="35"/>
        <v>BJP</v>
      </c>
      <c r="K204" s="49">
        <f t="shared" si="36"/>
        <v>0.28342245989304815</v>
      </c>
      <c r="L204" s="49" t="str">
        <f t="shared" si="37"/>
        <v>HAMS</v>
      </c>
      <c r="M204" s="49">
        <f t="shared" si="38"/>
        <v>0.41443850267379678</v>
      </c>
      <c r="N204" s="49" t="str">
        <f t="shared" si="39"/>
        <v>Strong BJP</v>
      </c>
      <c r="O204" s="50">
        <v>0</v>
      </c>
      <c r="P204" s="50">
        <v>261</v>
      </c>
      <c r="Q204" s="50">
        <v>1</v>
      </c>
      <c r="R204" s="50">
        <v>106</v>
      </c>
      <c r="S204" s="50">
        <v>1</v>
      </c>
      <c r="T204" s="50">
        <v>0</v>
      </c>
      <c r="U204" s="50">
        <v>3</v>
      </c>
      <c r="V204" s="50">
        <v>0</v>
      </c>
      <c r="W204" s="50">
        <v>0</v>
      </c>
      <c r="X204" s="50">
        <v>372</v>
      </c>
      <c r="Y204" s="50">
        <v>0</v>
      </c>
      <c r="Z204" s="51">
        <v>2</v>
      </c>
      <c r="AA204" s="48">
        <v>374</v>
      </c>
      <c r="AB204" s="50">
        <v>0</v>
      </c>
    </row>
    <row r="205" spans="1:28" x14ac:dyDescent="0.3">
      <c r="A205" s="52">
        <v>202</v>
      </c>
      <c r="B205" s="48" t="s">
        <v>519</v>
      </c>
      <c r="C205" s="48" t="str">
        <f>VLOOKUP(B205,[6]Sheet1!$B$2:$D$323,3,0)</f>
        <v>AURANGABAD</v>
      </c>
      <c r="D205" s="48"/>
      <c r="E205" s="49">
        <f t="shared" si="30"/>
        <v>0.37581699346405228</v>
      </c>
      <c r="F205" s="49">
        <f t="shared" si="31"/>
        <v>0.57843137254901966</v>
      </c>
      <c r="G205" s="49">
        <f t="shared" si="32"/>
        <v>0</v>
      </c>
      <c r="H205" s="49">
        <f t="shared" si="33"/>
        <v>4.5751633986928102E-2</v>
      </c>
      <c r="I205" s="49">
        <f t="shared" si="34"/>
        <v>0.57843137254901966</v>
      </c>
      <c r="J205" s="49" t="str">
        <f t="shared" si="35"/>
        <v>HAMS</v>
      </c>
      <c r="K205" s="49">
        <f t="shared" si="36"/>
        <v>0.37581699346405228</v>
      </c>
      <c r="L205" s="49" t="str">
        <f t="shared" si="37"/>
        <v>BJP</v>
      </c>
      <c r="M205" s="49">
        <f t="shared" si="38"/>
        <v>0.20261437908496738</v>
      </c>
      <c r="N205" s="49" t="str">
        <f t="shared" si="39"/>
        <v>Strong HAMS</v>
      </c>
      <c r="O205" s="50">
        <v>0</v>
      </c>
      <c r="P205" s="50">
        <v>115</v>
      </c>
      <c r="Q205" s="50">
        <v>1</v>
      </c>
      <c r="R205" s="50">
        <v>177</v>
      </c>
      <c r="S205" s="50">
        <v>2</v>
      </c>
      <c r="T205" s="50">
        <v>2</v>
      </c>
      <c r="U205" s="50">
        <v>3</v>
      </c>
      <c r="V205" s="50">
        <v>3</v>
      </c>
      <c r="W205" s="50">
        <v>2</v>
      </c>
      <c r="X205" s="50">
        <v>305</v>
      </c>
      <c r="Y205" s="50">
        <v>0</v>
      </c>
      <c r="Z205" s="51">
        <v>1</v>
      </c>
      <c r="AA205" s="48">
        <v>306</v>
      </c>
      <c r="AB205" s="50">
        <v>0</v>
      </c>
    </row>
    <row r="206" spans="1:28" x14ac:dyDescent="0.3">
      <c r="A206" s="52">
        <v>203</v>
      </c>
      <c r="B206" s="48" t="s">
        <v>520</v>
      </c>
      <c r="C206" s="48" t="str">
        <f>VLOOKUP(B206,[6]Sheet1!$B$2:$D$323,3,0)</f>
        <v>AURANGABAD</v>
      </c>
      <c r="D206" s="48"/>
      <c r="E206" s="49">
        <f t="shared" si="30"/>
        <v>0.58048780487804874</v>
      </c>
      <c r="F206" s="49">
        <f t="shared" si="31"/>
        <v>0.37560975609756098</v>
      </c>
      <c r="G206" s="49">
        <f t="shared" si="32"/>
        <v>4.8780487804878049E-3</v>
      </c>
      <c r="H206" s="49">
        <f t="shared" si="33"/>
        <v>3.9024390243902439E-2</v>
      </c>
      <c r="I206" s="49">
        <f t="shared" si="34"/>
        <v>0.58048780487804874</v>
      </c>
      <c r="J206" s="49" t="str">
        <f t="shared" si="35"/>
        <v>BJP</v>
      </c>
      <c r="K206" s="49">
        <f t="shared" si="36"/>
        <v>0.37560975609756098</v>
      </c>
      <c r="L206" s="49" t="str">
        <f t="shared" si="37"/>
        <v>HAMS</v>
      </c>
      <c r="M206" s="49">
        <f t="shared" si="38"/>
        <v>0.20487804878048776</v>
      </c>
      <c r="N206" s="49" t="str">
        <f t="shared" si="39"/>
        <v>Strong BJP</v>
      </c>
      <c r="O206" s="50">
        <v>1</v>
      </c>
      <c r="P206" s="50">
        <v>119</v>
      </c>
      <c r="Q206" s="50">
        <v>1</v>
      </c>
      <c r="R206" s="50">
        <v>77</v>
      </c>
      <c r="S206" s="50">
        <v>1</v>
      </c>
      <c r="T206" s="50">
        <v>0</v>
      </c>
      <c r="U206" s="50">
        <v>1</v>
      </c>
      <c r="V206" s="50">
        <v>1</v>
      </c>
      <c r="W206" s="50">
        <v>0</v>
      </c>
      <c r="X206" s="50">
        <v>201</v>
      </c>
      <c r="Y206" s="50">
        <v>0</v>
      </c>
      <c r="Z206" s="51">
        <v>4</v>
      </c>
      <c r="AA206" s="48">
        <v>205</v>
      </c>
      <c r="AB206" s="50">
        <v>0</v>
      </c>
    </row>
    <row r="207" spans="1:28" x14ac:dyDescent="0.3">
      <c r="A207" s="52">
        <v>204</v>
      </c>
      <c r="B207" s="48" t="s">
        <v>241</v>
      </c>
      <c r="C207" s="48" t="str">
        <f>VLOOKUP(B207,[6]Sheet1!$B$2:$D$323,3,0)</f>
        <v>KAJI</v>
      </c>
      <c r="D207" s="48"/>
      <c r="E207" s="49">
        <f t="shared" si="30"/>
        <v>0.29523809523809524</v>
      </c>
      <c r="F207" s="49">
        <f t="shared" si="31"/>
        <v>0.67047619047619045</v>
      </c>
      <c r="G207" s="49">
        <f t="shared" si="32"/>
        <v>9.5238095238095247E-3</v>
      </c>
      <c r="H207" s="49">
        <f t="shared" si="33"/>
        <v>2.4761904761904763E-2</v>
      </c>
      <c r="I207" s="49">
        <f t="shared" si="34"/>
        <v>0.67047619047619045</v>
      </c>
      <c r="J207" s="49" t="str">
        <f t="shared" si="35"/>
        <v>HAMS</v>
      </c>
      <c r="K207" s="49">
        <f t="shared" si="36"/>
        <v>0.29523809523809524</v>
      </c>
      <c r="L207" s="49" t="str">
        <f t="shared" si="37"/>
        <v>BJP</v>
      </c>
      <c r="M207" s="49">
        <f t="shared" si="38"/>
        <v>0.3752380952380952</v>
      </c>
      <c r="N207" s="49" t="str">
        <f t="shared" si="39"/>
        <v>Strong HAMS</v>
      </c>
      <c r="O207" s="50">
        <v>5</v>
      </c>
      <c r="P207" s="50">
        <v>155</v>
      </c>
      <c r="Q207" s="50">
        <v>2</v>
      </c>
      <c r="R207" s="50">
        <v>352</v>
      </c>
      <c r="S207" s="50">
        <v>2</v>
      </c>
      <c r="T207" s="50">
        <v>2</v>
      </c>
      <c r="U207" s="50">
        <v>2</v>
      </c>
      <c r="V207" s="50">
        <v>3</v>
      </c>
      <c r="W207" s="50">
        <v>2</v>
      </c>
      <c r="X207" s="50">
        <v>525</v>
      </c>
      <c r="Y207" s="50">
        <v>0</v>
      </c>
      <c r="Z207" s="51">
        <v>0</v>
      </c>
      <c r="AA207" s="48">
        <v>525</v>
      </c>
      <c r="AB207" s="50">
        <v>0</v>
      </c>
    </row>
    <row r="208" spans="1:28" x14ac:dyDescent="0.3">
      <c r="A208" s="52">
        <v>205</v>
      </c>
      <c r="B208" s="48" t="s">
        <v>242</v>
      </c>
      <c r="C208" s="48" t="str">
        <f>VLOOKUP(B208,[6]Sheet1!$B$2:$D$323,3,0)</f>
        <v>KAJI</v>
      </c>
      <c r="D208" s="48"/>
      <c r="E208" s="49">
        <f t="shared" si="30"/>
        <v>0.64649681528662417</v>
      </c>
      <c r="F208" s="49">
        <f t="shared" si="31"/>
        <v>0.31847133757961782</v>
      </c>
      <c r="G208" s="49">
        <f t="shared" si="32"/>
        <v>3.1847133757961785E-3</v>
      </c>
      <c r="H208" s="49">
        <f t="shared" si="33"/>
        <v>3.1847133757961783E-2</v>
      </c>
      <c r="I208" s="49">
        <f t="shared" si="34"/>
        <v>0.64649681528662417</v>
      </c>
      <c r="J208" s="49" t="str">
        <f t="shared" si="35"/>
        <v>BJP</v>
      </c>
      <c r="K208" s="49">
        <f t="shared" si="36"/>
        <v>0.31847133757961782</v>
      </c>
      <c r="L208" s="49" t="str">
        <f t="shared" si="37"/>
        <v>HAMS</v>
      </c>
      <c r="M208" s="49">
        <f t="shared" si="38"/>
        <v>0.32802547770700635</v>
      </c>
      <c r="N208" s="49" t="str">
        <f t="shared" si="39"/>
        <v>Strong BJP</v>
      </c>
      <c r="O208" s="50">
        <v>1</v>
      </c>
      <c r="P208" s="50">
        <v>203</v>
      </c>
      <c r="Q208" s="50">
        <v>2</v>
      </c>
      <c r="R208" s="50">
        <v>100</v>
      </c>
      <c r="S208" s="50">
        <v>2</v>
      </c>
      <c r="T208" s="50">
        <v>1</v>
      </c>
      <c r="U208" s="50">
        <v>0</v>
      </c>
      <c r="V208" s="50">
        <v>0</v>
      </c>
      <c r="W208" s="50">
        <v>1</v>
      </c>
      <c r="X208" s="50">
        <v>310</v>
      </c>
      <c r="Y208" s="50">
        <v>0</v>
      </c>
      <c r="Z208" s="51">
        <v>4</v>
      </c>
      <c r="AA208" s="48">
        <v>314</v>
      </c>
      <c r="AB208" s="50">
        <v>0</v>
      </c>
    </row>
    <row r="209" spans="1:28" x14ac:dyDescent="0.3">
      <c r="A209" s="52">
        <v>206</v>
      </c>
      <c r="B209" s="48" t="s">
        <v>521</v>
      </c>
      <c r="C209" s="48" t="str">
        <f>VLOOKUP(B209,[6]Sheet1!$B$2:$D$323,3,0)</f>
        <v>AURANGABAD</v>
      </c>
      <c r="D209" s="48"/>
      <c r="E209" s="49">
        <f t="shared" si="30"/>
        <v>0.26948775055679286</v>
      </c>
      <c r="F209" s="49">
        <f t="shared" si="31"/>
        <v>0.68151447661469933</v>
      </c>
      <c r="G209" s="49">
        <f t="shared" si="32"/>
        <v>6.6815144766146995E-3</v>
      </c>
      <c r="H209" s="49">
        <f t="shared" si="33"/>
        <v>4.2316258351893093E-2</v>
      </c>
      <c r="I209" s="49">
        <f t="shared" si="34"/>
        <v>0.68151447661469933</v>
      </c>
      <c r="J209" s="49" t="str">
        <f t="shared" si="35"/>
        <v>HAMS</v>
      </c>
      <c r="K209" s="49">
        <f t="shared" si="36"/>
        <v>0.26948775055679286</v>
      </c>
      <c r="L209" s="49" t="str">
        <f t="shared" si="37"/>
        <v>BJP</v>
      </c>
      <c r="M209" s="49">
        <f t="shared" si="38"/>
        <v>0.41202672605790647</v>
      </c>
      <c r="N209" s="49" t="str">
        <f t="shared" si="39"/>
        <v>Strong HAMS</v>
      </c>
      <c r="O209" s="50">
        <v>3</v>
      </c>
      <c r="P209" s="50">
        <v>121</v>
      </c>
      <c r="Q209" s="50">
        <v>1</v>
      </c>
      <c r="R209" s="50">
        <v>306</v>
      </c>
      <c r="S209" s="50">
        <v>7</v>
      </c>
      <c r="T209" s="50">
        <v>2</v>
      </c>
      <c r="U209" s="50">
        <v>4</v>
      </c>
      <c r="V209" s="50">
        <v>2</v>
      </c>
      <c r="W209" s="50">
        <v>0</v>
      </c>
      <c r="X209" s="50">
        <v>446</v>
      </c>
      <c r="Y209" s="50">
        <v>0</v>
      </c>
      <c r="Z209" s="51">
        <v>3</v>
      </c>
      <c r="AA209" s="48">
        <v>449</v>
      </c>
      <c r="AB209" s="50">
        <v>0</v>
      </c>
    </row>
    <row r="210" spans="1:28" x14ac:dyDescent="0.3">
      <c r="A210" s="52">
        <v>207</v>
      </c>
      <c r="B210" s="48" t="s">
        <v>522</v>
      </c>
      <c r="C210" s="48" t="str">
        <f>VLOOKUP(B210,[6]Sheet1!$B$2:$D$323,3,0)</f>
        <v>AURANGABAD</v>
      </c>
      <c r="D210" s="48"/>
      <c r="E210" s="49">
        <f t="shared" si="30"/>
        <v>0.4121475054229935</v>
      </c>
      <c r="F210" s="49">
        <f t="shared" si="31"/>
        <v>0.53579175704989157</v>
      </c>
      <c r="G210" s="49">
        <f t="shared" si="32"/>
        <v>2.1691973969631237E-3</v>
      </c>
      <c r="H210" s="49">
        <f t="shared" si="33"/>
        <v>4.9891540130151846E-2</v>
      </c>
      <c r="I210" s="49">
        <f t="shared" si="34"/>
        <v>0.53579175704989157</v>
      </c>
      <c r="J210" s="49" t="str">
        <f t="shared" si="35"/>
        <v>HAMS</v>
      </c>
      <c r="K210" s="49">
        <f t="shared" si="36"/>
        <v>0.4121475054229935</v>
      </c>
      <c r="L210" s="49" t="str">
        <f t="shared" si="37"/>
        <v>BJP</v>
      </c>
      <c r="M210" s="49">
        <f t="shared" si="38"/>
        <v>0.12364425162689807</v>
      </c>
      <c r="N210" s="49" t="str">
        <f t="shared" si="39"/>
        <v>Swing HAMS</v>
      </c>
      <c r="O210" s="50">
        <v>1</v>
      </c>
      <c r="P210" s="50">
        <v>190</v>
      </c>
      <c r="Q210" s="50">
        <v>1</v>
      </c>
      <c r="R210" s="50">
        <v>247</v>
      </c>
      <c r="S210" s="50">
        <v>3</v>
      </c>
      <c r="T210" s="50">
        <v>7</v>
      </c>
      <c r="U210" s="50">
        <v>6</v>
      </c>
      <c r="V210" s="50">
        <v>3</v>
      </c>
      <c r="W210" s="50">
        <v>3</v>
      </c>
      <c r="X210" s="50">
        <v>461</v>
      </c>
      <c r="Y210" s="50">
        <v>0</v>
      </c>
      <c r="Z210" s="51">
        <v>0</v>
      </c>
      <c r="AA210" s="48">
        <v>461</v>
      </c>
      <c r="AB210" s="50">
        <v>0</v>
      </c>
    </row>
    <row r="211" spans="1:28" x14ac:dyDescent="0.3">
      <c r="A211" s="52">
        <v>208</v>
      </c>
      <c r="B211" s="48" t="s">
        <v>523</v>
      </c>
      <c r="C211" s="48" t="str">
        <f>VLOOKUP(B211,[6]Sheet1!$B$2:$D$323,3,0)</f>
        <v>AURANGABAD</v>
      </c>
      <c r="D211" s="48"/>
      <c r="E211" s="49">
        <f t="shared" si="30"/>
        <v>6.2394603709949412E-2</v>
      </c>
      <c r="F211" s="49">
        <f t="shared" si="31"/>
        <v>0.8600337268128162</v>
      </c>
      <c r="G211" s="49">
        <f t="shared" si="32"/>
        <v>1.6863406408094434E-3</v>
      </c>
      <c r="H211" s="49">
        <f t="shared" si="33"/>
        <v>7.5885328836424959E-2</v>
      </c>
      <c r="I211" s="49">
        <f t="shared" si="34"/>
        <v>0.8600337268128162</v>
      </c>
      <c r="J211" s="49" t="str">
        <f t="shared" si="35"/>
        <v>HAMS</v>
      </c>
      <c r="K211" s="49">
        <f t="shared" si="36"/>
        <v>7.5885328836424959E-2</v>
      </c>
      <c r="L211" s="49" t="str">
        <f t="shared" si="37"/>
        <v>Others</v>
      </c>
      <c r="M211" s="49">
        <f t="shared" si="38"/>
        <v>0.78414839797639124</v>
      </c>
      <c r="N211" s="49" t="str">
        <f t="shared" si="39"/>
        <v>Strong HAMS</v>
      </c>
      <c r="O211" s="50">
        <v>1</v>
      </c>
      <c r="P211" s="50">
        <v>37</v>
      </c>
      <c r="Q211" s="50">
        <v>2</v>
      </c>
      <c r="R211" s="50">
        <v>510</v>
      </c>
      <c r="S211" s="50">
        <v>10</v>
      </c>
      <c r="T211" s="50">
        <v>4</v>
      </c>
      <c r="U211" s="50">
        <v>11</v>
      </c>
      <c r="V211" s="50">
        <v>6</v>
      </c>
      <c r="W211" s="50">
        <v>3</v>
      </c>
      <c r="X211" s="50">
        <v>584</v>
      </c>
      <c r="Y211" s="50">
        <v>0</v>
      </c>
      <c r="Z211" s="51">
        <v>9</v>
      </c>
      <c r="AA211" s="48">
        <v>593</v>
      </c>
      <c r="AB211" s="50">
        <v>0</v>
      </c>
    </row>
    <row r="212" spans="1:28" x14ac:dyDescent="0.3">
      <c r="A212" s="52">
        <v>209</v>
      </c>
      <c r="B212" s="48" t="s">
        <v>524</v>
      </c>
      <c r="C212" s="48" t="str">
        <f>VLOOKUP(B212,[6]Sheet1!$B$2:$D$323,3,0)</f>
        <v>AURANGABAD</v>
      </c>
      <c r="D212" s="48"/>
      <c r="E212" s="49">
        <f t="shared" si="30"/>
        <v>0.79740680713128043</v>
      </c>
      <c r="F212" s="49">
        <f t="shared" si="31"/>
        <v>0.17828200972447325</v>
      </c>
      <c r="G212" s="49">
        <f t="shared" si="32"/>
        <v>4.8622366288492711E-3</v>
      </c>
      <c r="H212" s="49">
        <f t="shared" si="33"/>
        <v>1.9448946515397084E-2</v>
      </c>
      <c r="I212" s="49">
        <f t="shared" si="34"/>
        <v>0.79740680713128043</v>
      </c>
      <c r="J212" s="49" t="str">
        <f t="shared" si="35"/>
        <v>BJP</v>
      </c>
      <c r="K212" s="49">
        <f t="shared" si="36"/>
        <v>0.17828200972447325</v>
      </c>
      <c r="L212" s="49" t="str">
        <f t="shared" si="37"/>
        <v>HAMS</v>
      </c>
      <c r="M212" s="49">
        <f t="shared" si="38"/>
        <v>0.61912479740680715</v>
      </c>
      <c r="N212" s="49" t="str">
        <f t="shared" si="39"/>
        <v>Strong BJP</v>
      </c>
      <c r="O212" s="50">
        <v>3</v>
      </c>
      <c r="P212" s="50">
        <v>492</v>
      </c>
      <c r="Q212" s="50">
        <v>3</v>
      </c>
      <c r="R212" s="50">
        <v>110</v>
      </c>
      <c r="S212" s="50">
        <v>1</v>
      </c>
      <c r="T212" s="50">
        <v>0</v>
      </c>
      <c r="U212" s="50">
        <v>5</v>
      </c>
      <c r="V212" s="50">
        <v>1</v>
      </c>
      <c r="W212" s="50">
        <v>0</v>
      </c>
      <c r="X212" s="50">
        <v>615</v>
      </c>
      <c r="Y212" s="50">
        <v>0</v>
      </c>
      <c r="Z212" s="51">
        <v>2</v>
      </c>
      <c r="AA212" s="48">
        <v>617</v>
      </c>
      <c r="AB212" s="50">
        <v>0</v>
      </c>
    </row>
    <row r="213" spans="1:28" x14ac:dyDescent="0.3">
      <c r="A213" s="52">
        <v>210</v>
      </c>
      <c r="B213" s="48" t="s">
        <v>525</v>
      </c>
      <c r="C213" s="48" t="str">
        <f>VLOOKUP(B213,[6]Sheet1!$B$2:$D$323,3,0)</f>
        <v>AURANGABAD</v>
      </c>
      <c r="D213" s="48"/>
      <c r="E213" s="49">
        <f t="shared" si="30"/>
        <v>0.7485265225933202</v>
      </c>
      <c r="F213" s="49">
        <f t="shared" si="31"/>
        <v>0.18664047151277013</v>
      </c>
      <c r="G213" s="49">
        <f t="shared" si="32"/>
        <v>1.1787819253438114E-2</v>
      </c>
      <c r="H213" s="49">
        <f t="shared" si="33"/>
        <v>5.304518664047151E-2</v>
      </c>
      <c r="I213" s="49">
        <f t="shared" si="34"/>
        <v>0.7485265225933202</v>
      </c>
      <c r="J213" s="49" t="str">
        <f t="shared" si="35"/>
        <v>BJP</v>
      </c>
      <c r="K213" s="49">
        <f t="shared" si="36"/>
        <v>0.18664047151277013</v>
      </c>
      <c r="L213" s="49" t="str">
        <f t="shared" si="37"/>
        <v>HAMS</v>
      </c>
      <c r="M213" s="49">
        <f t="shared" si="38"/>
        <v>0.56188605108055012</v>
      </c>
      <c r="N213" s="49" t="str">
        <f t="shared" si="39"/>
        <v>Strong BJP</v>
      </c>
      <c r="O213" s="50">
        <v>6</v>
      </c>
      <c r="P213" s="50">
        <v>381</v>
      </c>
      <c r="Q213" s="50">
        <v>3</v>
      </c>
      <c r="R213" s="50">
        <v>95</v>
      </c>
      <c r="S213" s="50">
        <v>1</v>
      </c>
      <c r="T213" s="50">
        <v>3</v>
      </c>
      <c r="U213" s="50">
        <v>3</v>
      </c>
      <c r="V213" s="50">
        <v>4</v>
      </c>
      <c r="W213" s="50">
        <v>5</v>
      </c>
      <c r="X213" s="50">
        <v>501</v>
      </c>
      <c r="Y213" s="50">
        <v>0</v>
      </c>
      <c r="Z213" s="51">
        <v>8</v>
      </c>
      <c r="AA213" s="48">
        <v>509</v>
      </c>
      <c r="AB213" s="50">
        <v>0</v>
      </c>
    </row>
    <row r="214" spans="1:28" x14ac:dyDescent="0.3">
      <c r="A214" s="52">
        <v>211</v>
      </c>
      <c r="B214" s="48" t="s">
        <v>526</v>
      </c>
      <c r="C214" s="48" t="str">
        <f>VLOOKUP(B214,[6]Sheet1!$B$2:$D$323,3,0)</f>
        <v>AURANGABAD</v>
      </c>
      <c r="D214" s="48"/>
      <c r="E214" s="49">
        <f t="shared" si="30"/>
        <v>0.45454545454545453</v>
      </c>
      <c r="F214" s="49">
        <f t="shared" si="31"/>
        <v>0.49197860962566847</v>
      </c>
      <c r="G214" s="49">
        <f t="shared" si="32"/>
        <v>1.2477718360071301E-2</v>
      </c>
      <c r="H214" s="49">
        <f t="shared" si="33"/>
        <v>4.0998217468805706E-2</v>
      </c>
      <c r="I214" s="49">
        <f t="shared" si="34"/>
        <v>0.49197860962566847</v>
      </c>
      <c r="J214" s="49" t="str">
        <f t="shared" si="35"/>
        <v>HAMS</v>
      </c>
      <c r="K214" s="49">
        <f t="shared" si="36"/>
        <v>0.45454545454545453</v>
      </c>
      <c r="L214" s="49" t="str">
        <f t="shared" si="37"/>
        <v>BJP</v>
      </c>
      <c r="M214" s="49">
        <f t="shared" si="38"/>
        <v>3.7433155080213942E-2</v>
      </c>
      <c r="N214" s="49" t="str">
        <f t="shared" si="39"/>
        <v>Swing HAMS</v>
      </c>
      <c r="O214" s="50">
        <v>7</v>
      </c>
      <c r="P214" s="50">
        <v>255</v>
      </c>
      <c r="Q214" s="50">
        <v>1</v>
      </c>
      <c r="R214" s="50">
        <v>276</v>
      </c>
      <c r="S214" s="50">
        <v>3</v>
      </c>
      <c r="T214" s="50">
        <v>2</v>
      </c>
      <c r="U214" s="50">
        <v>12</v>
      </c>
      <c r="V214" s="50">
        <v>3</v>
      </c>
      <c r="W214" s="50">
        <v>1</v>
      </c>
      <c r="X214" s="50">
        <v>560</v>
      </c>
      <c r="Y214" s="50">
        <v>0</v>
      </c>
      <c r="Z214" s="51">
        <v>1</v>
      </c>
      <c r="AA214" s="48">
        <v>561</v>
      </c>
      <c r="AB214" s="50">
        <v>0</v>
      </c>
    </row>
    <row r="215" spans="1:28" x14ac:dyDescent="0.3">
      <c r="A215" s="52">
        <v>212</v>
      </c>
      <c r="B215" s="48" t="s">
        <v>527</v>
      </c>
      <c r="C215" s="48" t="str">
        <f>VLOOKUP(B215,[6]Sheet1!$B$2:$D$323,3,0)</f>
        <v>AURANGABAD</v>
      </c>
      <c r="D215" s="48"/>
      <c r="E215" s="49">
        <f t="shared" si="30"/>
        <v>0.52886836027713624</v>
      </c>
      <c r="F215" s="49">
        <f t="shared" si="31"/>
        <v>0.40415704387990764</v>
      </c>
      <c r="G215" s="49">
        <f t="shared" si="32"/>
        <v>3.0023094688221709E-2</v>
      </c>
      <c r="H215" s="49">
        <f t="shared" si="33"/>
        <v>3.695150115473441E-2</v>
      </c>
      <c r="I215" s="49">
        <f t="shared" si="34"/>
        <v>0.52886836027713624</v>
      </c>
      <c r="J215" s="49" t="str">
        <f t="shared" si="35"/>
        <v>BJP</v>
      </c>
      <c r="K215" s="49">
        <f t="shared" si="36"/>
        <v>0.40415704387990764</v>
      </c>
      <c r="L215" s="49" t="str">
        <f t="shared" si="37"/>
        <v>HAMS</v>
      </c>
      <c r="M215" s="49">
        <f t="shared" si="38"/>
        <v>0.1247113163972286</v>
      </c>
      <c r="N215" s="49" t="str">
        <f t="shared" si="39"/>
        <v>Swing BJP</v>
      </c>
      <c r="O215" s="50">
        <v>13</v>
      </c>
      <c r="P215" s="50">
        <v>229</v>
      </c>
      <c r="Q215" s="50">
        <v>2</v>
      </c>
      <c r="R215" s="50">
        <v>175</v>
      </c>
      <c r="S215" s="50">
        <v>0</v>
      </c>
      <c r="T215" s="50">
        <v>2</v>
      </c>
      <c r="U215" s="50">
        <v>6</v>
      </c>
      <c r="V215" s="50">
        <v>1</v>
      </c>
      <c r="W215" s="50">
        <v>4</v>
      </c>
      <c r="X215" s="50">
        <v>432</v>
      </c>
      <c r="Y215" s="50">
        <v>0</v>
      </c>
      <c r="Z215" s="51">
        <v>1</v>
      </c>
      <c r="AA215" s="48">
        <v>433</v>
      </c>
      <c r="AB215" s="50">
        <v>0</v>
      </c>
    </row>
    <row r="216" spans="1:28" x14ac:dyDescent="0.3">
      <c r="A216" s="52">
        <v>213</v>
      </c>
      <c r="B216" s="48" t="s">
        <v>528</v>
      </c>
      <c r="C216" s="48" t="str">
        <f>VLOOKUP(B216,[6]Sheet1!$B$2:$D$323,3,0)</f>
        <v>AURANGABAD</v>
      </c>
      <c r="D216" s="48"/>
      <c r="E216" s="49">
        <f t="shared" si="30"/>
        <v>0.33266533066132264</v>
      </c>
      <c r="F216" s="49">
        <f t="shared" si="31"/>
        <v>0.56713426853707416</v>
      </c>
      <c r="G216" s="49">
        <f t="shared" si="32"/>
        <v>1.8036072144288578E-2</v>
      </c>
      <c r="H216" s="49">
        <f t="shared" si="33"/>
        <v>8.2164328657314628E-2</v>
      </c>
      <c r="I216" s="49">
        <f t="shared" si="34"/>
        <v>0.56713426853707416</v>
      </c>
      <c r="J216" s="49" t="str">
        <f t="shared" si="35"/>
        <v>HAMS</v>
      </c>
      <c r="K216" s="49">
        <f t="shared" si="36"/>
        <v>0.33266533066132264</v>
      </c>
      <c r="L216" s="49" t="str">
        <f t="shared" si="37"/>
        <v>BJP</v>
      </c>
      <c r="M216" s="49">
        <f t="shared" si="38"/>
        <v>0.23446893787575152</v>
      </c>
      <c r="N216" s="49" t="str">
        <f t="shared" si="39"/>
        <v>Strong HAMS</v>
      </c>
      <c r="O216" s="50">
        <v>9</v>
      </c>
      <c r="P216" s="50">
        <v>166</v>
      </c>
      <c r="Q216" s="50">
        <v>4</v>
      </c>
      <c r="R216" s="50">
        <v>283</v>
      </c>
      <c r="S216" s="50">
        <v>7</v>
      </c>
      <c r="T216" s="50">
        <v>8</v>
      </c>
      <c r="U216" s="50">
        <v>13</v>
      </c>
      <c r="V216" s="50">
        <v>3</v>
      </c>
      <c r="W216" s="50">
        <v>4</v>
      </c>
      <c r="X216" s="50">
        <v>497</v>
      </c>
      <c r="Y216" s="50">
        <v>0</v>
      </c>
      <c r="Z216" s="51">
        <v>2</v>
      </c>
      <c r="AA216" s="48">
        <v>499</v>
      </c>
      <c r="AB216" s="50">
        <v>0</v>
      </c>
    </row>
    <row r="217" spans="1:28" x14ac:dyDescent="0.3">
      <c r="A217" s="52">
        <v>214</v>
      </c>
      <c r="B217" s="48" t="s">
        <v>529</v>
      </c>
      <c r="C217" s="48" t="str">
        <f>VLOOKUP(B217,[6]Sheet1!$B$2:$D$323,3,0)</f>
        <v>TOLI</v>
      </c>
      <c r="D217" s="48"/>
      <c r="E217" s="49">
        <f t="shared" si="30"/>
        <v>0.53715498938428874</v>
      </c>
      <c r="F217" s="49">
        <f t="shared" si="31"/>
        <v>0.38853503184713378</v>
      </c>
      <c r="G217" s="49">
        <f t="shared" si="32"/>
        <v>8.4925690021231421E-3</v>
      </c>
      <c r="H217" s="49">
        <f t="shared" si="33"/>
        <v>6.5817409766454352E-2</v>
      </c>
      <c r="I217" s="49">
        <f t="shared" si="34"/>
        <v>0.53715498938428874</v>
      </c>
      <c r="J217" s="49" t="str">
        <f t="shared" si="35"/>
        <v>BJP</v>
      </c>
      <c r="K217" s="49">
        <f t="shared" si="36"/>
        <v>0.38853503184713378</v>
      </c>
      <c r="L217" s="49" t="str">
        <f t="shared" si="37"/>
        <v>HAMS</v>
      </c>
      <c r="M217" s="49">
        <f t="shared" si="38"/>
        <v>0.14861995753715496</v>
      </c>
      <c r="N217" s="49" t="str">
        <f t="shared" si="39"/>
        <v>Swing BJP</v>
      </c>
      <c r="O217" s="50">
        <v>4</v>
      </c>
      <c r="P217" s="50">
        <v>253</v>
      </c>
      <c r="Q217" s="50">
        <v>1</v>
      </c>
      <c r="R217" s="50">
        <v>183</v>
      </c>
      <c r="S217" s="50">
        <v>5</v>
      </c>
      <c r="T217" s="50">
        <v>4</v>
      </c>
      <c r="U217" s="50">
        <v>8</v>
      </c>
      <c r="V217" s="50">
        <v>3</v>
      </c>
      <c r="W217" s="50">
        <v>2</v>
      </c>
      <c r="X217" s="50">
        <v>463</v>
      </c>
      <c r="Y217" s="50">
        <v>0</v>
      </c>
      <c r="Z217" s="51">
        <v>8</v>
      </c>
      <c r="AA217" s="48">
        <v>471</v>
      </c>
      <c r="AB217" s="50">
        <v>0</v>
      </c>
    </row>
    <row r="218" spans="1:28" x14ac:dyDescent="0.3">
      <c r="A218" s="52">
        <v>215</v>
      </c>
      <c r="B218" s="48" t="s">
        <v>530</v>
      </c>
      <c r="C218" s="48" t="str">
        <f>VLOOKUP(B218,[6]Sheet1!$B$2:$D$323,3,0)</f>
        <v>TOLI</v>
      </c>
      <c r="D218" s="48"/>
      <c r="E218" s="49">
        <f t="shared" si="30"/>
        <v>0.32801822323462415</v>
      </c>
      <c r="F218" s="49">
        <f t="shared" si="31"/>
        <v>0.58997722095671978</v>
      </c>
      <c r="G218" s="49">
        <f t="shared" si="32"/>
        <v>0</v>
      </c>
      <c r="H218" s="49">
        <f t="shared" si="33"/>
        <v>8.2004555808656038E-2</v>
      </c>
      <c r="I218" s="49">
        <f t="shared" si="34"/>
        <v>0.58997722095671978</v>
      </c>
      <c r="J218" s="49" t="str">
        <f t="shared" si="35"/>
        <v>HAMS</v>
      </c>
      <c r="K218" s="49">
        <f t="shared" si="36"/>
        <v>0.32801822323462415</v>
      </c>
      <c r="L218" s="49" t="str">
        <f t="shared" si="37"/>
        <v>BJP</v>
      </c>
      <c r="M218" s="49">
        <f t="shared" si="38"/>
        <v>0.26195899772209563</v>
      </c>
      <c r="N218" s="49" t="str">
        <f t="shared" si="39"/>
        <v>Strong HAMS</v>
      </c>
      <c r="O218" s="50">
        <v>0</v>
      </c>
      <c r="P218" s="50">
        <v>144</v>
      </c>
      <c r="Q218" s="50">
        <v>3</v>
      </c>
      <c r="R218" s="50">
        <v>259</v>
      </c>
      <c r="S218" s="50">
        <v>5</v>
      </c>
      <c r="T218" s="50">
        <v>5</v>
      </c>
      <c r="U218" s="50">
        <v>12</v>
      </c>
      <c r="V218" s="50">
        <v>4</v>
      </c>
      <c r="W218" s="50">
        <v>5</v>
      </c>
      <c r="X218" s="50">
        <v>437</v>
      </c>
      <c r="Y218" s="50">
        <v>0</v>
      </c>
      <c r="Z218" s="51">
        <v>2</v>
      </c>
      <c r="AA218" s="48">
        <v>439</v>
      </c>
      <c r="AB218" s="50">
        <v>0</v>
      </c>
    </row>
    <row r="219" spans="1:28" x14ac:dyDescent="0.3">
      <c r="A219" s="52">
        <v>216</v>
      </c>
      <c r="B219" s="48" t="s">
        <v>531</v>
      </c>
      <c r="C219" s="48" t="str">
        <f>VLOOKUP(B219,[6]Sheet1!$B$2:$D$323,3,0)</f>
        <v>AURANGABAD</v>
      </c>
      <c r="D219" s="48"/>
      <c r="E219" s="49">
        <f t="shared" si="30"/>
        <v>0.72993827160493829</v>
      </c>
      <c r="F219" s="49">
        <f t="shared" si="31"/>
        <v>0.23456790123456789</v>
      </c>
      <c r="G219" s="49">
        <f t="shared" si="32"/>
        <v>4.6296296296296294E-3</v>
      </c>
      <c r="H219" s="49">
        <f t="shared" si="33"/>
        <v>3.0864197530864196E-2</v>
      </c>
      <c r="I219" s="49">
        <f t="shared" si="34"/>
        <v>0.72993827160493829</v>
      </c>
      <c r="J219" s="49" t="str">
        <f t="shared" si="35"/>
        <v>BJP</v>
      </c>
      <c r="K219" s="49">
        <f t="shared" si="36"/>
        <v>0.23456790123456789</v>
      </c>
      <c r="L219" s="49" t="str">
        <f t="shared" si="37"/>
        <v>HAMS</v>
      </c>
      <c r="M219" s="49">
        <f t="shared" si="38"/>
        <v>0.49537037037037041</v>
      </c>
      <c r="N219" s="49" t="str">
        <f t="shared" si="39"/>
        <v>Strong BJP</v>
      </c>
      <c r="O219" s="50">
        <v>3</v>
      </c>
      <c r="P219" s="50">
        <v>473</v>
      </c>
      <c r="Q219" s="50">
        <v>2</v>
      </c>
      <c r="R219" s="50">
        <v>152</v>
      </c>
      <c r="S219" s="50">
        <v>1</v>
      </c>
      <c r="T219" s="50">
        <v>2</v>
      </c>
      <c r="U219" s="50">
        <v>3</v>
      </c>
      <c r="V219" s="50">
        <v>4</v>
      </c>
      <c r="W219" s="50">
        <v>1</v>
      </c>
      <c r="X219" s="50">
        <v>641</v>
      </c>
      <c r="Y219" s="50">
        <v>0</v>
      </c>
      <c r="Z219" s="51">
        <v>7</v>
      </c>
      <c r="AA219" s="48">
        <v>648</v>
      </c>
      <c r="AB219" s="50">
        <v>0</v>
      </c>
    </row>
    <row r="220" spans="1:28" x14ac:dyDescent="0.3">
      <c r="A220" s="52">
        <v>217</v>
      </c>
      <c r="B220" s="48" t="s">
        <v>532</v>
      </c>
      <c r="C220" s="48" t="str">
        <f>VLOOKUP(B220,[6]Sheet1!$B$2:$D$323,3,0)</f>
        <v>AURANGABAD</v>
      </c>
      <c r="D220" s="48"/>
      <c r="E220" s="49">
        <f t="shared" si="30"/>
        <v>0.48250460405156537</v>
      </c>
      <c r="F220" s="49">
        <f t="shared" si="31"/>
        <v>0.46040515653775321</v>
      </c>
      <c r="G220" s="49">
        <f t="shared" si="32"/>
        <v>5.5248618784530384E-3</v>
      </c>
      <c r="H220" s="49">
        <f t="shared" si="33"/>
        <v>5.1565377532228361E-2</v>
      </c>
      <c r="I220" s="49">
        <f t="shared" si="34"/>
        <v>0.48250460405156537</v>
      </c>
      <c r="J220" s="49" t="str">
        <f t="shared" si="35"/>
        <v>BJP</v>
      </c>
      <c r="K220" s="49">
        <f t="shared" si="36"/>
        <v>0.46040515653775321</v>
      </c>
      <c r="L220" s="49" t="str">
        <f t="shared" si="37"/>
        <v>HAMS</v>
      </c>
      <c r="M220" s="49">
        <f t="shared" si="38"/>
        <v>2.2099447513812154E-2</v>
      </c>
      <c r="N220" s="49" t="str">
        <f t="shared" si="39"/>
        <v>Swing BJP</v>
      </c>
      <c r="O220" s="50">
        <v>3</v>
      </c>
      <c r="P220" s="50">
        <v>262</v>
      </c>
      <c r="Q220" s="50">
        <v>2</v>
      </c>
      <c r="R220" s="50">
        <v>250</v>
      </c>
      <c r="S220" s="50">
        <v>3</v>
      </c>
      <c r="T220" s="50">
        <v>4</v>
      </c>
      <c r="U220" s="50">
        <v>8</v>
      </c>
      <c r="V220" s="50">
        <v>3</v>
      </c>
      <c r="W220" s="50">
        <v>3</v>
      </c>
      <c r="X220" s="50">
        <v>538</v>
      </c>
      <c r="Y220" s="50">
        <v>0</v>
      </c>
      <c r="Z220" s="51">
        <v>5</v>
      </c>
      <c r="AA220" s="48">
        <v>543</v>
      </c>
      <c r="AB220" s="50">
        <v>0</v>
      </c>
    </row>
    <row r="221" spans="1:28" x14ac:dyDescent="0.3">
      <c r="A221" s="52">
        <v>218</v>
      </c>
      <c r="B221" s="48" t="s">
        <v>533</v>
      </c>
      <c r="C221" s="48" t="str">
        <f>VLOOKUP(B221,[6]Sheet1!$B$2:$D$323,3,0)</f>
        <v>AURANGABAD</v>
      </c>
      <c r="D221" s="48"/>
      <c r="E221" s="49">
        <f t="shared" si="30"/>
        <v>0.60178970917225949</v>
      </c>
      <c r="F221" s="49">
        <f t="shared" si="31"/>
        <v>0.31991051454138703</v>
      </c>
      <c r="G221" s="49">
        <f t="shared" si="32"/>
        <v>8.948545861297539E-3</v>
      </c>
      <c r="H221" s="49">
        <f t="shared" si="33"/>
        <v>6.9351230425055935E-2</v>
      </c>
      <c r="I221" s="49">
        <f t="shared" si="34"/>
        <v>0.60178970917225949</v>
      </c>
      <c r="J221" s="49" t="str">
        <f t="shared" si="35"/>
        <v>BJP</v>
      </c>
      <c r="K221" s="49">
        <f t="shared" si="36"/>
        <v>0.31991051454138703</v>
      </c>
      <c r="L221" s="49" t="str">
        <f t="shared" si="37"/>
        <v>HAMS</v>
      </c>
      <c r="M221" s="49">
        <f t="shared" si="38"/>
        <v>0.28187919463087246</v>
      </c>
      <c r="N221" s="49" t="str">
        <f t="shared" si="39"/>
        <v>Strong BJP</v>
      </c>
      <c r="O221" s="50">
        <v>4</v>
      </c>
      <c r="P221" s="50">
        <v>269</v>
      </c>
      <c r="Q221" s="50">
        <v>3</v>
      </c>
      <c r="R221" s="50">
        <v>143</v>
      </c>
      <c r="S221" s="50">
        <v>4</v>
      </c>
      <c r="T221" s="50">
        <v>4</v>
      </c>
      <c r="U221" s="50">
        <v>6</v>
      </c>
      <c r="V221" s="50">
        <v>6</v>
      </c>
      <c r="W221" s="50">
        <v>4</v>
      </c>
      <c r="X221" s="50">
        <v>443</v>
      </c>
      <c r="Y221" s="50">
        <v>0</v>
      </c>
      <c r="Z221" s="51">
        <v>4</v>
      </c>
      <c r="AA221" s="48">
        <v>447</v>
      </c>
      <c r="AB221" s="50">
        <v>0</v>
      </c>
    </row>
    <row r="222" spans="1:28" x14ac:dyDescent="0.3">
      <c r="A222" s="52">
        <v>219</v>
      </c>
      <c r="B222" s="48" t="s">
        <v>254</v>
      </c>
      <c r="C222" s="48" t="str">
        <f>VLOOKUP(B222,[6]Sheet1!$B$2:$D$323,3,0)</f>
        <v>SILAR</v>
      </c>
      <c r="D222" s="48"/>
      <c r="E222" s="49">
        <f t="shared" si="30"/>
        <v>0.38388625592417064</v>
      </c>
      <c r="F222" s="49">
        <f t="shared" si="31"/>
        <v>0.35545023696682465</v>
      </c>
      <c r="G222" s="49">
        <f t="shared" si="32"/>
        <v>0.12322274881516587</v>
      </c>
      <c r="H222" s="49">
        <f t="shared" si="33"/>
        <v>0.13744075829383887</v>
      </c>
      <c r="I222" s="49">
        <f t="shared" si="34"/>
        <v>0.38388625592417064</v>
      </c>
      <c r="J222" s="49" t="str">
        <f t="shared" si="35"/>
        <v>BJP</v>
      </c>
      <c r="K222" s="49">
        <f t="shared" si="36"/>
        <v>0.35545023696682465</v>
      </c>
      <c r="L222" s="49" t="str">
        <f t="shared" si="37"/>
        <v>HAMS</v>
      </c>
      <c r="M222" s="49">
        <f t="shared" si="38"/>
        <v>2.8436018957345988E-2</v>
      </c>
      <c r="N222" s="49" t="str">
        <f t="shared" si="39"/>
        <v>Swing BJP</v>
      </c>
      <c r="O222" s="50">
        <v>78</v>
      </c>
      <c r="P222" s="50">
        <v>243</v>
      </c>
      <c r="Q222" s="50">
        <v>6</v>
      </c>
      <c r="R222" s="50">
        <v>225</v>
      </c>
      <c r="S222" s="50">
        <v>8</v>
      </c>
      <c r="T222" s="50">
        <v>3</v>
      </c>
      <c r="U222" s="50">
        <v>39</v>
      </c>
      <c r="V222" s="50">
        <v>10</v>
      </c>
      <c r="W222" s="50">
        <v>4</v>
      </c>
      <c r="X222" s="50">
        <v>616</v>
      </c>
      <c r="Y222" s="50">
        <v>0</v>
      </c>
      <c r="Z222" s="51">
        <v>17</v>
      </c>
      <c r="AA222" s="48">
        <v>633</v>
      </c>
      <c r="AB222" s="50">
        <v>0</v>
      </c>
    </row>
    <row r="223" spans="1:28" x14ac:dyDescent="0.3">
      <c r="A223" s="52">
        <v>220</v>
      </c>
      <c r="B223" s="48" t="s">
        <v>255</v>
      </c>
      <c r="C223" s="48" t="str">
        <f>VLOOKUP(B223,[6]Sheet1!$B$2:$D$323,3,0)</f>
        <v>DHAMARPUR</v>
      </c>
      <c r="D223" s="48"/>
      <c r="E223" s="49">
        <f t="shared" si="30"/>
        <v>0.78712871287128716</v>
      </c>
      <c r="F223" s="49">
        <f t="shared" si="31"/>
        <v>0.10643564356435643</v>
      </c>
      <c r="G223" s="49">
        <f t="shared" si="32"/>
        <v>1.2376237623762377E-2</v>
      </c>
      <c r="H223" s="49">
        <f t="shared" si="33"/>
        <v>9.405940594059406E-2</v>
      </c>
      <c r="I223" s="49">
        <f t="shared" si="34"/>
        <v>0.78712871287128716</v>
      </c>
      <c r="J223" s="49" t="str">
        <f t="shared" si="35"/>
        <v>BJP</v>
      </c>
      <c r="K223" s="49">
        <f t="shared" si="36"/>
        <v>0.10643564356435643</v>
      </c>
      <c r="L223" s="49" t="str">
        <f t="shared" si="37"/>
        <v>HAMS</v>
      </c>
      <c r="M223" s="49">
        <f t="shared" si="38"/>
        <v>0.68069306930693074</v>
      </c>
      <c r="N223" s="49" t="str">
        <f t="shared" si="39"/>
        <v>Strong BJP</v>
      </c>
      <c r="O223" s="50">
        <v>5</v>
      </c>
      <c r="P223" s="50">
        <v>318</v>
      </c>
      <c r="Q223" s="50">
        <v>4</v>
      </c>
      <c r="R223" s="50">
        <v>43</v>
      </c>
      <c r="S223" s="50">
        <v>1</v>
      </c>
      <c r="T223" s="50">
        <v>2</v>
      </c>
      <c r="U223" s="50">
        <v>7</v>
      </c>
      <c r="V223" s="50">
        <v>4</v>
      </c>
      <c r="W223" s="50">
        <v>12</v>
      </c>
      <c r="X223" s="50">
        <v>396</v>
      </c>
      <c r="Y223" s="50">
        <v>0</v>
      </c>
      <c r="Z223" s="51">
        <v>8</v>
      </c>
      <c r="AA223" s="48">
        <v>404</v>
      </c>
      <c r="AB223" s="50">
        <v>0</v>
      </c>
    </row>
    <row r="224" spans="1:28" x14ac:dyDescent="0.3">
      <c r="A224" s="52">
        <v>221</v>
      </c>
      <c r="B224" s="48" t="s">
        <v>256</v>
      </c>
      <c r="C224" s="48" t="str">
        <f>VLOOKUP(B224,[6]Sheet1!$B$2:$D$323,3,0)</f>
        <v>PAWAI</v>
      </c>
      <c r="D224" s="48"/>
      <c r="E224" s="49">
        <f t="shared" si="30"/>
        <v>0.39563106796116504</v>
      </c>
      <c r="F224" s="49">
        <f t="shared" si="31"/>
        <v>0.470873786407767</v>
      </c>
      <c r="G224" s="49">
        <f t="shared" si="32"/>
        <v>1.4563106796116505E-2</v>
      </c>
      <c r="H224" s="49">
        <f t="shared" si="33"/>
        <v>0.11893203883495146</v>
      </c>
      <c r="I224" s="49">
        <f t="shared" si="34"/>
        <v>0.470873786407767</v>
      </c>
      <c r="J224" s="49" t="str">
        <f t="shared" si="35"/>
        <v>HAMS</v>
      </c>
      <c r="K224" s="49">
        <f t="shared" si="36"/>
        <v>0.39563106796116504</v>
      </c>
      <c r="L224" s="49" t="str">
        <f t="shared" si="37"/>
        <v>BJP</v>
      </c>
      <c r="M224" s="49">
        <f t="shared" si="38"/>
        <v>7.5242718446601964E-2</v>
      </c>
      <c r="N224" s="49" t="str">
        <f t="shared" si="39"/>
        <v>Swing HAMS</v>
      </c>
      <c r="O224" s="50">
        <v>6</v>
      </c>
      <c r="P224" s="50">
        <v>163</v>
      </c>
      <c r="Q224" s="50">
        <v>5</v>
      </c>
      <c r="R224" s="50">
        <v>194</v>
      </c>
      <c r="S224" s="50">
        <v>7</v>
      </c>
      <c r="T224" s="50">
        <v>3</v>
      </c>
      <c r="U224" s="50">
        <v>16</v>
      </c>
      <c r="V224" s="50">
        <v>2</v>
      </c>
      <c r="W224" s="50">
        <v>4</v>
      </c>
      <c r="X224" s="50">
        <v>400</v>
      </c>
      <c r="Y224" s="50">
        <v>0</v>
      </c>
      <c r="Z224" s="51">
        <v>12</v>
      </c>
      <c r="AA224" s="48">
        <v>412</v>
      </c>
      <c r="AB224" s="50">
        <v>0</v>
      </c>
    </row>
    <row r="225" spans="1:28" x14ac:dyDescent="0.3">
      <c r="A225" s="52">
        <v>222</v>
      </c>
      <c r="B225" s="48" t="s">
        <v>534</v>
      </c>
      <c r="C225" s="48" t="str">
        <f>VLOOKUP(B225,[6]Sheet1!$B$2:$D$323,3,0)</f>
        <v>PAWAI</v>
      </c>
      <c r="D225" s="48"/>
      <c r="E225" s="49">
        <f t="shared" si="30"/>
        <v>0.73160173160173159</v>
      </c>
      <c r="F225" s="49">
        <f t="shared" si="31"/>
        <v>0.13636363636363635</v>
      </c>
      <c r="G225" s="49">
        <f t="shared" si="32"/>
        <v>1.0822510822510822E-2</v>
      </c>
      <c r="H225" s="49">
        <f t="shared" si="33"/>
        <v>0.12121212121212122</v>
      </c>
      <c r="I225" s="49">
        <f t="shared" si="34"/>
        <v>0.73160173160173159</v>
      </c>
      <c r="J225" s="49" t="str">
        <f t="shared" si="35"/>
        <v>BJP</v>
      </c>
      <c r="K225" s="49">
        <f t="shared" si="36"/>
        <v>0.13636363636363635</v>
      </c>
      <c r="L225" s="49" t="str">
        <f t="shared" si="37"/>
        <v>HAMS</v>
      </c>
      <c r="M225" s="49">
        <f t="shared" si="38"/>
        <v>0.59523809523809523</v>
      </c>
      <c r="N225" s="49" t="str">
        <f t="shared" si="39"/>
        <v>Strong BJP</v>
      </c>
      <c r="O225" s="50">
        <v>5</v>
      </c>
      <c r="P225" s="50">
        <v>338</v>
      </c>
      <c r="Q225" s="50">
        <v>10</v>
      </c>
      <c r="R225" s="50">
        <v>63</v>
      </c>
      <c r="S225" s="50">
        <v>3</v>
      </c>
      <c r="T225" s="50">
        <v>7</v>
      </c>
      <c r="U225" s="50">
        <v>8</v>
      </c>
      <c r="V225" s="50">
        <v>4</v>
      </c>
      <c r="W225" s="50">
        <v>3</v>
      </c>
      <c r="X225" s="50">
        <v>441</v>
      </c>
      <c r="Y225" s="50">
        <v>0</v>
      </c>
      <c r="Z225" s="51">
        <v>21</v>
      </c>
      <c r="AA225" s="48">
        <v>462</v>
      </c>
      <c r="AB225" s="50">
        <v>0</v>
      </c>
    </row>
    <row r="226" spans="1:28" x14ac:dyDescent="0.3">
      <c r="A226" s="52">
        <v>223</v>
      </c>
      <c r="B226" s="48" t="s">
        <v>257</v>
      </c>
      <c r="C226" s="48" t="str">
        <f>VLOOKUP(B226,[6]Sheet1!$B$2:$D$323,3,0)</f>
        <v>PAWAI</v>
      </c>
      <c r="D226" s="48"/>
      <c r="E226" s="49">
        <f t="shared" si="30"/>
        <v>0.46191247974068073</v>
      </c>
      <c r="F226" s="49">
        <f t="shared" si="31"/>
        <v>0.42625607779578606</v>
      </c>
      <c r="G226" s="49">
        <f t="shared" si="32"/>
        <v>9.7244732576985422E-3</v>
      </c>
      <c r="H226" s="49">
        <f t="shared" si="33"/>
        <v>0.10210696920583469</v>
      </c>
      <c r="I226" s="49">
        <f t="shared" si="34"/>
        <v>0.46191247974068073</v>
      </c>
      <c r="J226" s="49" t="str">
        <f t="shared" si="35"/>
        <v>BJP</v>
      </c>
      <c r="K226" s="49">
        <f t="shared" si="36"/>
        <v>0.42625607779578606</v>
      </c>
      <c r="L226" s="49" t="str">
        <f t="shared" si="37"/>
        <v>HAMS</v>
      </c>
      <c r="M226" s="49">
        <f t="shared" si="38"/>
        <v>3.5656401944894667E-2</v>
      </c>
      <c r="N226" s="49" t="str">
        <f t="shared" si="39"/>
        <v>Swing BJP</v>
      </c>
      <c r="O226" s="50">
        <v>6</v>
      </c>
      <c r="P226" s="50">
        <v>285</v>
      </c>
      <c r="Q226" s="50">
        <v>5</v>
      </c>
      <c r="R226" s="50">
        <v>263</v>
      </c>
      <c r="S226" s="50">
        <v>11</v>
      </c>
      <c r="T226" s="50">
        <v>3</v>
      </c>
      <c r="U226" s="50">
        <v>21</v>
      </c>
      <c r="V226" s="50">
        <v>9</v>
      </c>
      <c r="W226" s="50">
        <v>7</v>
      </c>
      <c r="X226" s="50">
        <v>610</v>
      </c>
      <c r="Y226" s="50">
        <v>0</v>
      </c>
      <c r="Z226" s="51">
        <v>7</v>
      </c>
      <c r="AA226" s="48">
        <v>617</v>
      </c>
      <c r="AB226" s="50">
        <v>0</v>
      </c>
    </row>
    <row r="227" spans="1:28" x14ac:dyDescent="0.3">
      <c r="A227" s="52">
        <v>224</v>
      </c>
      <c r="B227" s="48" t="s">
        <v>535</v>
      </c>
      <c r="C227" s="48" t="str">
        <f>VLOOKUP(B227,[6]Sheet1!$B$2:$D$323,3,0)</f>
        <v>BHAIROPUR</v>
      </c>
      <c r="D227" s="48"/>
      <c r="E227" s="49">
        <f t="shared" si="30"/>
        <v>0.62467866323907451</v>
      </c>
      <c r="F227" s="49">
        <f t="shared" si="31"/>
        <v>0.2467866323907455</v>
      </c>
      <c r="G227" s="49">
        <f t="shared" si="32"/>
        <v>3.8560411311053984E-2</v>
      </c>
      <c r="H227" s="49">
        <f t="shared" si="33"/>
        <v>8.9974293059125965E-2</v>
      </c>
      <c r="I227" s="49">
        <f t="shared" si="34"/>
        <v>0.62467866323907451</v>
      </c>
      <c r="J227" s="49" t="str">
        <f t="shared" si="35"/>
        <v>BJP</v>
      </c>
      <c r="K227" s="49">
        <f t="shared" si="36"/>
        <v>0.2467866323907455</v>
      </c>
      <c r="L227" s="49" t="str">
        <f t="shared" si="37"/>
        <v>HAMS</v>
      </c>
      <c r="M227" s="49">
        <f t="shared" si="38"/>
        <v>0.37789203084832901</v>
      </c>
      <c r="N227" s="49" t="str">
        <f t="shared" si="39"/>
        <v>Strong BJP</v>
      </c>
      <c r="O227" s="50">
        <v>15</v>
      </c>
      <c r="P227" s="50">
        <v>243</v>
      </c>
      <c r="Q227" s="50">
        <v>3</v>
      </c>
      <c r="R227" s="50">
        <v>96</v>
      </c>
      <c r="S227" s="50">
        <v>5</v>
      </c>
      <c r="T227" s="50">
        <v>3</v>
      </c>
      <c r="U227" s="50">
        <v>6</v>
      </c>
      <c r="V227" s="50">
        <v>2</v>
      </c>
      <c r="W227" s="50">
        <v>0</v>
      </c>
      <c r="X227" s="50">
        <v>373</v>
      </c>
      <c r="Y227" s="50">
        <v>0</v>
      </c>
      <c r="Z227" s="51">
        <v>16</v>
      </c>
      <c r="AA227" s="48">
        <v>389</v>
      </c>
      <c r="AB227" s="50">
        <v>0</v>
      </c>
    </row>
    <row r="228" spans="1:28" x14ac:dyDescent="0.3">
      <c r="A228" s="52">
        <v>225</v>
      </c>
      <c r="B228" s="48" t="s">
        <v>259</v>
      </c>
      <c r="C228" s="48" t="str">
        <f>VLOOKUP(B228,[6]Sheet1!$B$2:$D$323,3,0)</f>
        <v>TITAI</v>
      </c>
      <c r="D228" s="48"/>
      <c r="E228" s="49">
        <f t="shared" si="30"/>
        <v>8.2706766917293228E-2</v>
      </c>
      <c r="F228" s="49">
        <f t="shared" si="31"/>
        <v>0.62255639097744364</v>
      </c>
      <c r="G228" s="49">
        <f t="shared" si="32"/>
        <v>0.11278195488721804</v>
      </c>
      <c r="H228" s="49">
        <f t="shared" si="33"/>
        <v>0.18195488721804512</v>
      </c>
      <c r="I228" s="49">
        <f t="shared" si="34"/>
        <v>0.62255639097744364</v>
      </c>
      <c r="J228" s="49" t="str">
        <f t="shared" si="35"/>
        <v>HAMS</v>
      </c>
      <c r="K228" s="49">
        <f t="shared" si="36"/>
        <v>0.18195488721804512</v>
      </c>
      <c r="L228" s="49" t="str">
        <f t="shared" si="37"/>
        <v>Others</v>
      </c>
      <c r="M228" s="49">
        <f t="shared" si="38"/>
        <v>0.44060150375939855</v>
      </c>
      <c r="N228" s="49" t="str">
        <f t="shared" si="39"/>
        <v>Strong HAMS</v>
      </c>
      <c r="O228" s="50">
        <v>75</v>
      </c>
      <c r="P228" s="50">
        <v>55</v>
      </c>
      <c r="Q228" s="50">
        <v>6</v>
      </c>
      <c r="R228" s="50">
        <v>414</v>
      </c>
      <c r="S228" s="50">
        <v>18</v>
      </c>
      <c r="T228" s="50">
        <v>12</v>
      </c>
      <c r="U228" s="50">
        <v>40</v>
      </c>
      <c r="V228" s="50">
        <v>11</v>
      </c>
      <c r="W228" s="50">
        <v>11</v>
      </c>
      <c r="X228" s="50">
        <v>642</v>
      </c>
      <c r="Y228" s="50">
        <v>0</v>
      </c>
      <c r="Z228" s="51">
        <v>23</v>
      </c>
      <c r="AA228" s="48">
        <v>665</v>
      </c>
      <c r="AB228" s="50">
        <v>0</v>
      </c>
    </row>
    <row r="229" spans="1:28" x14ac:dyDescent="0.3">
      <c r="A229" s="52">
        <v>226</v>
      </c>
      <c r="B229" s="48" t="s">
        <v>536</v>
      </c>
      <c r="C229" s="48" t="str">
        <f>VLOOKUP(B229,[6]Sheet1!$B$2:$D$323,3,0)</f>
        <v>BHARKUR</v>
      </c>
      <c r="D229" s="48"/>
      <c r="E229" s="49">
        <f t="shared" si="30"/>
        <v>0.5650969529085873</v>
      </c>
      <c r="F229" s="49">
        <f t="shared" si="31"/>
        <v>0.29916897506925205</v>
      </c>
      <c r="G229" s="49">
        <f t="shared" si="32"/>
        <v>8.3102493074792248E-3</v>
      </c>
      <c r="H229" s="49">
        <f t="shared" si="33"/>
        <v>0.12742382271468145</v>
      </c>
      <c r="I229" s="49">
        <f t="shared" si="34"/>
        <v>0.5650969529085873</v>
      </c>
      <c r="J229" s="49" t="str">
        <f t="shared" si="35"/>
        <v>BJP</v>
      </c>
      <c r="K229" s="49">
        <f t="shared" si="36"/>
        <v>0.29916897506925205</v>
      </c>
      <c r="L229" s="49" t="str">
        <f t="shared" si="37"/>
        <v>HAMS</v>
      </c>
      <c r="M229" s="49">
        <f t="shared" si="38"/>
        <v>0.26592797783933525</v>
      </c>
      <c r="N229" s="49" t="str">
        <f t="shared" si="39"/>
        <v>Strong BJP</v>
      </c>
      <c r="O229" s="50">
        <v>3</v>
      </c>
      <c r="P229" s="50">
        <v>204</v>
      </c>
      <c r="Q229" s="50">
        <v>5</v>
      </c>
      <c r="R229" s="50">
        <v>108</v>
      </c>
      <c r="S229" s="50">
        <v>7</v>
      </c>
      <c r="T229" s="50">
        <v>3</v>
      </c>
      <c r="U229" s="50">
        <v>9</v>
      </c>
      <c r="V229" s="50">
        <v>2</v>
      </c>
      <c r="W229" s="50">
        <v>3</v>
      </c>
      <c r="X229" s="50">
        <v>344</v>
      </c>
      <c r="Y229" s="50">
        <v>0</v>
      </c>
      <c r="Z229" s="51">
        <v>17</v>
      </c>
      <c r="AA229" s="50">
        <v>361</v>
      </c>
      <c r="AB229" s="50">
        <v>0</v>
      </c>
    </row>
    <row r="230" spans="1:28" x14ac:dyDescent="0.3">
      <c r="A230" s="52">
        <v>227</v>
      </c>
      <c r="B230" s="48" t="s">
        <v>261</v>
      </c>
      <c r="C230" s="48" t="str">
        <f>VLOOKUP(B230,[6]Sheet1!$B$2:$D$323,3,0)</f>
        <v>VISHRAMAPUR</v>
      </c>
      <c r="D230" s="48"/>
      <c r="E230" s="49">
        <f t="shared" si="30"/>
        <v>0.23464912280701755</v>
      </c>
      <c r="F230" s="49">
        <f t="shared" si="31"/>
        <v>0.55043859649122806</v>
      </c>
      <c r="G230" s="49">
        <f t="shared" si="32"/>
        <v>3.2894736842105261E-2</v>
      </c>
      <c r="H230" s="49">
        <f t="shared" si="33"/>
        <v>0.18201754385964913</v>
      </c>
      <c r="I230" s="49">
        <f t="shared" si="34"/>
        <v>0.55043859649122806</v>
      </c>
      <c r="J230" s="49" t="str">
        <f t="shared" si="35"/>
        <v>HAMS</v>
      </c>
      <c r="K230" s="49">
        <f t="shared" si="36"/>
        <v>0.23464912280701755</v>
      </c>
      <c r="L230" s="49" t="str">
        <f t="shared" si="37"/>
        <v>BJP</v>
      </c>
      <c r="M230" s="49">
        <f t="shared" si="38"/>
        <v>0.31578947368421051</v>
      </c>
      <c r="N230" s="49" t="str">
        <f t="shared" si="39"/>
        <v>Strong HAMS</v>
      </c>
      <c r="O230" s="50">
        <v>15</v>
      </c>
      <c r="P230" s="50">
        <v>107</v>
      </c>
      <c r="Q230" s="50">
        <v>5</v>
      </c>
      <c r="R230" s="50">
        <v>251</v>
      </c>
      <c r="S230" s="50">
        <v>7</v>
      </c>
      <c r="T230" s="50">
        <v>14</v>
      </c>
      <c r="U230" s="50">
        <v>24</v>
      </c>
      <c r="V230" s="50">
        <v>13</v>
      </c>
      <c r="W230" s="50">
        <v>7</v>
      </c>
      <c r="X230" s="50">
        <v>443</v>
      </c>
      <c r="Y230" s="50">
        <v>0</v>
      </c>
      <c r="Z230" s="51">
        <v>13</v>
      </c>
      <c r="AA230" s="50">
        <v>456</v>
      </c>
      <c r="AB230" s="50">
        <v>0</v>
      </c>
    </row>
    <row r="231" spans="1:28" x14ac:dyDescent="0.3">
      <c r="A231" s="52">
        <v>228</v>
      </c>
      <c r="B231" s="48" t="s">
        <v>262</v>
      </c>
      <c r="C231" s="48" t="str">
        <f>VLOOKUP(B231,[6]Sheet1!$B$2:$D$323,3,0)</f>
        <v>HAJARIKARMA</v>
      </c>
      <c r="D231" s="48"/>
      <c r="E231" s="49">
        <f t="shared" si="30"/>
        <v>2.9166666666666667E-2</v>
      </c>
      <c r="F231" s="49">
        <f t="shared" si="31"/>
        <v>0.56458333333333333</v>
      </c>
      <c r="G231" s="49">
        <f t="shared" si="32"/>
        <v>0.29166666666666669</v>
      </c>
      <c r="H231" s="49">
        <f t="shared" si="33"/>
        <v>0.11458333333333333</v>
      </c>
      <c r="I231" s="49">
        <f t="shared" si="34"/>
        <v>0.56458333333333333</v>
      </c>
      <c r="J231" s="49" t="str">
        <f t="shared" si="35"/>
        <v>HAMS</v>
      </c>
      <c r="K231" s="49">
        <f t="shared" si="36"/>
        <v>0.29166666666666669</v>
      </c>
      <c r="L231" s="49" t="str">
        <f t="shared" si="37"/>
        <v>BSP</v>
      </c>
      <c r="M231" s="49">
        <f t="shared" si="38"/>
        <v>0.27291666666666664</v>
      </c>
      <c r="N231" s="49" t="str">
        <f t="shared" si="39"/>
        <v>Strong HAMS</v>
      </c>
      <c r="O231" s="50">
        <v>140</v>
      </c>
      <c r="P231" s="50">
        <v>14</v>
      </c>
      <c r="Q231" s="50">
        <v>3</v>
      </c>
      <c r="R231" s="50">
        <v>271</v>
      </c>
      <c r="S231" s="50">
        <v>4</v>
      </c>
      <c r="T231" s="50">
        <v>4</v>
      </c>
      <c r="U231" s="50">
        <v>18</v>
      </c>
      <c r="V231" s="50">
        <v>6</v>
      </c>
      <c r="W231" s="50">
        <v>5</v>
      </c>
      <c r="X231" s="50">
        <v>465</v>
      </c>
      <c r="Y231" s="50">
        <v>0</v>
      </c>
      <c r="Z231" s="51">
        <v>15</v>
      </c>
      <c r="AA231" s="50">
        <v>480</v>
      </c>
      <c r="AB231" s="50">
        <v>0</v>
      </c>
    </row>
    <row r="232" spans="1:28" x14ac:dyDescent="0.3">
      <c r="A232" s="52">
        <v>229</v>
      </c>
      <c r="B232" s="48" t="s">
        <v>263</v>
      </c>
      <c r="C232" s="48" t="str">
        <f>VLOOKUP(B232,[6]Sheet1!$B$2:$D$323,3,0)</f>
        <v>CHANDAULI</v>
      </c>
      <c r="D232" s="48"/>
      <c r="E232" s="49">
        <f t="shared" si="30"/>
        <v>0.12111801242236025</v>
      </c>
      <c r="F232" s="49">
        <f t="shared" si="31"/>
        <v>0.69875776397515532</v>
      </c>
      <c r="G232" s="49">
        <f t="shared" si="32"/>
        <v>1.5527950310559006E-2</v>
      </c>
      <c r="H232" s="49">
        <f t="shared" si="33"/>
        <v>0.16459627329192547</v>
      </c>
      <c r="I232" s="49">
        <f t="shared" si="34"/>
        <v>0.69875776397515532</v>
      </c>
      <c r="J232" s="49" t="str">
        <f t="shared" si="35"/>
        <v>HAMS</v>
      </c>
      <c r="K232" s="49">
        <f t="shared" si="36"/>
        <v>0.16459627329192547</v>
      </c>
      <c r="L232" s="49" t="str">
        <f t="shared" si="37"/>
        <v>Others</v>
      </c>
      <c r="M232" s="49">
        <f t="shared" si="38"/>
        <v>0.53416149068322982</v>
      </c>
      <c r="N232" s="49" t="str">
        <f t="shared" si="39"/>
        <v>Strong HAMS</v>
      </c>
      <c r="O232" s="50">
        <v>5</v>
      </c>
      <c r="P232" s="50">
        <v>39</v>
      </c>
      <c r="Q232" s="50">
        <v>2</v>
      </c>
      <c r="R232" s="50">
        <v>225</v>
      </c>
      <c r="S232" s="50">
        <v>12</v>
      </c>
      <c r="T232" s="50">
        <v>6</v>
      </c>
      <c r="U232" s="50">
        <v>20</v>
      </c>
      <c r="V232" s="50">
        <v>3</v>
      </c>
      <c r="W232" s="50">
        <v>5</v>
      </c>
      <c r="X232" s="50">
        <v>317</v>
      </c>
      <c r="Y232" s="50">
        <v>0</v>
      </c>
      <c r="Z232" s="51">
        <v>5</v>
      </c>
      <c r="AA232" s="50">
        <v>322</v>
      </c>
      <c r="AB232" s="50">
        <v>0</v>
      </c>
    </row>
    <row r="233" spans="1:28" x14ac:dyDescent="0.3">
      <c r="A233" s="52">
        <v>230</v>
      </c>
      <c r="B233" s="48" t="s">
        <v>537</v>
      </c>
      <c r="C233" s="48" t="str">
        <f>VLOOKUP(B233,[6]Sheet1!$B$2:$D$323,3,0)</f>
        <v>I</v>
      </c>
      <c r="D233" s="48"/>
      <c r="E233" s="49">
        <f t="shared" si="30"/>
        <v>0.44623655913978494</v>
      </c>
      <c r="F233" s="49">
        <f t="shared" si="31"/>
        <v>0.3888888888888889</v>
      </c>
      <c r="G233" s="49">
        <f t="shared" si="32"/>
        <v>6.2724014336917558E-2</v>
      </c>
      <c r="H233" s="49">
        <f t="shared" si="33"/>
        <v>0.10215053763440861</v>
      </c>
      <c r="I233" s="49">
        <f t="shared" si="34"/>
        <v>0.44623655913978494</v>
      </c>
      <c r="J233" s="49" t="str">
        <f t="shared" si="35"/>
        <v>BJP</v>
      </c>
      <c r="K233" s="49">
        <f t="shared" si="36"/>
        <v>0.3888888888888889</v>
      </c>
      <c r="L233" s="49" t="str">
        <f t="shared" si="37"/>
        <v>HAMS</v>
      </c>
      <c r="M233" s="49">
        <f t="shared" si="38"/>
        <v>5.7347670250896043E-2</v>
      </c>
      <c r="N233" s="49" t="str">
        <f t="shared" si="39"/>
        <v>Swing BJP</v>
      </c>
      <c r="O233" s="50">
        <v>35</v>
      </c>
      <c r="P233" s="50">
        <v>249</v>
      </c>
      <c r="Q233" s="50">
        <v>4</v>
      </c>
      <c r="R233" s="50">
        <v>217</v>
      </c>
      <c r="S233" s="50">
        <v>6</v>
      </c>
      <c r="T233" s="50">
        <v>3</v>
      </c>
      <c r="U233" s="50">
        <v>16</v>
      </c>
      <c r="V233" s="50">
        <v>9</v>
      </c>
      <c r="W233" s="50">
        <v>13</v>
      </c>
      <c r="X233" s="50">
        <v>552</v>
      </c>
      <c r="Y233" s="50">
        <v>0</v>
      </c>
      <c r="Z233" s="51">
        <v>6</v>
      </c>
      <c r="AA233" s="50">
        <v>558</v>
      </c>
      <c r="AB233" s="50">
        <v>0</v>
      </c>
    </row>
    <row r="234" spans="1:28" x14ac:dyDescent="0.3">
      <c r="A234" s="52">
        <v>231</v>
      </c>
      <c r="B234" s="48" t="s">
        <v>538</v>
      </c>
      <c r="C234" s="48" t="str">
        <f>VLOOKUP(B234,[6]Sheet1!$B$2:$D$323,3,0)</f>
        <v>BALAKARAMA</v>
      </c>
      <c r="D234" s="48"/>
      <c r="E234" s="49">
        <f t="shared" si="30"/>
        <v>0.34848484848484851</v>
      </c>
      <c r="F234" s="49">
        <f t="shared" si="31"/>
        <v>0.48232323232323232</v>
      </c>
      <c r="G234" s="49">
        <f t="shared" si="32"/>
        <v>5.808080808080808E-2</v>
      </c>
      <c r="H234" s="49">
        <f t="shared" si="33"/>
        <v>0.1111111111111111</v>
      </c>
      <c r="I234" s="49">
        <f t="shared" si="34"/>
        <v>0.48232323232323232</v>
      </c>
      <c r="J234" s="49" t="str">
        <f t="shared" si="35"/>
        <v>HAMS</v>
      </c>
      <c r="K234" s="49">
        <f t="shared" si="36"/>
        <v>0.34848484848484851</v>
      </c>
      <c r="L234" s="49" t="str">
        <f t="shared" si="37"/>
        <v>BJP</v>
      </c>
      <c r="M234" s="49">
        <f t="shared" si="38"/>
        <v>0.13383838383838381</v>
      </c>
      <c r="N234" s="49" t="str">
        <f t="shared" si="39"/>
        <v>Swing HAMS</v>
      </c>
      <c r="O234" s="50">
        <v>23</v>
      </c>
      <c r="P234" s="50">
        <v>138</v>
      </c>
      <c r="Q234" s="50">
        <v>1</v>
      </c>
      <c r="R234" s="50">
        <v>191</v>
      </c>
      <c r="S234" s="50">
        <v>4</v>
      </c>
      <c r="T234" s="50">
        <v>6</v>
      </c>
      <c r="U234" s="50">
        <v>11</v>
      </c>
      <c r="V234" s="50">
        <v>6</v>
      </c>
      <c r="W234" s="50">
        <v>3</v>
      </c>
      <c r="X234" s="50">
        <v>383</v>
      </c>
      <c r="Y234" s="50">
        <v>0</v>
      </c>
      <c r="Z234" s="51">
        <v>13</v>
      </c>
      <c r="AA234" s="50">
        <v>396</v>
      </c>
      <c r="AB234" s="50">
        <v>0</v>
      </c>
    </row>
    <row r="235" spans="1:28" x14ac:dyDescent="0.3">
      <c r="A235" s="52">
        <v>232</v>
      </c>
      <c r="B235" s="48" t="s">
        <v>108</v>
      </c>
      <c r="C235" s="48" t="str">
        <f>VLOOKUP(B235,[6]Sheet1!$B$2:$D$323,3,0)</f>
        <v>CHATARA</v>
      </c>
      <c r="D235" s="48"/>
      <c r="E235" s="49">
        <f t="shared" si="30"/>
        <v>0.23758099352051837</v>
      </c>
      <c r="F235" s="49">
        <f t="shared" si="31"/>
        <v>0.63066954643628514</v>
      </c>
      <c r="G235" s="49">
        <f t="shared" si="32"/>
        <v>1.2958963282937365E-2</v>
      </c>
      <c r="H235" s="49">
        <f t="shared" si="33"/>
        <v>0.11879049676025918</v>
      </c>
      <c r="I235" s="49">
        <f t="shared" si="34"/>
        <v>0.63066954643628514</v>
      </c>
      <c r="J235" s="49" t="str">
        <f t="shared" si="35"/>
        <v>HAMS</v>
      </c>
      <c r="K235" s="49">
        <f t="shared" si="36"/>
        <v>0.23758099352051837</v>
      </c>
      <c r="L235" s="49" t="str">
        <f t="shared" si="37"/>
        <v>BJP</v>
      </c>
      <c r="M235" s="49">
        <f t="shared" si="38"/>
        <v>0.39308855291576678</v>
      </c>
      <c r="N235" s="49" t="str">
        <f t="shared" si="39"/>
        <v>Strong HAMS</v>
      </c>
      <c r="O235" s="50">
        <v>6</v>
      </c>
      <c r="P235" s="50">
        <v>110</v>
      </c>
      <c r="Q235" s="50">
        <v>2</v>
      </c>
      <c r="R235" s="50">
        <v>292</v>
      </c>
      <c r="S235" s="50">
        <v>5</v>
      </c>
      <c r="T235" s="50">
        <v>4</v>
      </c>
      <c r="U235" s="50">
        <v>9</v>
      </c>
      <c r="V235" s="50">
        <v>7</v>
      </c>
      <c r="W235" s="50">
        <v>11</v>
      </c>
      <c r="X235" s="50">
        <v>446</v>
      </c>
      <c r="Y235" s="50">
        <v>0</v>
      </c>
      <c r="Z235" s="51">
        <v>17</v>
      </c>
      <c r="AA235" s="50">
        <v>463</v>
      </c>
      <c r="AB235" s="50">
        <v>0</v>
      </c>
    </row>
    <row r="236" spans="1:28" x14ac:dyDescent="0.3">
      <c r="A236" s="52">
        <v>233</v>
      </c>
      <c r="B236" s="48" t="s">
        <v>265</v>
      </c>
      <c r="C236" s="48" t="str">
        <f>VLOOKUP(B236,[6]Sheet1!$B$2:$D$323,3,0)</f>
        <v>BHALUHARA</v>
      </c>
      <c r="D236" s="48"/>
      <c r="E236" s="49">
        <f t="shared" si="30"/>
        <v>2.7989821882951654E-2</v>
      </c>
      <c r="F236" s="49">
        <f t="shared" si="31"/>
        <v>0.89312977099236646</v>
      </c>
      <c r="G236" s="49">
        <f t="shared" si="32"/>
        <v>7.6335877862595417E-3</v>
      </c>
      <c r="H236" s="49">
        <f t="shared" si="33"/>
        <v>7.124681933842239E-2</v>
      </c>
      <c r="I236" s="49">
        <f t="shared" si="34"/>
        <v>0.89312977099236646</v>
      </c>
      <c r="J236" s="49" t="str">
        <f t="shared" si="35"/>
        <v>HAMS</v>
      </c>
      <c r="K236" s="49">
        <f t="shared" si="36"/>
        <v>7.124681933842239E-2</v>
      </c>
      <c r="L236" s="49" t="str">
        <f t="shared" si="37"/>
        <v>Others</v>
      </c>
      <c r="M236" s="49">
        <f t="shared" si="38"/>
        <v>0.82188295165394409</v>
      </c>
      <c r="N236" s="49" t="str">
        <f t="shared" si="39"/>
        <v>Strong HAMS</v>
      </c>
      <c r="O236" s="50">
        <v>3</v>
      </c>
      <c r="P236" s="50">
        <v>11</v>
      </c>
      <c r="Q236" s="50">
        <v>3</v>
      </c>
      <c r="R236" s="50">
        <v>351</v>
      </c>
      <c r="S236" s="50">
        <v>5</v>
      </c>
      <c r="T236" s="50">
        <v>1</v>
      </c>
      <c r="U236" s="50">
        <v>10</v>
      </c>
      <c r="V236" s="50">
        <v>3</v>
      </c>
      <c r="W236" s="50">
        <v>2</v>
      </c>
      <c r="X236" s="50">
        <v>389</v>
      </c>
      <c r="Y236" s="50">
        <v>0</v>
      </c>
      <c r="Z236" s="51">
        <v>4</v>
      </c>
      <c r="AA236" s="50">
        <v>393</v>
      </c>
      <c r="AB236" s="50">
        <v>0</v>
      </c>
    </row>
    <row r="237" spans="1:28" x14ac:dyDescent="0.3">
      <c r="A237" s="52">
        <v>234</v>
      </c>
      <c r="B237" s="48" t="s">
        <v>539</v>
      </c>
      <c r="C237" s="48" t="str">
        <f>VLOOKUP(B237,[6]Sheet1!$B$2:$D$323,3,0)</f>
        <v>BIJAULI</v>
      </c>
      <c r="D237" s="48"/>
      <c r="E237" s="49">
        <f t="shared" si="30"/>
        <v>0.74798061389337644</v>
      </c>
      <c r="F237" s="49">
        <f t="shared" si="31"/>
        <v>0.15185783521809371</v>
      </c>
      <c r="G237" s="49">
        <f t="shared" si="32"/>
        <v>2.9079159935379646E-2</v>
      </c>
      <c r="H237" s="49">
        <f t="shared" si="33"/>
        <v>7.1082390953150248E-2</v>
      </c>
      <c r="I237" s="49">
        <f t="shared" si="34"/>
        <v>0.74798061389337644</v>
      </c>
      <c r="J237" s="49" t="str">
        <f t="shared" si="35"/>
        <v>BJP</v>
      </c>
      <c r="K237" s="49">
        <f t="shared" si="36"/>
        <v>0.15185783521809371</v>
      </c>
      <c r="L237" s="49" t="str">
        <f t="shared" si="37"/>
        <v>HAMS</v>
      </c>
      <c r="M237" s="49">
        <f t="shared" si="38"/>
        <v>0.59612277867528274</v>
      </c>
      <c r="N237" s="49" t="str">
        <f t="shared" si="39"/>
        <v>Strong BJP</v>
      </c>
      <c r="O237" s="50">
        <v>18</v>
      </c>
      <c r="P237" s="50">
        <v>463</v>
      </c>
      <c r="Q237" s="50">
        <v>4</v>
      </c>
      <c r="R237" s="50">
        <v>94</v>
      </c>
      <c r="S237" s="50">
        <v>3</v>
      </c>
      <c r="T237" s="50">
        <v>6</v>
      </c>
      <c r="U237" s="50">
        <v>13</v>
      </c>
      <c r="V237" s="50">
        <v>8</v>
      </c>
      <c r="W237" s="50">
        <v>5</v>
      </c>
      <c r="X237" s="50">
        <v>614</v>
      </c>
      <c r="Y237" s="50">
        <v>0</v>
      </c>
      <c r="Z237" s="51">
        <v>5</v>
      </c>
      <c r="AA237" s="50">
        <v>619</v>
      </c>
      <c r="AB237" s="50">
        <v>0</v>
      </c>
    </row>
    <row r="238" spans="1:28" x14ac:dyDescent="0.3">
      <c r="A238" s="52">
        <v>235</v>
      </c>
      <c r="B238" s="48" t="s">
        <v>267</v>
      </c>
      <c r="C238" s="48" t="str">
        <f>VLOOKUP(B238,[6]Sheet1!$B$2:$D$323,3,0)</f>
        <v>PIPARA</v>
      </c>
      <c r="D238" s="48"/>
      <c r="E238" s="49">
        <f t="shared" si="30"/>
        <v>0.31481481481481483</v>
      </c>
      <c r="F238" s="49">
        <f t="shared" si="31"/>
        <v>0.38518518518518519</v>
      </c>
      <c r="G238" s="49">
        <f t="shared" si="32"/>
        <v>0.1037037037037037</v>
      </c>
      <c r="H238" s="49">
        <f t="shared" si="33"/>
        <v>0.1962962962962963</v>
      </c>
      <c r="I238" s="49">
        <f t="shared" si="34"/>
        <v>0.38518518518518519</v>
      </c>
      <c r="J238" s="49" t="str">
        <f t="shared" si="35"/>
        <v>HAMS</v>
      </c>
      <c r="K238" s="49">
        <f t="shared" si="36"/>
        <v>0.31481481481481483</v>
      </c>
      <c r="L238" s="49" t="str">
        <f t="shared" si="37"/>
        <v>BJP</v>
      </c>
      <c r="M238" s="49">
        <f t="shared" si="38"/>
        <v>7.0370370370370361E-2</v>
      </c>
      <c r="N238" s="49" t="str">
        <f t="shared" si="39"/>
        <v>Swing HAMS</v>
      </c>
      <c r="O238" s="50">
        <v>84</v>
      </c>
      <c r="P238" s="50">
        <v>255</v>
      </c>
      <c r="Q238" s="50">
        <v>8</v>
      </c>
      <c r="R238" s="50">
        <v>312</v>
      </c>
      <c r="S238" s="50">
        <v>17</v>
      </c>
      <c r="T238" s="50">
        <v>21</v>
      </c>
      <c r="U238" s="50">
        <v>49</v>
      </c>
      <c r="V238" s="50">
        <v>18</v>
      </c>
      <c r="W238" s="50">
        <v>14</v>
      </c>
      <c r="X238" s="50">
        <v>778</v>
      </c>
      <c r="Y238" s="50">
        <v>0</v>
      </c>
      <c r="Z238" s="51">
        <v>32</v>
      </c>
      <c r="AA238" s="50">
        <v>810</v>
      </c>
      <c r="AB238" s="50">
        <v>0</v>
      </c>
    </row>
    <row r="239" spans="1:28" x14ac:dyDescent="0.3">
      <c r="A239" s="52">
        <v>236</v>
      </c>
      <c r="B239" s="48" t="s">
        <v>540</v>
      </c>
      <c r="C239" s="48" t="str">
        <f>VLOOKUP(B239,[6]Sheet1!$B$2:$D$323,3,0)</f>
        <v>DHANADI</v>
      </c>
      <c r="D239" s="48"/>
      <c r="E239" s="49">
        <f t="shared" si="30"/>
        <v>0.72032193158953728</v>
      </c>
      <c r="F239" s="49">
        <f t="shared" si="31"/>
        <v>0.23138832997987926</v>
      </c>
      <c r="G239" s="49">
        <f t="shared" si="32"/>
        <v>2.012072434607646E-3</v>
      </c>
      <c r="H239" s="49">
        <f t="shared" si="33"/>
        <v>4.6277665995975853E-2</v>
      </c>
      <c r="I239" s="49">
        <f t="shared" si="34"/>
        <v>0.72032193158953728</v>
      </c>
      <c r="J239" s="49" t="str">
        <f t="shared" si="35"/>
        <v>BJP</v>
      </c>
      <c r="K239" s="49">
        <f t="shared" si="36"/>
        <v>0.23138832997987926</v>
      </c>
      <c r="L239" s="49" t="str">
        <f t="shared" si="37"/>
        <v>HAMS</v>
      </c>
      <c r="M239" s="49">
        <f t="shared" si="38"/>
        <v>0.48893360160965804</v>
      </c>
      <c r="N239" s="49" t="str">
        <f t="shared" si="39"/>
        <v>Strong BJP</v>
      </c>
      <c r="O239" s="50">
        <v>1</v>
      </c>
      <c r="P239" s="50">
        <v>358</v>
      </c>
      <c r="Q239" s="50">
        <v>6</v>
      </c>
      <c r="R239" s="50">
        <v>115</v>
      </c>
      <c r="S239" s="50">
        <v>4</v>
      </c>
      <c r="T239" s="50">
        <v>2</v>
      </c>
      <c r="U239" s="50">
        <v>3</v>
      </c>
      <c r="V239" s="50">
        <v>2</v>
      </c>
      <c r="W239" s="50">
        <v>4</v>
      </c>
      <c r="X239" s="50">
        <v>495</v>
      </c>
      <c r="Y239" s="50">
        <v>0</v>
      </c>
      <c r="Z239" s="51">
        <v>2</v>
      </c>
      <c r="AA239" s="50">
        <v>497</v>
      </c>
      <c r="AB239" s="50">
        <v>0</v>
      </c>
    </row>
    <row r="240" spans="1:28" x14ac:dyDescent="0.3">
      <c r="A240" s="52">
        <v>237</v>
      </c>
      <c r="B240" s="48" t="s">
        <v>541</v>
      </c>
      <c r="C240" s="48" t="str">
        <f>VLOOKUP(B240,[6]Sheet1!$B$2:$D$323,3,0)</f>
        <v>PANDEY</v>
      </c>
      <c r="D240" s="48"/>
      <c r="E240" s="49">
        <f t="shared" si="30"/>
        <v>0.20424403183023873</v>
      </c>
      <c r="F240" s="49">
        <f t="shared" si="31"/>
        <v>0.57692307692307687</v>
      </c>
      <c r="G240" s="49">
        <f t="shared" si="32"/>
        <v>1.0610079575596816E-2</v>
      </c>
      <c r="H240" s="49">
        <f t="shared" si="33"/>
        <v>0.20822281167108753</v>
      </c>
      <c r="I240" s="49">
        <f t="shared" si="34"/>
        <v>0.57692307692307687</v>
      </c>
      <c r="J240" s="49" t="str">
        <f t="shared" si="35"/>
        <v>HAMS</v>
      </c>
      <c r="K240" s="49">
        <f t="shared" si="36"/>
        <v>0.20822281167108753</v>
      </c>
      <c r="L240" s="49" t="str">
        <f t="shared" si="37"/>
        <v>Others</v>
      </c>
      <c r="M240" s="49">
        <f t="shared" si="38"/>
        <v>0.36870026525198935</v>
      </c>
      <c r="N240" s="49" t="str">
        <f t="shared" si="39"/>
        <v>Strong HAMS</v>
      </c>
      <c r="O240" s="50">
        <v>8</v>
      </c>
      <c r="P240" s="50">
        <v>154</v>
      </c>
      <c r="Q240" s="50">
        <v>10</v>
      </c>
      <c r="R240" s="50">
        <v>435</v>
      </c>
      <c r="S240" s="50">
        <v>26</v>
      </c>
      <c r="T240" s="50">
        <v>12</v>
      </c>
      <c r="U240" s="50">
        <v>56</v>
      </c>
      <c r="V240" s="50">
        <v>14</v>
      </c>
      <c r="W240" s="50">
        <v>16</v>
      </c>
      <c r="X240" s="50">
        <v>731</v>
      </c>
      <c r="Y240" s="50">
        <v>0</v>
      </c>
      <c r="Z240" s="51">
        <v>23</v>
      </c>
      <c r="AA240" s="50">
        <v>754</v>
      </c>
      <c r="AB240" s="50">
        <v>0</v>
      </c>
    </row>
    <row r="241" spans="1:28" x14ac:dyDescent="0.3">
      <c r="A241" s="52">
        <v>238</v>
      </c>
      <c r="B241" s="48" t="s">
        <v>542</v>
      </c>
      <c r="C241" s="48" t="str">
        <f>VLOOKUP(B241,[6]Sheet1!$B$2:$D$323,3,0)</f>
        <v>HASAULI</v>
      </c>
      <c r="D241" s="48"/>
      <c r="E241" s="49">
        <f t="shared" si="30"/>
        <v>0.63178294573643412</v>
      </c>
      <c r="F241" s="49">
        <f t="shared" si="31"/>
        <v>0.24224806201550386</v>
      </c>
      <c r="G241" s="49">
        <f t="shared" si="32"/>
        <v>1.3565891472868217E-2</v>
      </c>
      <c r="H241" s="49">
        <f t="shared" si="33"/>
        <v>0.1124031007751938</v>
      </c>
      <c r="I241" s="49">
        <f t="shared" si="34"/>
        <v>0.63178294573643412</v>
      </c>
      <c r="J241" s="49" t="str">
        <f t="shared" si="35"/>
        <v>BJP</v>
      </c>
      <c r="K241" s="49">
        <f t="shared" si="36"/>
        <v>0.24224806201550386</v>
      </c>
      <c r="L241" s="49" t="str">
        <f t="shared" si="37"/>
        <v>HAMS</v>
      </c>
      <c r="M241" s="49">
        <f t="shared" si="38"/>
        <v>0.38953488372093026</v>
      </c>
      <c r="N241" s="49" t="str">
        <f t="shared" si="39"/>
        <v>Strong BJP</v>
      </c>
      <c r="O241" s="50">
        <v>7</v>
      </c>
      <c r="P241" s="50">
        <v>326</v>
      </c>
      <c r="Q241" s="50">
        <v>3</v>
      </c>
      <c r="R241" s="50">
        <v>125</v>
      </c>
      <c r="S241" s="50">
        <v>9</v>
      </c>
      <c r="T241" s="50">
        <v>10</v>
      </c>
      <c r="U241" s="50">
        <v>11</v>
      </c>
      <c r="V241" s="50">
        <v>6</v>
      </c>
      <c r="W241" s="50">
        <v>7</v>
      </c>
      <c r="X241" s="50">
        <v>504</v>
      </c>
      <c r="Y241" s="50">
        <v>0</v>
      </c>
      <c r="Z241" s="51">
        <v>12</v>
      </c>
      <c r="AA241" s="50">
        <v>516</v>
      </c>
      <c r="AB241" s="50">
        <v>0</v>
      </c>
    </row>
    <row r="242" spans="1:28" x14ac:dyDescent="0.3">
      <c r="A242" s="52">
        <v>239</v>
      </c>
      <c r="B242" s="48" t="s">
        <v>543</v>
      </c>
      <c r="C242" s="48" t="str">
        <f>VLOOKUP(B242,[6]Sheet1!$B$2:$D$323,3,0)</f>
        <v>RAWAL</v>
      </c>
      <c r="D242" s="48"/>
      <c r="E242" s="49">
        <f t="shared" si="30"/>
        <v>0.53301886792452835</v>
      </c>
      <c r="F242" s="49">
        <f t="shared" si="31"/>
        <v>0.330188679245283</v>
      </c>
      <c r="G242" s="49">
        <f t="shared" si="32"/>
        <v>5.4245283018867926E-2</v>
      </c>
      <c r="H242" s="49">
        <f t="shared" si="33"/>
        <v>8.254716981132075E-2</v>
      </c>
      <c r="I242" s="49">
        <f t="shared" si="34"/>
        <v>0.53301886792452835</v>
      </c>
      <c r="J242" s="49" t="str">
        <f t="shared" si="35"/>
        <v>BJP</v>
      </c>
      <c r="K242" s="49">
        <f t="shared" si="36"/>
        <v>0.330188679245283</v>
      </c>
      <c r="L242" s="49" t="str">
        <f t="shared" si="37"/>
        <v>HAMS</v>
      </c>
      <c r="M242" s="49">
        <f t="shared" si="38"/>
        <v>0.20283018867924535</v>
      </c>
      <c r="N242" s="49" t="str">
        <f t="shared" si="39"/>
        <v>Strong BJP</v>
      </c>
      <c r="O242" s="50">
        <v>23</v>
      </c>
      <c r="P242" s="50">
        <v>226</v>
      </c>
      <c r="Q242" s="50">
        <v>8</v>
      </c>
      <c r="R242" s="50">
        <v>140</v>
      </c>
      <c r="S242" s="50">
        <v>5</v>
      </c>
      <c r="T242" s="50">
        <v>4</v>
      </c>
      <c r="U242" s="50">
        <v>13</v>
      </c>
      <c r="V242" s="50">
        <v>1</v>
      </c>
      <c r="W242" s="50">
        <v>1</v>
      </c>
      <c r="X242" s="50">
        <v>421</v>
      </c>
      <c r="Y242" s="50">
        <v>0</v>
      </c>
      <c r="Z242" s="51">
        <v>3</v>
      </c>
      <c r="AA242" s="50">
        <v>424</v>
      </c>
      <c r="AB242" s="50">
        <v>0</v>
      </c>
    </row>
    <row r="243" spans="1:28" x14ac:dyDescent="0.3">
      <c r="A243" s="52">
        <v>240</v>
      </c>
      <c r="B243" s="48" t="s">
        <v>544</v>
      </c>
      <c r="C243" s="48" t="str">
        <f>VLOOKUP(B243,[6]Sheet1!$B$2:$D$323,3,0)</f>
        <v>RAWAL</v>
      </c>
      <c r="D243" s="48"/>
      <c r="E243" s="49">
        <f t="shared" si="30"/>
        <v>0.44736842105263158</v>
      </c>
      <c r="F243" s="49">
        <f t="shared" si="31"/>
        <v>0.41700404858299595</v>
      </c>
      <c r="G243" s="49">
        <f t="shared" si="32"/>
        <v>2.2267206477732792E-2</v>
      </c>
      <c r="H243" s="49">
        <f t="shared" si="33"/>
        <v>0.11336032388663968</v>
      </c>
      <c r="I243" s="49">
        <f t="shared" si="34"/>
        <v>0.44736842105263158</v>
      </c>
      <c r="J243" s="49" t="str">
        <f t="shared" si="35"/>
        <v>BJP</v>
      </c>
      <c r="K243" s="49">
        <f t="shared" si="36"/>
        <v>0.41700404858299595</v>
      </c>
      <c r="L243" s="49" t="str">
        <f t="shared" si="37"/>
        <v>HAMS</v>
      </c>
      <c r="M243" s="49">
        <f t="shared" si="38"/>
        <v>3.0364372469635637E-2</v>
      </c>
      <c r="N243" s="49" t="str">
        <f t="shared" si="39"/>
        <v>Swing BJP</v>
      </c>
      <c r="O243" s="50">
        <v>11</v>
      </c>
      <c r="P243" s="50">
        <v>221</v>
      </c>
      <c r="Q243" s="50">
        <v>10</v>
      </c>
      <c r="R243" s="50">
        <v>206</v>
      </c>
      <c r="S243" s="50">
        <v>5</v>
      </c>
      <c r="T243" s="50">
        <v>4</v>
      </c>
      <c r="U243" s="50">
        <v>16</v>
      </c>
      <c r="V243" s="50">
        <v>4</v>
      </c>
      <c r="W243" s="50">
        <v>6</v>
      </c>
      <c r="X243" s="50">
        <v>483</v>
      </c>
      <c r="Y243" s="50">
        <v>0</v>
      </c>
      <c r="Z243" s="51">
        <v>11</v>
      </c>
      <c r="AA243" s="50">
        <v>494</v>
      </c>
      <c r="AB243" s="50">
        <v>0</v>
      </c>
    </row>
    <row r="244" spans="1:28" x14ac:dyDescent="0.3">
      <c r="A244" s="52">
        <v>241</v>
      </c>
      <c r="B244" s="48" t="s">
        <v>545</v>
      </c>
      <c r="C244" s="48" t="str">
        <f>VLOOKUP(B244,[6]Sheet1!$B$2:$D$323,3,0)</f>
        <v>KUNDA</v>
      </c>
      <c r="D244" s="48"/>
      <c r="E244" s="49">
        <f t="shared" si="30"/>
        <v>0.56826137689614931</v>
      </c>
      <c r="F244" s="49">
        <f t="shared" si="31"/>
        <v>0.34305717619603265</v>
      </c>
      <c r="G244" s="49">
        <f t="shared" si="32"/>
        <v>2.2170361726954493E-2</v>
      </c>
      <c r="H244" s="49">
        <f t="shared" si="33"/>
        <v>6.6511085180863475E-2</v>
      </c>
      <c r="I244" s="49">
        <f t="shared" si="34"/>
        <v>0.56826137689614931</v>
      </c>
      <c r="J244" s="49" t="str">
        <f t="shared" si="35"/>
        <v>BJP</v>
      </c>
      <c r="K244" s="49">
        <f t="shared" si="36"/>
        <v>0.34305717619603265</v>
      </c>
      <c r="L244" s="49" t="str">
        <f t="shared" si="37"/>
        <v>HAMS</v>
      </c>
      <c r="M244" s="49">
        <f t="shared" si="38"/>
        <v>0.22520420070011665</v>
      </c>
      <c r="N244" s="49" t="str">
        <f t="shared" si="39"/>
        <v>Strong BJP</v>
      </c>
      <c r="O244" s="50">
        <v>19</v>
      </c>
      <c r="P244" s="50">
        <v>487</v>
      </c>
      <c r="Q244" s="50">
        <v>7</v>
      </c>
      <c r="R244" s="50">
        <v>294</v>
      </c>
      <c r="S244" s="50">
        <v>9</v>
      </c>
      <c r="T244" s="50">
        <v>6</v>
      </c>
      <c r="U244" s="50">
        <v>16</v>
      </c>
      <c r="V244" s="50">
        <v>7</v>
      </c>
      <c r="W244" s="50">
        <v>4</v>
      </c>
      <c r="X244" s="50">
        <v>849</v>
      </c>
      <c r="Y244" s="50">
        <v>0</v>
      </c>
      <c r="Z244" s="51">
        <v>8</v>
      </c>
      <c r="AA244" s="50">
        <v>857</v>
      </c>
      <c r="AB244" s="50">
        <v>0</v>
      </c>
    </row>
    <row r="245" spans="1:28" x14ac:dyDescent="0.3">
      <c r="A245" s="52">
        <v>242</v>
      </c>
      <c r="B245" s="48" t="s">
        <v>546</v>
      </c>
      <c r="C245" s="48" t="str">
        <f>VLOOKUP(B245,[6]Sheet1!$B$2:$D$323,3,0)</f>
        <v>HARIHAR</v>
      </c>
      <c r="D245" s="48"/>
      <c r="E245" s="49">
        <f t="shared" si="30"/>
        <v>0.28897849462365593</v>
      </c>
      <c r="F245" s="49">
        <f t="shared" si="31"/>
        <v>0.5268817204301075</v>
      </c>
      <c r="G245" s="49">
        <f t="shared" si="32"/>
        <v>2.4193548387096774E-2</v>
      </c>
      <c r="H245" s="49">
        <f t="shared" si="33"/>
        <v>0.15994623655913978</v>
      </c>
      <c r="I245" s="49">
        <f t="shared" si="34"/>
        <v>0.5268817204301075</v>
      </c>
      <c r="J245" s="49" t="str">
        <f t="shared" si="35"/>
        <v>HAMS</v>
      </c>
      <c r="K245" s="49">
        <f t="shared" si="36"/>
        <v>0.28897849462365593</v>
      </c>
      <c r="L245" s="49" t="str">
        <f t="shared" si="37"/>
        <v>BJP</v>
      </c>
      <c r="M245" s="49">
        <f t="shared" si="38"/>
        <v>0.23790322580645157</v>
      </c>
      <c r="N245" s="49" t="str">
        <f t="shared" si="39"/>
        <v>Strong HAMS</v>
      </c>
      <c r="O245" s="50">
        <v>18</v>
      </c>
      <c r="P245" s="50">
        <v>215</v>
      </c>
      <c r="Q245" s="50">
        <v>8</v>
      </c>
      <c r="R245" s="50">
        <v>392</v>
      </c>
      <c r="S245" s="50">
        <v>15</v>
      </c>
      <c r="T245" s="50">
        <v>13</v>
      </c>
      <c r="U245" s="50">
        <v>37</v>
      </c>
      <c r="V245" s="50">
        <v>12</v>
      </c>
      <c r="W245" s="50">
        <v>18</v>
      </c>
      <c r="X245" s="50">
        <v>728</v>
      </c>
      <c r="Y245" s="50">
        <v>0</v>
      </c>
      <c r="Z245" s="51">
        <v>16</v>
      </c>
      <c r="AA245" s="50">
        <v>744</v>
      </c>
      <c r="AB245" s="50">
        <v>0</v>
      </c>
    </row>
    <row r="246" spans="1:28" x14ac:dyDescent="0.3">
      <c r="A246" s="52">
        <v>243</v>
      </c>
      <c r="B246" s="48" t="s">
        <v>274</v>
      </c>
      <c r="C246" s="48" t="str">
        <f>VLOOKUP(B246,[6]Sheet1!$B$2:$D$323,3,0)</f>
        <v>KHAKHADA</v>
      </c>
      <c r="D246" s="48"/>
      <c r="E246" s="49">
        <f t="shared" si="30"/>
        <v>0.60506706408345756</v>
      </c>
      <c r="F246" s="49">
        <f t="shared" si="31"/>
        <v>0.30849478390461998</v>
      </c>
      <c r="G246" s="49">
        <f t="shared" si="32"/>
        <v>8.9418777943368107E-3</v>
      </c>
      <c r="H246" s="49">
        <f t="shared" si="33"/>
        <v>7.7496274217585689E-2</v>
      </c>
      <c r="I246" s="49">
        <f t="shared" si="34"/>
        <v>0.60506706408345756</v>
      </c>
      <c r="J246" s="49" t="str">
        <f t="shared" si="35"/>
        <v>BJP</v>
      </c>
      <c r="K246" s="49">
        <f t="shared" si="36"/>
        <v>0.30849478390461998</v>
      </c>
      <c r="L246" s="49" t="str">
        <f t="shared" si="37"/>
        <v>HAMS</v>
      </c>
      <c r="M246" s="49">
        <f t="shared" si="38"/>
        <v>0.29657228017883758</v>
      </c>
      <c r="N246" s="49" t="str">
        <f t="shared" si="39"/>
        <v>Strong BJP</v>
      </c>
      <c r="O246" s="50">
        <v>6</v>
      </c>
      <c r="P246" s="50">
        <v>406</v>
      </c>
      <c r="Q246" s="50">
        <v>10</v>
      </c>
      <c r="R246" s="50">
        <v>207</v>
      </c>
      <c r="S246" s="50">
        <v>9</v>
      </c>
      <c r="T246" s="50">
        <v>2</v>
      </c>
      <c r="U246" s="50">
        <v>9</v>
      </c>
      <c r="V246" s="50">
        <v>8</v>
      </c>
      <c r="W246" s="50">
        <v>7</v>
      </c>
      <c r="X246" s="50">
        <v>664</v>
      </c>
      <c r="Y246" s="50">
        <v>0</v>
      </c>
      <c r="Z246" s="51">
        <v>7</v>
      </c>
      <c r="AA246" s="50">
        <v>671</v>
      </c>
      <c r="AB246" s="50">
        <v>0</v>
      </c>
    </row>
    <row r="247" spans="1:28" x14ac:dyDescent="0.3">
      <c r="A247" s="52">
        <v>244</v>
      </c>
      <c r="B247" s="48" t="s">
        <v>275</v>
      </c>
      <c r="C247" s="48" t="str">
        <f>VLOOKUP(B247,[6]Sheet1!$B$2:$D$323,3,0)</f>
        <v>NEPAVA</v>
      </c>
      <c r="D247" s="48"/>
      <c r="E247" s="49">
        <f t="shared" si="30"/>
        <v>0.1103448275862069</v>
      </c>
      <c r="F247" s="49">
        <f t="shared" si="31"/>
        <v>0.7563218390804598</v>
      </c>
      <c r="G247" s="49">
        <f t="shared" si="32"/>
        <v>1.4942528735632184E-2</v>
      </c>
      <c r="H247" s="49">
        <f t="shared" si="33"/>
        <v>0.11839080459770115</v>
      </c>
      <c r="I247" s="49">
        <f t="shared" si="34"/>
        <v>0.7563218390804598</v>
      </c>
      <c r="J247" s="49" t="str">
        <f t="shared" si="35"/>
        <v>HAMS</v>
      </c>
      <c r="K247" s="49">
        <f t="shared" si="36"/>
        <v>0.11839080459770115</v>
      </c>
      <c r="L247" s="49" t="str">
        <f t="shared" si="37"/>
        <v>Others</v>
      </c>
      <c r="M247" s="49">
        <f t="shared" si="38"/>
        <v>0.63793103448275867</v>
      </c>
      <c r="N247" s="49" t="str">
        <f t="shared" si="39"/>
        <v>Strong HAMS</v>
      </c>
      <c r="O247" s="50">
        <v>13</v>
      </c>
      <c r="P247" s="50">
        <v>96</v>
      </c>
      <c r="Q247" s="50">
        <v>9</v>
      </c>
      <c r="R247" s="50">
        <v>658</v>
      </c>
      <c r="S247" s="50">
        <v>17</v>
      </c>
      <c r="T247" s="50">
        <v>7</v>
      </c>
      <c r="U247" s="50">
        <v>41</v>
      </c>
      <c r="V247" s="50">
        <v>10</v>
      </c>
      <c r="W247" s="50">
        <v>7</v>
      </c>
      <c r="X247" s="50">
        <v>858</v>
      </c>
      <c r="Y247" s="50">
        <v>0</v>
      </c>
      <c r="Z247" s="51">
        <v>12</v>
      </c>
      <c r="AA247" s="50">
        <v>870</v>
      </c>
      <c r="AB247" s="50">
        <v>0</v>
      </c>
    </row>
    <row r="248" spans="1:28" x14ac:dyDescent="0.3">
      <c r="A248" s="52">
        <v>245</v>
      </c>
      <c r="B248" s="48" t="s">
        <v>547</v>
      </c>
      <c r="C248" s="48" t="str">
        <f>VLOOKUP(B248,[6]Sheet1!$B$2:$D$323,3,0)</f>
        <v>KARAMA</v>
      </c>
      <c r="D248" s="48"/>
      <c r="E248" s="49">
        <f t="shared" si="30"/>
        <v>0.22532188841201717</v>
      </c>
      <c r="F248" s="49">
        <f t="shared" si="31"/>
        <v>0.66523605150214593</v>
      </c>
      <c r="G248" s="49">
        <f t="shared" si="32"/>
        <v>1.0729613733905579E-2</v>
      </c>
      <c r="H248" s="49">
        <f t="shared" si="33"/>
        <v>9.8712446351931327E-2</v>
      </c>
      <c r="I248" s="49">
        <f t="shared" si="34"/>
        <v>0.66523605150214593</v>
      </c>
      <c r="J248" s="49" t="str">
        <f t="shared" si="35"/>
        <v>HAMS</v>
      </c>
      <c r="K248" s="49">
        <f t="shared" si="36"/>
        <v>0.22532188841201717</v>
      </c>
      <c r="L248" s="49" t="str">
        <f t="shared" si="37"/>
        <v>BJP</v>
      </c>
      <c r="M248" s="49">
        <f t="shared" si="38"/>
        <v>0.43991416309012876</v>
      </c>
      <c r="N248" s="49" t="str">
        <f t="shared" si="39"/>
        <v>Strong HAMS</v>
      </c>
      <c r="O248" s="50">
        <v>5</v>
      </c>
      <c r="P248" s="50">
        <v>105</v>
      </c>
      <c r="Q248" s="50">
        <v>2</v>
      </c>
      <c r="R248" s="50">
        <v>310</v>
      </c>
      <c r="S248" s="50">
        <v>6</v>
      </c>
      <c r="T248" s="50">
        <v>2</v>
      </c>
      <c r="U248" s="50">
        <v>15</v>
      </c>
      <c r="V248" s="50">
        <v>6</v>
      </c>
      <c r="W248" s="50">
        <v>6</v>
      </c>
      <c r="X248" s="50">
        <v>457</v>
      </c>
      <c r="Y248" s="50">
        <v>0</v>
      </c>
      <c r="Z248" s="51">
        <v>9</v>
      </c>
      <c r="AA248" s="50">
        <v>466</v>
      </c>
      <c r="AB248" s="50">
        <v>0</v>
      </c>
    </row>
    <row r="249" spans="1:28" x14ac:dyDescent="0.3">
      <c r="A249" s="52">
        <v>246</v>
      </c>
      <c r="B249" s="48" t="s">
        <v>277</v>
      </c>
      <c r="C249" s="48" t="str">
        <f>VLOOKUP(B249,[6]Sheet1!$B$2:$D$323,3,0)</f>
        <v>BASADIHA</v>
      </c>
      <c r="D249" s="48"/>
      <c r="E249" s="49">
        <f t="shared" si="30"/>
        <v>0.48267326732673266</v>
      </c>
      <c r="F249" s="49">
        <f t="shared" si="31"/>
        <v>0.36386138613861385</v>
      </c>
      <c r="G249" s="49">
        <f t="shared" si="32"/>
        <v>4.2079207920792082E-2</v>
      </c>
      <c r="H249" s="49">
        <f t="shared" si="33"/>
        <v>0.11138613861386139</v>
      </c>
      <c r="I249" s="49">
        <f t="shared" si="34"/>
        <v>0.48267326732673266</v>
      </c>
      <c r="J249" s="49" t="str">
        <f t="shared" si="35"/>
        <v>BJP</v>
      </c>
      <c r="K249" s="49">
        <f t="shared" si="36"/>
        <v>0.36386138613861385</v>
      </c>
      <c r="L249" s="49" t="str">
        <f t="shared" si="37"/>
        <v>HAMS</v>
      </c>
      <c r="M249" s="49">
        <f t="shared" si="38"/>
        <v>0.11881188118811881</v>
      </c>
      <c r="N249" s="49" t="str">
        <f t="shared" si="39"/>
        <v>Swing BJP</v>
      </c>
      <c r="O249" s="50">
        <v>17</v>
      </c>
      <c r="P249" s="50">
        <v>195</v>
      </c>
      <c r="Q249" s="50">
        <v>7</v>
      </c>
      <c r="R249" s="50">
        <v>147</v>
      </c>
      <c r="S249" s="50">
        <v>9</v>
      </c>
      <c r="T249" s="50">
        <v>6</v>
      </c>
      <c r="U249" s="50">
        <v>8</v>
      </c>
      <c r="V249" s="50">
        <v>3</v>
      </c>
      <c r="W249" s="50">
        <v>4</v>
      </c>
      <c r="X249" s="50">
        <v>396</v>
      </c>
      <c r="Y249" s="50">
        <v>0</v>
      </c>
      <c r="Z249" s="51">
        <v>8</v>
      </c>
      <c r="AA249" s="50">
        <v>404</v>
      </c>
      <c r="AB249" s="50">
        <v>0</v>
      </c>
    </row>
    <row r="250" spans="1:28" x14ac:dyDescent="0.3">
      <c r="A250" s="52">
        <v>247</v>
      </c>
      <c r="B250" s="48" t="s">
        <v>548</v>
      </c>
      <c r="C250" s="48" t="str">
        <f>VLOOKUP(B250,[6]Sheet1!$B$2:$D$323,3,0)</f>
        <v>DADHAPA</v>
      </c>
      <c r="D250" s="48"/>
      <c r="E250" s="49">
        <f t="shared" si="30"/>
        <v>0.47438016528925619</v>
      </c>
      <c r="F250" s="49">
        <f t="shared" si="31"/>
        <v>0.32561983471074379</v>
      </c>
      <c r="G250" s="49">
        <f t="shared" si="32"/>
        <v>3.1404958677685953E-2</v>
      </c>
      <c r="H250" s="49">
        <f t="shared" si="33"/>
        <v>0.16859504132231404</v>
      </c>
      <c r="I250" s="49">
        <f t="shared" si="34"/>
        <v>0.47438016528925619</v>
      </c>
      <c r="J250" s="49" t="str">
        <f t="shared" si="35"/>
        <v>BJP</v>
      </c>
      <c r="K250" s="49">
        <f t="shared" si="36"/>
        <v>0.32561983471074379</v>
      </c>
      <c r="L250" s="49" t="str">
        <f t="shared" si="37"/>
        <v>HAMS</v>
      </c>
      <c r="M250" s="49">
        <f t="shared" si="38"/>
        <v>0.1487603305785124</v>
      </c>
      <c r="N250" s="49" t="str">
        <f t="shared" si="39"/>
        <v>Swing BJP</v>
      </c>
      <c r="O250" s="50">
        <v>19</v>
      </c>
      <c r="P250" s="50">
        <v>287</v>
      </c>
      <c r="Q250" s="50">
        <v>8</v>
      </c>
      <c r="R250" s="50">
        <v>197</v>
      </c>
      <c r="S250" s="50">
        <v>14</v>
      </c>
      <c r="T250" s="50">
        <v>8</v>
      </c>
      <c r="U250" s="50">
        <v>30</v>
      </c>
      <c r="V250" s="50">
        <v>13</v>
      </c>
      <c r="W250" s="50">
        <v>11</v>
      </c>
      <c r="X250" s="50">
        <v>587</v>
      </c>
      <c r="Y250" s="50">
        <v>0</v>
      </c>
      <c r="Z250" s="51">
        <v>18</v>
      </c>
      <c r="AA250" s="50">
        <v>605</v>
      </c>
      <c r="AB250" s="50">
        <v>0</v>
      </c>
    </row>
    <row r="251" spans="1:28" x14ac:dyDescent="0.3">
      <c r="A251" s="52">
        <v>248</v>
      </c>
      <c r="B251" s="48" t="s">
        <v>549</v>
      </c>
      <c r="C251" s="48" t="str">
        <f>VLOOKUP(B251,[6]Sheet1!$B$2:$D$323,3,0)</f>
        <v>PARASANVIGHA</v>
      </c>
      <c r="D251" s="48"/>
      <c r="E251" s="49">
        <f t="shared" si="30"/>
        <v>3.3816425120772944E-2</v>
      </c>
      <c r="F251" s="49">
        <f t="shared" si="31"/>
        <v>0.91304347826086951</v>
      </c>
      <c r="G251" s="49">
        <f t="shared" si="32"/>
        <v>4.830917874396135E-3</v>
      </c>
      <c r="H251" s="49">
        <f t="shared" si="33"/>
        <v>4.8309178743961352E-2</v>
      </c>
      <c r="I251" s="49">
        <f t="shared" si="34"/>
        <v>0.91304347826086951</v>
      </c>
      <c r="J251" s="49" t="str">
        <f t="shared" si="35"/>
        <v>HAMS</v>
      </c>
      <c r="K251" s="49">
        <f t="shared" si="36"/>
        <v>4.8309178743961352E-2</v>
      </c>
      <c r="L251" s="49" t="str">
        <f t="shared" si="37"/>
        <v>Others</v>
      </c>
      <c r="M251" s="49">
        <f t="shared" si="38"/>
        <v>0.86473429951690817</v>
      </c>
      <c r="N251" s="49" t="str">
        <f t="shared" si="39"/>
        <v>Strong HAMS</v>
      </c>
      <c r="O251" s="50">
        <v>1</v>
      </c>
      <c r="P251" s="50">
        <v>7</v>
      </c>
      <c r="Q251" s="50">
        <v>0</v>
      </c>
      <c r="R251" s="50">
        <v>189</v>
      </c>
      <c r="S251" s="50">
        <v>4</v>
      </c>
      <c r="T251" s="50">
        <v>0</v>
      </c>
      <c r="U251" s="50">
        <v>3</v>
      </c>
      <c r="V251" s="50">
        <v>1</v>
      </c>
      <c r="W251" s="50">
        <v>2</v>
      </c>
      <c r="X251" s="50">
        <v>207</v>
      </c>
      <c r="Y251" s="50">
        <v>0</v>
      </c>
      <c r="Z251" s="51">
        <v>0</v>
      </c>
      <c r="AA251" s="50">
        <v>207</v>
      </c>
      <c r="AB251" s="50">
        <v>0</v>
      </c>
    </row>
    <row r="252" spans="1:28" x14ac:dyDescent="0.3">
      <c r="A252" s="52">
        <v>249</v>
      </c>
      <c r="B252" s="48" t="s">
        <v>280</v>
      </c>
      <c r="C252" s="48" t="str">
        <f>VLOOKUP(B252,[6]Sheet1!$B$2:$D$323,3,0)</f>
        <v>GURAGAIYA</v>
      </c>
      <c r="D252" s="48"/>
      <c r="E252" s="49">
        <f t="shared" si="30"/>
        <v>6.1827956989247312E-2</v>
      </c>
      <c r="F252" s="49">
        <f t="shared" si="31"/>
        <v>0.87903225806451613</v>
      </c>
      <c r="G252" s="49">
        <f t="shared" si="32"/>
        <v>8.0645161290322578E-3</v>
      </c>
      <c r="H252" s="49">
        <f t="shared" si="33"/>
        <v>5.1075268817204304E-2</v>
      </c>
      <c r="I252" s="49">
        <f t="shared" si="34"/>
        <v>0.87903225806451613</v>
      </c>
      <c r="J252" s="49" t="str">
        <f t="shared" si="35"/>
        <v>HAMS</v>
      </c>
      <c r="K252" s="49">
        <f t="shared" si="36"/>
        <v>6.1827956989247312E-2</v>
      </c>
      <c r="L252" s="49" t="str">
        <f t="shared" si="37"/>
        <v>BJP</v>
      </c>
      <c r="M252" s="49">
        <f t="shared" si="38"/>
        <v>0.81720430107526876</v>
      </c>
      <c r="N252" s="49" t="str">
        <f t="shared" si="39"/>
        <v>Strong HAMS</v>
      </c>
      <c r="O252" s="50">
        <v>3</v>
      </c>
      <c r="P252" s="50">
        <v>23</v>
      </c>
      <c r="Q252" s="50">
        <v>0</v>
      </c>
      <c r="R252" s="50">
        <v>327</v>
      </c>
      <c r="S252" s="50">
        <v>9</v>
      </c>
      <c r="T252" s="50">
        <v>0</v>
      </c>
      <c r="U252" s="50">
        <v>6</v>
      </c>
      <c r="V252" s="50">
        <v>1</v>
      </c>
      <c r="W252" s="50">
        <v>1</v>
      </c>
      <c r="X252" s="50">
        <v>370</v>
      </c>
      <c r="Y252" s="50">
        <v>0</v>
      </c>
      <c r="Z252" s="51">
        <v>2</v>
      </c>
      <c r="AA252" s="50">
        <v>372</v>
      </c>
      <c r="AB252" s="50">
        <v>0</v>
      </c>
    </row>
    <row r="253" spans="1:28" x14ac:dyDescent="0.3">
      <c r="A253" s="52">
        <v>250</v>
      </c>
      <c r="B253" s="48" t="s">
        <v>550</v>
      </c>
      <c r="C253" s="48" t="str">
        <f>VLOOKUP(B253,[6]Sheet1!$B$2:$D$323,3,0)</f>
        <v>KHADIHA</v>
      </c>
      <c r="D253" s="48"/>
      <c r="E253" s="49">
        <f t="shared" si="30"/>
        <v>0.39835164835164832</v>
      </c>
      <c r="F253" s="49">
        <f t="shared" si="31"/>
        <v>0.39835164835164832</v>
      </c>
      <c r="G253" s="49">
        <f t="shared" si="32"/>
        <v>1.9230769230769232E-2</v>
      </c>
      <c r="H253" s="49">
        <f t="shared" si="33"/>
        <v>0.18406593406593408</v>
      </c>
      <c r="I253" s="49">
        <f t="shared" si="34"/>
        <v>0.39835164835164832</v>
      </c>
      <c r="J253" s="49" t="str">
        <f t="shared" si="35"/>
        <v>BJP</v>
      </c>
      <c r="K253" s="49">
        <f t="shared" si="36"/>
        <v>0.39835164835164832</v>
      </c>
      <c r="L253" s="49" t="str">
        <f t="shared" si="37"/>
        <v>BJP</v>
      </c>
      <c r="M253" s="49">
        <f t="shared" si="38"/>
        <v>0</v>
      </c>
      <c r="N253" s="49" t="str">
        <f t="shared" si="39"/>
        <v>Swing BJP</v>
      </c>
      <c r="O253" s="50">
        <v>14</v>
      </c>
      <c r="P253" s="50">
        <v>290</v>
      </c>
      <c r="Q253" s="50">
        <v>11</v>
      </c>
      <c r="R253" s="50">
        <v>290</v>
      </c>
      <c r="S253" s="50">
        <v>18</v>
      </c>
      <c r="T253" s="50">
        <v>15</v>
      </c>
      <c r="U253" s="50">
        <v>41</v>
      </c>
      <c r="V253" s="50">
        <v>10</v>
      </c>
      <c r="W253" s="50">
        <v>13</v>
      </c>
      <c r="X253" s="50">
        <v>702</v>
      </c>
      <c r="Y253" s="50">
        <v>0</v>
      </c>
      <c r="Z253" s="51">
        <v>26</v>
      </c>
      <c r="AA253" s="50">
        <v>728</v>
      </c>
      <c r="AB253" s="50">
        <v>0</v>
      </c>
    </row>
    <row r="254" spans="1:28" x14ac:dyDescent="0.3">
      <c r="A254" s="52">
        <v>251</v>
      </c>
      <c r="B254" s="48" t="s">
        <v>551</v>
      </c>
      <c r="C254" s="48" t="str">
        <f>VLOOKUP(B254,[6]Sheet1!$B$2:$D$323,3,0)</f>
        <v>BAHUARA</v>
      </c>
      <c r="D254" s="48"/>
      <c r="E254" s="49">
        <f t="shared" si="30"/>
        <v>0.69453924914675769</v>
      </c>
      <c r="F254" s="49">
        <f t="shared" si="31"/>
        <v>0.15870307167235495</v>
      </c>
      <c r="G254" s="49">
        <f t="shared" si="32"/>
        <v>1.5358361774744027E-2</v>
      </c>
      <c r="H254" s="49">
        <f t="shared" si="33"/>
        <v>0.13139931740614336</v>
      </c>
      <c r="I254" s="49">
        <f t="shared" si="34"/>
        <v>0.69453924914675769</v>
      </c>
      <c r="J254" s="49" t="str">
        <f t="shared" si="35"/>
        <v>BJP</v>
      </c>
      <c r="K254" s="49">
        <f t="shared" si="36"/>
        <v>0.15870307167235495</v>
      </c>
      <c r="L254" s="49" t="str">
        <f t="shared" si="37"/>
        <v>HAMS</v>
      </c>
      <c r="M254" s="49">
        <f t="shared" si="38"/>
        <v>0.53583617747440271</v>
      </c>
      <c r="N254" s="49" t="str">
        <f t="shared" si="39"/>
        <v>Strong BJP</v>
      </c>
      <c r="O254" s="50">
        <v>9</v>
      </c>
      <c r="P254" s="50">
        <v>407</v>
      </c>
      <c r="Q254" s="50">
        <v>5</v>
      </c>
      <c r="R254" s="50">
        <v>93</v>
      </c>
      <c r="S254" s="50">
        <v>8</v>
      </c>
      <c r="T254" s="50">
        <v>1</v>
      </c>
      <c r="U254" s="50">
        <v>13</v>
      </c>
      <c r="V254" s="50">
        <v>10</v>
      </c>
      <c r="W254" s="50">
        <v>14</v>
      </c>
      <c r="X254" s="50">
        <v>560</v>
      </c>
      <c r="Y254" s="50">
        <v>0</v>
      </c>
      <c r="Z254" s="51">
        <v>26</v>
      </c>
      <c r="AA254" s="50">
        <v>586</v>
      </c>
      <c r="AB254" s="50">
        <v>0</v>
      </c>
    </row>
    <row r="255" spans="1:28" x14ac:dyDescent="0.3">
      <c r="A255" s="52">
        <v>252</v>
      </c>
      <c r="B255" s="48" t="s">
        <v>552</v>
      </c>
      <c r="C255" s="48" t="str">
        <f>VLOOKUP(B255,[6]Sheet1!$B$2:$D$323,3,0)</f>
        <v>BAHUARA</v>
      </c>
      <c r="D255" s="48"/>
      <c r="E255" s="49">
        <f t="shared" si="30"/>
        <v>0.44936708860759494</v>
      </c>
      <c r="F255" s="49">
        <f t="shared" si="31"/>
        <v>0.310126582278481</v>
      </c>
      <c r="G255" s="49">
        <f t="shared" si="32"/>
        <v>0</v>
      </c>
      <c r="H255" s="49">
        <f t="shared" si="33"/>
        <v>0.24050632911392406</v>
      </c>
      <c r="I255" s="49">
        <f t="shared" si="34"/>
        <v>0.44936708860759494</v>
      </c>
      <c r="J255" s="49" t="str">
        <f t="shared" si="35"/>
        <v>BJP</v>
      </c>
      <c r="K255" s="49">
        <f t="shared" si="36"/>
        <v>0.310126582278481</v>
      </c>
      <c r="L255" s="49" t="str">
        <f t="shared" si="37"/>
        <v>HAMS</v>
      </c>
      <c r="M255" s="49">
        <f t="shared" si="38"/>
        <v>0.13924050632911394</v>
      </c>
      <c r="N255" s="49" t="str">
        <f t="shared" si="39"/>
        <v>Swing BJP</v>
      </c>
      <c r="O255" s="50">
        <v>0</v>
      </c>
      <c r="P255" s="50">
        <v>142</v>
      </c>
      <c r="Q255" s="50">
        <v>4</v>
      </c>
      <c r="R255" s="50">
        <v>98</v>
      </c>
      <c r="S255" s="50">
        <v>4</v>
      </c>
      <c r="T255" s="50">
        <v>6</v>
      </c>
      <c r="U255" s="50">
        <v>20</v>
      </c>
      <c r="V255" s="50">
        <v>16</v>
      </c>
      <c r="W255" s="50">
        <v>11</v>
      </c>
      <c r="X255" s="50">
        <v>301</v>
      </c>
      <c r="Y255" s="50">
        <v>0</v>
      </c>
      <c r="Z255" s="51">
        <v>15</v>
      </c>
      <c r="AA255" s="50">
        <v>316</v>
      </c>
      <c r="AB255" s="50">
        <v>0</v>
      </c>
    </row>
    <row r="256" spans="1:28" x14ac:dyDescent="0.3">
      <c r="A256" s="52">
        <v>253</v>
      </c>
      <c r="B256" s="48" t="s">
        <v>553</v>
      </c>
      <c r="C256" s="48" t="str">
        <f>VLOOKUP(B256,[6]Sheet1!$B$2:$D$323,3,0)</f>
        <v>NARACHI</v>
      </c>
      <c r="D256" s="48"/>
      <c r="E256" s="49">
        <f t="shared" si="30"/>
        <v>0.14578005115089515</v>
      </c>
      <c r="F256" s="49">
        <f t="shared" si="31"/>
        <v>0.73657289002557547</v>
      </c>
      <c r="G256" s="49">
        <f t="shared" si="32"/>
        <v>1.7902813299232736E-2</v>
      </c>
      <c r="H256" s="49">
        <f t="shared" si="33"/>
        <v>9.9744245524296671E-2</v>
      </c>
      <c r="I256" s="49">
        <f t="shared" si="34"/>
        <v>0.73657289002557547</v>
      </c>
      <c r="J256" s="49" t="str">
        <f t="shared" si="35"/>
        <v>HAMS</v>
      </c>
      <c r="K256" s="49">
        <f t="shared" si="36"/>
        <v>0.14578005115089515</v>
      </c>
      <c r="L256" s="49" t="str">
        <f t="shared" si="37"/>
        <v>BJP</v>
      </c>
      <c r="M256" s="49">
        <f t="shared" si="38"/>
        <v>0.59079283887468037</v>
      </c>
      <c r="N256" s="49" t="str">
        <f t="shared" si="39"/>
        <v>Strong HAMS</v>
      </c>
      <c r="O256" s="50">
        <v>7</v>
      </c>
      <c r="P256" s="50">
        <v>57</v>
      </c>
      <c r="Q256" s="50">
        <v>4</v>
      </c>
      <c r="R256" s="50">
        <v>288</v>
      </c>
      <c r="S256" s="50">
        <v>17</v>
      </c>
      <c r="T256" s="50">
        <v>4</v>
      </c>
      <c r="U256" s="50">
        <v>5</v>
      </c>
      <c r="V256" s="50">
        <v>4</v>
      </c>
      <c r="W256" s="50">
        <v>1</v>
      </c>
      <c r="X256" s="50">
        <v>387</v>
      </c>
      <c r="Y256" s="50">
        <v>0</v>
      </c>
      <c r="Z256" s="51">
        <v>4</v>
      </c>
      <c r="AA256" s="50">
        <v>391</v>
      </c>
      <c r="AB256" s="50">
        <v>0</v>
      </c>
    </row>
    <row r="257" spans="1:28" x14ac:dyDescent="0.3">
      <c r="A257" s="52">
        <v>254</v>
      </c>
      <c r="B257" s="48" t="s">
        <v>554</v>
      </c>
      <c r="C257" s="48" t="str">
        <f>VLOOKUP(B257,[6]Sheet1!$B$2:$D$323,3,0)</f>
        <v>CHAINPUR</v>
      </c>
      <c r="D257" s="48"/>
      <c r="E257" s="49">
        <f t="shared" si="30"/>
        <v>0.49256505576208176</v>
      </c>
      <c r="F257" s="49">
        <f t="shared" si="31"/>
        <v>0.36431226765799257</v>
      </c>
      <c r="G257" s="49">
        <f t="shared" si="32"/>
        <v>4.2750929368029739E-2</v>
      </c>
      <c r="H257" s="49">
        <f t="shared" si="33"/>
        <v>0.10037174721189591</v>
      </c>
      <c r="I257" s="49">
        <f t="shared" si="34"/>
        <v>0.49256505576208176</v>
      </c>
      <c r="J257" s="49" t="str">
        <f t="shared" si="35"/>
        <v>BJP</v>
      </c>
      <c r="K257" s="49">
        <f t="shared" si="36"/>
        <v>0.36431226765799257</v>
      </c>
      <c r="L257" s="49" t="str">
        <f t="shared" si="37"/>
        <v>HAMS</v>
      </c>
      <c r="M257" s="49">
        <f t="shared" si="38"/>
        <v>0.12825278810408919</v>
      </c>
      <c r="N257" s="49" t="str">
        <f t="shared" si="39"/>
        <v>Swing BJP</v>
      </c>
      <c r="O257" s="50">
        <v>23</v>
      </c>
      <c r="P257" s="50">
        <v>265</v>
      </c>
      <c r="Q257" s="50">
        <v>7</v>
      </c>
      <c r="R257" s="50">
        <v>196</v>
      </c>
      <c r="S257" s="50">
        <v>5</v>
      </c>
      <c r="T257" s="50">
        <v>3</v>
      </c>
      <c r="U257" s="50">
        <v>15</v>
      </c>
      <c r="V257" s="50">
        <v>8</v>
      </c>
      <c r="W257" s="50">
        <v>7</v>
      </c>
      <c r="X257" s="50">
        <v>529</v>
      </c>
      <c r="Y257" s="50">
        <v>0</v>
      </c>
      <c r="Z257" s="51">
        <v>9</v>
      </c>
      <c r="AA257" s="50">
        <v>538</v>
      </c>
      <c r="AB257" s="50">
        <v>0</v>
      </c>
    </row>
    <row r="258" spans="1:28" x14ac:dyDescent="0.3">
      <c r="A258" s="52">
        <v>255</v>
      </c>
      <c r="B258" s="48" t="s">
        <v>284</v>
      </c>
      <c r="C258" s="48" t="str">
        <f>VLOOKUP(B258,[6]Sheet1!$B$2:$D$323,3,0)</f>
        <v>DEVADHARI</v>
      </c>
      <c r="D258" s="48"/>
      <c r="E258" s="49">
        <f t="shared" si="30"/>
        <v>0.27920227920227919</v>
      </c>
      <c r="F258" s="49">
        <f t="shared" si="31"/>
        <v>0.60683760683760679</v>
      </c>
      <c r="G258" s="49">
        <f t="shared" si="32"/>
        <v>5.6980056980056983E-3</v>
      </c>
      <c r="H258" s="49">
        <f t="shared" si="33"/>
        <v>0.10826210826210826</v>
      </c>
      <c r="I258" s="49">
        <f t="shared" si="34"/>
        <v>0.60683760683760679</v>
      </c>
      <c r="J258" s="49" t="str">
        <f t="shared" si="35"/>
        <v>HAMS</v>
      </c>
      <c r="K258" s="49">
        <f t="shared" si="36"/>
        <v>0.27920227920227919</v>
      </c>
      <c r="L258" s="49" t="str">
        <f t="shared" si="37"/>
        <v>BJP</v>
      </c>
      <c r="M258" s="49">
        <f t="shared" si="38"/>
        <v>0.3276353276353276</v>
      </c>
      <c r="N258" s="49" t="str">
        <f t="shared" si="39"/>
        <v>Strong HAMS</v>
      </c>
      <c r="O258" s="50">
        <v>2</v>
      </c>
      <c r="P258" s="50">
        <v>98</v>
      </c>
      <c r="Q258" s="50">
        <v>2</v>
      </c>
      <c r="R258" s="50">
        <v>213</v>
      </c>
      <c r="S258" s="50">
        <v>9</v>
      </c>
      <c r="T258" s="50">
        <v>8</v>
      </c>
      <c r="U258" s="50">
        <v>8</v>
      </c>
      <c r="V258" s="50">
        <v>2</v>
      </c>
      <c r="W258" s="50">
        <v>4</v>
      </c>
      <c r="X258" s="50">
        <v>346</v>
      </c>
      <c r="Y258" s="50">
        <v>0</v>
      </c>
      <c r="Z258" s="51">
        <v>5</v>
      </c>
      <c r="AA258" s="50">
        <v>351</v>
      </c>
      <c r="AB258" s="50">
        <v>0</v>
      </c>
    </row>
    <row r="259" spans="1:28" x14ac:dyDescent="0.3">
      <c r="A259" s="52">
        <v>256</v>
      </c>
      <c r="B259" s="48" t="s">
        <v>555</v>
      </c>
      <c r="C259" s="48" t="str">
        <f>VLOOKUP(B259,[6]Sheet1!$B$2:$D$323,3,0)</f>
        <v>UPARADAHA</v>
      </c>
      <c r="D259" s="48"/>
      <c r="E259" s="49">
        <f t="shared" si="30"/>
        <v>0.30038759689922478</v>
      </c>
      <c r="F259" s="49">
        <f t="shared" si="31"/>
        <v>0.51162790697674421</v>
      </c>
      <c r="G259" s="49">
        <f t="shared" si="32"/>
        <v>4.4573643410852716E-2</v>
      </c>
      <c r="H259" s="49">
        <f t="shared" si="33"/>
        <v>0.1434108527131783</v>
      </c>
      <c r="I259" s="49">
        <f t="shared" si="34"/>
        <v>0.51162790697674421</v>
      </c>
      <c r="J259" s="49" t="str">
        <f t="shared" si="35"/>
        <v>HAMS</v>
      </c>
      <c r="K259" s="49">
        <f t="shared" si="36"/>
        <v>0.30038759689922478</v>
      </c>
      <c r="L259" s="49" t="str">
        <f t="shared" si="37"/>
        <v>BJP</v>
      </c>
      <c r="M259" s="49">
        <f t="shared" si="38"/>
        <v>0.21124031007751942</v>
      </c>
      <c r="N259" s="49" t="str">
        <f t="shared" si="39"/>
        <v>Strong HAMS</v>
      </c>
      <c r="O259" s="50">
        <v>23</v>
      </c>
      <c r="P259" s="50">
        <v>155</v>
      </c>
      <c r="Q259" s="50">
        <v>7</v>
      </c>
      <c r="R259" s="50">
        <v>264</v>
      </c>
      <c r="S259" s="50">
        <v>14</v>
      </c>
      <c r="T259" s="50">
        <v>9</v>
      </c>
      <c r="U259" s="50">
        <v>15</v>
      </c>
      <c r="V259" s="50">
        <v>6</v>
      </c>
      <c r="W259" s="50">
        <v>10</v>
      </c>
      <c r="X259" s="50">
        <v>503</v>
      </c>
      <c r="Y259" s="50">
        <v>0</v>
      </c>
      <c r="Z259" s="51">
        <v>13</v>
      </c>
      <c r="AA259" s="50">
        <v>516</v>
      </c>
      <c r="AB259" s="50">
        <v>0</v>
      </c>
    </row>
    <row r="260" spans="1:28" x14ac:dyDescent="0.3">
      <c r="A260" s="52">
        <v>257</v>
      </c>
      <c r="B260" s="48" t="s">
        <v>286</v>
      </c>
      <c r="C260" s="48" t="str">
        <f>VLOOKUP(B260,[6]Sheet1!$B$2:$D$323,3,0)</f>
        <v>BELASARA</v>
      </c>
      <c r="D260" s="48"/>
      <c r="E260" s="49">
        <f t="shared" si="30"/>
        <v>0.52841781874039939</v>
      </c>
      <c r="F260" s="49">
        <f t="shared" si="31"/>
        <v>0.36405529953917048</v>
      </c>
      <c r="G260" s="49">
        <f t="shared" si="32"/>
        <v>2.4577572964669739E-2</v>
      </c>
      <c r="H260" s="49">
        <f t="shared" si="33"/>
        <v>8.294930875576037E-2</v>
      </c>
      <c r="I260" s="49">
        <f t="shared" si="34"/>
        <v>0.52841781874039939</v>
      </c>
      <c r="J260" s="49" t="str">
        <f t="shared" si="35"/>
        <v>BJP</v>
      </c>
      <c r="K260" s="49">
        <f t="shared" si="36"/>
        <v>0.36405529953917048</v>
      </c>
      <c r="L260" s="49" t="str">
        <f t="shared" si="37"/>
        <v>HAMS</v>
      </c>
      <c r="M260" s="49">
        <f t="shared" si="38"/>
        <v>0.16436251920122891</v>
      </c>
      <c r="N260" s="49" t="str">
        <f t="shared" si="39"/>
        <v>Strong BJP</v>
      </c>
      <c r="O260" s="50">
        <v>16</v>
      </c>
      <c r="P260" s="50">
        <v>344</v>
      </c>
      <c r="Q260" s="50">
        <v>3</v>
      </c>
      <c r="R260" s="50">
        <v>237</v>
      </c>
      <c r="S260" s="50">
        <v>13</v>
      </c>
      <c r="T260" s="50">
        <v>6</v>
      </c>
      <c r="U260" s="50">
        <v>22</v>
      </c>
      <c r="V260" s="50">
        <v>5</v>
      </c>
      <c r="W260" s="50">
        <v>2</v>
      </c>
      <c r="X260" s="50">
        <v>648</v>
      </c>
      <c r="Y260" s="50">
        <v>0</v>
      </c>
      <c r="Z260" s="51">
        <v>3</v>
      </c>
      <c r="AA260" s="50">
        <v>651</v>
      </c>
      <c r="AB260" s="50">
        <v>0</v>
      </c>
    </row>
    <row r="261" spans="1:28" x14ac:dyDescent="0.3">
      <c r="A261" s="52">
        <v>258</v>
      </c>
      <c r="B261" s="48" t="s">
        <v>556</v>
      </c>
      <c r="C261" s="48" t="str">
        <f>VLOOKUP(B261,[6]Sheet1!$B$2:$D$323,3,0)</f>
        <v>BELASARA</v>
      </c>
      <c r="D261" s="48"/>
      <c r="E261" s="49">
        <f t="shared" ref="E261:E324" si="40">P261/AA261</f>
        <v>0.36177474402730375</v>
      </c>
      <c r="F261" s="49">
        <f t="shared" ref="F261:F324" si="41">R261/AA261</f>
        <v>0.45051194539249145</v>
      </c>
      <c r="G261" s="49">
        <f t="shared" ref="G261:G324" si="42">O261/AA261</f>
        <v>7.1672354948805458E-2</v>
      </c>
      <c r="H261" s="49">
        <f t="shared" ref="H261:H324" si="43">SUM(Q261,S261:W261,Z261)/AA261</f>
        <v>0.11604095563139932</v>
      </c>
      <c r="I261" s="49">
        <f t="shared" ref="I261:I324" si="44">MAX(E261:H261)</f>
        <v>0.45051194539249145</v>
      </c>
      <c r="J261" s="49" t="str">
        <f t="shared" ref="J261:J324" si="45">INDEX($E$3:$H$3,MATCH(I261,E261:H261,0))</f>
        <v>HAMS</v>
      </c>
      <c r="K261" s="49">
        <f t="shared" ref="K261:K324" si="46">LARGE(E261:H261,2)</f>
        <v>0.36177474402730375</v>
      </c>
      <c r="L261" s="49" t="str">
        <f t="shared" ref="L261:L324" si="47">INDEX($E$3:$H$3,MATCH(K261,E261:H261,0))</f>
        <v>BJP</v>
      </c>
      <c r="M261" s="49">
        <f t="shared" ref="M261:M324" si="48">I261-K261</f>
        <v>8.8737201365187701E-2</v>
      </c>
      <c r="N261" s="49" t="str">
        <f t="shared" ref="N261:N324" si="49">IF(M261&gt;0.15,CONCATENATE("Strong ",J261),CONCATENATE("Swing ",J261))</f>
        <v>Swing HAMS</v>
      </c>
      <c r="O261" s="50">
        <v>42</v>
      </c>
      <c r="P261" s="50">
        <v>212</v>
      </c>
      <c r="Q261" s="50">
        <v>6</v>
      </c>
      <c r="R261" s="50">
        <v>264</v>
      </c>
      <c r="S261" s="50">
        <v>8</v>
      </c>
      <c r="T261" s="50">
        <v>10</v>
      </c>
      <c r="U261" s="50">
        <v>24</v>
      </c>
      <c r="V261" s="50">
        <v>6</v>
      </c>
      <c r="W261" s="50">
        <v>7</v>
      </c>
      <c r="X261" s="50">
        <v>579</v>
      </c>
      <c r="Y261" s="50">
        <v>0</v>
      </c>
      <c r="Z261" s="51">
        <v>7</v>
      </c>
      <c r="AA261" s="50">
        <v>586</v>
      </c>
      <c r="AB261" s="50">
        <v>0</v>
      </c>
    </row>
    <row r="262" spans="1:28" x14ac:dyDescent="0.3">
      <c r="A262" s="52">
        <v>259</v>
      </c>
      <c r="B262" s="48" t="s">
        <v>557</v>
      </c>
      <c r="C262" s="48" t="str">
        <f>VLOOKUP(B262,[6]Sheet1!$B$2:$D$323,3,0)</f>
        <v>IPUR</v>
      </c>
      <c r="D262" s="48"/>
      <c r="E262" s="49">
        <f t="shared" si="40"/>
        <v>0.62440570522979399</v>
      </c>
      <c r="F262" s="49">
        <f t="shared" si="41"/>
        <v>0.23137876386687797</v>
      </c>
      <c r="G262" s="49">
        <f t="shared" si="42"/>
        <v>3.1695721077654518E-2</v>
      </c>
      <c r="H262" s="49">
        <f t="shared" si="43"/>
        <v>0.11251980982567353</v>
      </c>
      <c r="I262" s="49">
        <f t="shared" si="44"/>
        <v>0.62440570522979399</v>
      </c>
      <c r="J262" s="49" t="str">
        <f t="shared" si="45"/>
        <v>BJP</v>
      </c>
      <c r="K262" s="49">
        <f t="shared" si="46"/>
        <v>0.23137876386687797</v>
      </c>
      <c r="L262" s="49" t="str">
        <f t="shared" si="47"/>
        <v>HAMS</v>
      </c>
      <c r="M262" s="49">
        <f t="shared" si="48"/>
        <v>0.39302694136291605</v>
      </c>
      <c r="N262" s="49" t="str">
        <f t="shared" si="49"/>
        <v>Strong BJP</v>
      </c>
      <c r="O262" s="50">
        <v>20</v>
      </c>
      <c r="P262" s="50">
        <v>394</v>
      </c>
      <c r="Q262" s="50">
        <v>8</v>
      </c>
      <c r="R262" s="50">
        <v>146</v>
      </c>
      <c r="S262" s="50">
        <v>6</v>
      </c>
      <c r="T262" s="50">
        <v>3</v>
      </c>
      <c r="U262" s="50">
        <v>11</v>
      </c>
      <c r="V262" s="50">
        <v>4</v>
      </c>
      <c r="W262" s="50">
        <v>16</v>
      </c>
      <c r="X262" s="50">
        <v>608</v>
      </c>
      <c r="Y262" s="50">
        <v>0</v>
      </c>
      <c r="Z262" s="51">
        <v>23</v>
      </c>
      <c r="AA262" s="50">
        <v>631</v>
      </c>
      <c r="AB262" s="50">
        <v>0</v>
      </c>
    </row>
    <row r="263" spans="1:28" x14ac:dyDescent="0.3">
      <c r="A263" s="52">
        <v>260</v>
      </c>
      <c r="B263" s="48" t="s">
        <v>558</v>
      </c>
      <c r="C263" s="48" t="str">
        <f>VLOOKUP(B263,[6]Sheet1!$B$2:$D$323,3,0)</f>
        <v>IPUR</v>
      </c>
      <c r="D263" s="48"/>
      <c r="E263" s="49">
        <f t="shared" si="40"/>
        <v>0.55793991416309008</v>
      </c>
      <c r="F263" s="49">
        <f t="shared" si="41"/>
        <v>0.21888412017167383</v>
      </c>
      <c r="G263" s="49">
        <f t="shared" si="42"/>
        <v>0.15879828326180256</v>
      </c>
      <c r="H263" s="49">
        <f t="shared" si="43"/>
        <v>6.4377682403433473E-2</v>
      </c>
      <c r="I263" s="49">
        <f t="shared" si="44"/>
        <v>0.55793991416309008</v>
      </c>
      <c r="J263" s="49" t="str">
        <f t="shared" si="45"/>
        <v>BJP</v>
      </c>
      <c r="K263" s="49">
        <f t="shared" si="46"/>
        <v>0.21888412017167383</v>
      </c>
      <c r="L263" s="49" t="str">
        <f t="shared" si="47"/>
        <v>HAMS</v>
      </c>
      <c r="M263" s="49">
        <f t="shared" si="48"/>
        <v>0.33905579399141628</v>
      </c>
      <c r="N263" s="49" t="str">
        <f t="shared" si="49"/>
        <v>Strong BJP</v>
      </c>
      <c r="O263" s="50">
        <v>37</v>
      </c>
      <c r="P263" s="50">
        <v>130</v>
      </c>
      <c r="Q263" s="50">
        <v>1</v>
      </c>
      <c r="R263" s="50">
        <v>51</v>
      </c>
      <c r="S263" s="50">
        <v>1</v>
      </c>
      <c r="T263" s="50">
        <v>1</v>
      </c>
      <c r="U263" s="50">
        <v>2</v>
      </c>
      <c r="V263" s="50">
        <v>2</v>
      </c>
      <c r="W263" s="50">
        <v>1</v>
      </c>
      <c r="X263" s="50">
        <v>226</v>
      </c>
      <c r="Y263" s="50">
        <v>0</v>
      </c>
      <c r="Z263" s="51">
        <v>7</v>
      </c>
      <c r="AA263" s="50">
        <v>233</v>
      </c>
      <c r="AB263" s="50">
        <v>0</v>
      </c>
    </row>
    <row r="264" spans="1:28" x14ac:dyDescent="0.3">
      <c r="A264" s="52">
        <v>261</v>
      </c>
      <c r="B264" s="48" t="s">
        <v>559</v>
      </c>
      <c r="C264" s="48" t="str">
        <f>VLOOKUP(B264,[6]Sheet1!$B$2:$D$323,3,0)</f>
        <v>DAMAUL</v>
      </c>
      <c r="D264" s="48"/>
      <c r="E264" s="49">
        <f t="shared" si="40"/>
        <v>0.23015873015873015</v>
      </c>
      <c r="F264" s="49">
        <f t="shared" si="41"/>
        <v>0.52222222222222225</v>
      </c>
      <c r="G264" s="49">
        <f t="shared" si="42"/>
        <v>2.2222222222222223E-2</v>
      </c>
      <c r="H264" s="49">
        <f t="shared" si="43"/>
        <v>0.2253968253968254</v>
      </c>
      <c r="I264" s="49">
        <f t="shared" si="44"/>
        <v>0.52222222222222225</v>
      </c>
      <c r="J264" s="49" t="str">
        <f t="shared" si="45"/>
        <v>HAMS</v>
      </c>
      <c r="K264" s="49">
        <f t="shared" si="46"/>
        <v>0.23015873015873015</v>
      </c>
      <c r="L264" s="49" t="str">
        <f t="shared" si="47"/>
        <v>BJP</v>
      </c>
      <c r="M264" s="49">
        <f t="shared" si="48"/>
        <v>0.29206349206349214</v>
      </c>
      <c r="N264" s="49" t="str">
        <f t="shared" si="49"/>
        <v>Strong HAMS</v>
      </c>
      <c r="O264" s="50">
        <v>14</v>
      </c>
      <c r="P264" s="50">
        <v>145</v>
      </c>
      <c r="Q264" s="50">
        <v>10</v>
      </c>
      <c r="R264" s="50">
        <v>329</v>
      </c>
      <c r="S264" s="50">
        <v>28</v>
      </c>
      <c r="T264" s="50">
        <v>25</v>
      </c>
      <c r="U264" s="50">
        <v>31</v>
      </c>
      <c r="V264" s="50">
        <v>22</v>
      </c>
      <c r="W264" s="50">
        <v>13</v>
      </c>
      <c r="X264" s="50">
        <v>617</v>
      </c>
      <c r="Y264" s="50">
        <v>0</v>
      </c>
      <c r="Z264" s="51">
        <v>13</v>
      </c>
      <c r="AA264" s="50">
        <v>630</v>
      </c>
      <c r="AB264" s="50">
        <v>0</v>
      </c>
    </row>
    <row r="265" spans="1:28" x14ac:dyDescent="0.3">
      <c r="A265" s="52">
        <v>262</v>
      </c>
      <c r="B265" s="48" t="s">
        <v>560</v>
      </c>
      <c r="C265" s="48" t="str">
        <f>VLOOKUP(B265,[6]Sheet1!$B$2:$D$323,3,0)</f>
        <v>BALAPOKHAR</v>
      </c>
      <c r="D265" s="48"/>
      <c r="E265" s="49">
        <f t="shared" si="40"/>
        <v>0.11380145278450363</v>
      </c>
      <c r="F265" s="49">
        <f t="shared" si="41"/>
        <v>0.81113801452784506</v>
      </c>
      <c r="G265" s="49">
        <f t="shared" si="42"/>
        <v>7.2639225181598066E-3</v>
      </c>
      <c r="H265" s="49">
        <f t="shared" si="43"/>
        <v>6.7796610169491525E-2</v>
      </c>
      <c r="I265" s="49">
        <f t="shared" si="44"/>
        <v>0.81113801452784506</v>
      </c>
      <c r="J265" s="49" t="str">
        <f t="shared" si="45"/>
        <v>HAMS</v>
      </c>
      <c r="K265" s="49">
        <f t="shared" si="46"/>
        <v>0.11380145278450363</v>
      </c>
      <c r="L265" s="49" t="str">
        <f t="shared" si="47"/>
        <v>BJP</v>
      </c>
      <c r="M265" s="49">
        <f t="shared" si="48"/>
        <v>0.69733656174334147</v>
      </c>
      <c r="N265" s="49" t="str">
        <f t="shared" si="49"/>
        <v>Strong HAMS</v>
      </c>
      <c r="O265" s="50">
        <v>3</v>
      </c>
      <c r="P265" s="50">
        <v>47</v>
      </c>
      <c r="Q265" s="50">
        <v>1</v>
      </c>
      <c r="R265" s="50">
        <v>335</v>
      </c>
      <c r="S265" s="50">
        <v>5</v>
      </c>
      <c r="T265" s="50">
        <v>6</v>
      </c>
      <c r="U265" s="50">
        <v>7</v>
      </c>
      <c r="V265" s="50">
        <v>3</v>
      </c>
      <c r="W265" s="50">
        <v>4</v>
      </c>
      <c r="X265" s="50">
        <v>411</v>
      </c>
      <c r="Y265" s="50">
        <v>0</v>
      </c>
      <c r="Z265" s="51">
        <v>2</v>
      </c>
      <c r="AA265" s="50">
        <v>413</v>
      </c>
      <c r="AB265" s="50">
        <v>0</v>
      </c>
    </row>
    <row r="266" spans="1:28" x14ac:dyDescent="0.3">
      <c r="A266" s="52">
        <v>263</v>
      </c>
      <c r="B266" s="48" t="s">
        <v>561</v>
      </c>
      <c r="C266" s="48" t="str">
        <f>VLOOKUP(B266,[6]Sheet1!$B$2:$D$323,3,0)</f>
        <v>BALAPOKHAR</v>
      </c>
      <c r="D266" s="48"/>
      <c r="E266" s="49">
        <f t="shared" si="40"/>
        <v>0.42792792792792794</v>
      </c>
      <c r="F266" s="49">
        <f t="shared" si="41"/>
        <v>0.42792792792792794</v>
      </c>
      <c r="G266" s="49">
        <f t="shared" si="42"/>
        <v>3.6036036036036036E-2</v>
      </c>
      <c r="H266" s="49">
        <f t="shared" si="43"/>
        <v>0.10810810810810811</v>
      </c>
      <c r="I266" s="49">
        <f t="shared" si="44"/>
        <v>0.42792792792792794</v>
      </c>
      <c r="J266" s="49" t="str">
        <f t="shared" si="45"/>
        <v>BJP</v>
      </c>
      <c r="K266" s="49">
        <f t="shared" si="46"/>
        <v>0.42792792792792794</v>
      </c>
      <c r="L266" s="49" t="str">
        <f t="shared" si="47"/>
        <v>BJP</v>
      </c>
      <c r="M266" s="49">
        <f t="shared" si="48"/>
        <v>0</v>
      </c>
      <c r="N266" s="49" t="str">
        <f t="shared" si="49"/>
        <v>Swing BJP</v>
      </c>
      <c r="O266" s="50">
        <v>16</v>
      </c>
      <c r="P266" s="50">
        <v>190</v>
      </c>
      <c r="Q266" s="50">
        <v>6</v>
      </c>
      <c r="R266" s="50">
        <v>190</v>
      </c>
      <c r="S266" s="50">
        <v>5</v>
      </c>
      <c r="T266" s="50">
        <v>6</v>
      </c>
      <c r="U266" s="50">
        <v>7</v>
      </c>
      <c r="V266" s="50">
        <v>4</v>
      </c>
      <c r="W266" s="50">
        <v>7</v>
      </c>
      <c r="X266" s="50">
        <v>431</v>
      </c>
      <c r="Y266" s="50">
        <v>0</v>
      </c>
      <c r="Z266" s="51">
        <v>13</v>
      </c>
      <c r="AA266" s="50">
        <v>444</v>
      </c>
      <c r="AB266" s="50">
        <v>0</v>
      </c>
    </row>
    <row r="267" spans="1:28" x14ac:dyDescent="0.3">
      <c r="A267" s="52">
        <v>264</v>
      </c>
      <c r="B267" s="48" t="s">
        <v>562</v>
      </c>
      <c r="C267" s="48" t="str">
        <f>VLOOKUP(B267,[6]Sheet1!$B$2:$D$323,3,0)</f>
        <v>BELA</v>
      </c>
      <c r="D267" s="48"/>
      <c r="E267" s="49">
        <f t="shared" si="40"/>
        <v>0.52434456928838946</v>
      </c>
      <c r="F267" s="49">
        <f t="shared" si="41"/>
        <v>0.25468164794007492</v>
      </c>
      <c r="G267" s="49">
        <f t="shared" si="42"/>
        <v>9.7378277153558054E-2</v>
      </c>
      <c r="H267" s="49">
        <f t="shared" si="43"/>
        <v>0.12359550561797752</v>
      </c>
      <c r="I267" s="49">
        <f t="shared" si="44"/>
        <v>0.52434456928838946</v>
      </c>
      <c r="J267" s="49" t="str">
        <f t="shared" si="45"/>
        <v>BJP</v>
      </c>
      <c r="K267" s="49">
        <f t="shared" si="46"/>
        <v>0.25468164794007492</v>
      </c>
      <c r="L267" s="49" t="str">
        <f t="shared" si="47"/>
        <v>HAMS</v>
      </c>
      <c r="M267" s="49">
        <f t="shared" si="48"/>
        <v>0.26966292134831454</v>
      </c>
      <c r="N267" s="49" t="str">
        <f t="shared" si="49"/>
        <v>Strong BJP</v>
      </c>
      <c r="O267" s="50">
        <v>26</v>
      </c>
      <c r="P267" s="50">
        <v>140</v>
      </c>
      <c r="Q267" s="50">
        <v>1</v>
      </c>
      <c r="R267" s="50">
        <v>68</v>
      </c>
      <c r="S267" s="50">
        <v>2</v>
      </c>
      <c r="T267" s="50">
        <v>5</v>
      </c>
      <c r="U267" s="50">
        <v>8</v>
      </c>
      <c r="V267" s="50">
        <v>4</v>
      </c>
      <c r="W267" s="50">
        <v>7</v>
      </c>
      <c r="X267" s="50">
        <v>261</v>
      </c>
      <c r="Y267" s="50">
        <v>0</v>
      </c>
      <c r="Z267" s="51">
        <v>6</v>
      </c>
      <c r="AA267" s="50">
        <v>267</v>
      </c>
      <c r="AB267" s="50">
        <v>0</v>
      </c>
    </row>
    <row r="268" spans="1:28" x14ac:dyDescent="0.3">
      <c r="A268" s="52">
        <v>265</v>
      </c>
      <c r="B268" s="48" t="s">
        <v>563</v>
      </c>
      <c r="C268" s="48" t="str">
        <f>VLOOKUP(B268,[6]Sheet1!$B$2:$D$323,3,0)</f>
        <v>DEV</v>
      </c>
      <c r="D268" s="48"/>
      <c r="E268" s="49">
        <f t="shared" si="40"/>
        <v>0.71498771498771496</v>
      </c>
      <c r="F268" s="49">
        <f t="shared" si="41"/>
        <v>0.19164619164619165</v>
      </c>
      <c r="G268" s="49">
        <f t="shared" si="42"/>
        <v>2.2113022113022112E-2</v>
      </c>
      <c r="H268" s="49">
        <f t="shared" si="43"/>
        <v>7.125307125307126E-2</v>
      </c>
      <c r="I268" s="49">
        <f t="shared" si="44"/>
        <v>0.71498771498771496</v>
      </c>
      <c r="J268" s="49" t="str">
        <f t="shared" si="45"/>
        <v>BJP</v>
      </c>
      <c r="K268" s="49">
        <f t="shared" si="46"/>
        <v>0.19164619164619165</v>
      </c>
      <c r="L268" s="49" t="str">
        <f t="shared" si="47"/>
        <v>HAMS</v>
      </c>
      <c r="M268" s="49">
        <f t="shared" si="48"/>
        <v>0.52334152334152328</v>
      </c>
      <c r="N268" s="49" t="str">
        <f t="shared" si="49"/>
        <v>Strong BJP</v>
      </c>
      <c r="O268" s="50">
        <v>9</v>
      </c>
      <c r="P268" s="50">
        <v>291</v>
      </c>
      <c r="Q268" s="50">
        <v>4</v>
      </c>
      <c r="R268" s="50">
        <v>78</v>
      </c>
      <c r="S268" s="50">
        <v>1</v>
      </c>
      <c r="T268" s="50">
        <v>1</v>
      </c>
      <c r="U268" s="50">
        <v>4</v>
      </c>
      <c r="V268" s="50">
        <v>2</v>
      </c>
      <c r="W268" s="50">
        <v>6</v>
      </c>
      <c r="X268" s="50">
        <v>396</v>
      </c>
      <c r="Y268" s="50">
        <v>0</v>
      </c>
      <c r="Z268" s="51">
        <v>11</v>
      </c>
      <c r="AA268" s="50">
        <v>407</v>
      </c>
      <c r="AB268" s="50">
        <v>0</v>
      </c>
    </row>
    <row r="269" spans="1:28" x14ac:dyDescent="0.3">
      <c r="A269" s="52">
        <v>266</v>
      </c>
      <c r="B269" s="48" t="s">
        <v>564</v>
      </c>
      <c r="C269" s="48" t="str">
        <f>VLOOKUP(B269,[6]Sheet1!$B$2:$D$323,3,0)</f>
        <v>DEV</v>
      </c>
      <c r="D269" s="48"/>
      <c r="E269" s="49">
        <f t="shared" si="40"/>
        <v>0.65673981191222575</v>
      </c>
      <c r="F269" s="49">
        <f t="shared" si="41"/>
        <v>0.24608150470219436</v>
      </c>
      <c r="G269" s="49">
        <f t="shared" si="42"/>
        <v>2.5078369905956112E-2</v>
      </c>
      <c r="H269" s="49">
        <f t="shared" si="43"/>
        <v>7.2100313479623826E-2</v>
      </c>
      <c r="I269" s="49">
        <f t="shared" si="44"/>
        <v>0.65673981191222575</v>
      </c>
      <c r="J269" s="49" t="str">
        <f t="shared" si="45"/>
        <v>BJP</v>
      </c>
      <c r="K269" s="49">
        <f t="shared" si="46"/>
        <v>0.24608150470219436</v>
      </c>
      <c r="L269" s="49" t="str">
        <f t="shared" si="47"/>
        <v>HAMS</v>
      </c>
      <c r="M269" s="49">
        <f t="shared" si="48"/>
        <v>0.41065830721003138</v>
      </c>
      <c r="N269" s="49" t="str">
        <f t="shared" si="49"/>
        <v>Strong BJP</v>
      </c>
      <c r="O269" s="50">
        <v>16</v>
      </c>
      <c r="P269" s="50">
        <v>419</v>
      </c>
      <c r="Q269" s="50">
        <v>5</v>
      </c>
      <c r="R269" s="50">
        <v>157</v>
      </c>
      <c r="S269" s="50">
        <v>3</v>
      </c>
      <c r="T269" s="50">
        <v>5</v>
      </c>
      <c r="U269" s="50">
        <v>14</v>
      </c>
      <c r="V269" s="50">
        <v>6</v>
      </c>
      <c r="W269" s="50">
        <v>1</v>
      </c>
      <c r="X269" s="50">
        <v>626</v>
      </c>
      <c r="Y269" s="50">
        <v>0</v>
      </c>
      <c r="Z269" s="51">
        <v>12</v>
      </c>
      <c r="AA269" s="50">
        <v>638</v>
      </c>
      <c r="AB269" s="50">
        <v>0</v>
      </c>
    </row>
    <row r="270" spans="1:28" x14ac:dyDescent="0.3">
      <c r="A270" s="52">
        <v>267</v>
      </c>
      <c r="B270" s="48" t="s">
        <v>565</v>
      </c>
      <c r="C270" s="48" t="str">
        <f>VLOOKUP(B270,[6]Sheet1!$B$2:$D$323,3,0)</f>
        <v>DEV</v>
      </c>
      <c r="D270" s="48"/>
      <c r="E270" s="49">
        <f t="shared" si="40"/>
        <v>0.40909090909090912</v>
      </c>
      <c r="F270" s="49">
        <f t="shared" si="41"/>
        <v>0.45989304812834225</v>
      </c>
      <c r="G270" s="49">
        <f t="shared" si="42"/>
        <v>1.06951871657754E-2</v>
      </c>
      <c r="H270" s="49">
        <f t="shared" si="43"/>
        <v>0.12032085561497326</v>
      </c>
      <c r="I270" s="49">
        <f t="shared" si="44"/>
        <v>0.45989304812834225</v>
      </c>
      <c r="J270" s="49" t="str">
        <f t="shared" si="45"/>
        <v>HAMS</v>
      </c>
      <c r="K270" s="49">
        <f t="shared" si="46"/>
        <v>0.40909090909090912</v>
      </c>
      <c r="L270" s="49" t="str">
        <f t="shared" si="47"/>
        <v>BJP</v>
      </c>
      <c r="M270" s="49">
        <f t="shared" si="48"/>
        <v>5.0802139037433136E-2</v>
      </c>
      <c r="N270" s="49" t="str">
        <f t="shared" si="49"/>
        <v>Swing HAMS</v>
      </c>
      <c r="O270" s="50">
        <v>4</v>
      </c>
      <c r="P270" s="50">
        <v>153</v>
      </c>
      <c r="Q270" s="50">
        <v>4</v>
      </c>
      <c r="R270" s="50">
        <v>172</v>
      </c>
      <c r="S270" s="50">
        <v>3</v>
      </c>
      <c r="T270" s="50">
        <v>6</v>
      </c>
      <c r="U270" s="50">
        <v>20</v>
      </c>
      <c r="V270" s="50">
        <v>4</v>
      </c>
      <c r="W270" s="50">
        <v>3</v>
      </c>
      <c r="X270" s="50">
        <v>369</v>
      </c>
      <c r="Y270" s="50">
        <v>0</v>
      </c>
      <c r="Z270" s="51">
        <v>5</v>
      </c>
      <c r="AA270" s="50">
        <v>374</v>
      </c>
      <c r="AB270" s="50">
        <v>0</v>
      </c>
    </row>
    <row r="271" spans="1:28" x14ac:dyDescent="0.3">
      <c r="A271" s="52">
        <v>268</v>
      </c>
      <c r="B271" s="48" t="s">
        <v>566</v>
      </c>
      <c r="C271" s="48" t="str">
        <f>VLOOKUP(B271,[6]Sheet1!$B$2:$D$323,3,0)</f>
        <v>DEV</v>
      </c>
      <c r="D271" s="48"/>
      <c r="E271" s="49">
        <f t="shared" si="40"/>
        <v>0.51100244498777503</v>
      </c>
      <c r="F271" s="49">
        <f t="shared" si="41"/>
        <v>0.44254278728606355</v>
      </c>
      <c r="G271" s="49">
        <f t="shared" si="42"/>
        <v>9.7799511002444987E-3</v>
      </c>
      <c r="H271" s="49">
        <f t="shared" si="43"/>
        <v>3.6674816625916873E-2</v>
      </c>
      <c r="I271" s="49">
        <f t="shared" si="44"/>
        <v>0.51100244498777503</v>
      </c>
      <c r="J271" s="49" t="str">
        <f t="shared" si="45"/>
        <v>BJP</v>
      </c>
      <c r="K271" s="49">
        <f t="shared" si="46"/>
        <v>0.44254278728606355</v>
      </c>
      <c r="L271" s="49" t="str">
        <f t="shared" si="47"/>
        <v>HAMS</v>
      </c>
      <c r="M271" s="49">
        <f t="shared" si="48"/>
        <v>6.8459657701711474E-2</v>
      </c>
      <c r="N271" s="49" t="str">
        <f t="shared" si="49"/>
        <v>Swing BJP</v>
      </c>
      <c r="O271" s="50">
        <v>4</v>
      </c>
      <c r="P271" s="50">
        <v>209</v>
      </c>
      <c r="Q271" s="50">
        <v>2</v>
      </c>
      <c r="R271" s="50">
        <v>181</v>
      </c>
      <c r="S271" s="50">
        <v>2</v>
      </c>
      <c r="T271" s="50">
        <v>0</v>
      </c>
      <c r="U271" s="50">
        <v>3</v>
      </c>
      <c r="V271" s="50">
        <v>1</v>
      </c>
      <c r="W271" s="50">
        <v>2</v>
      </c>
      <c r="X271" s="50">
        <v>404</v>
      </c>
      <c r="Y271" s="50">
        <v>0</v>
      </c>
      <c r="Z271" s="51">
        <v>5</v>
      </c>
      <c r="AA271" s="50">
        <v>409</v>
      </c>
      <c r="AB271" s="50">
        <v>0</v>
      </c>
    </row>
    <row r="272" spans="1:28" x14ac:dyDescent="0.3">
      <c r="A272" s="52">
        <v>269</v>
      </c>
      <c r="B272" s="48" t="s">
        <v>567</v>
      </c>
      <c r="C272" s="48" t="str">
        <f>VLOOKUP(B272,[6]Sheet1!$B$2:$D$323,3,0)</f>
        <v>DEV</v>
      </c>
      <c r="D272" s="48"/>
      <c r="E272" s="49">
        <f t="shared" si="40"/>
        <v>0.69827586206896552</v>
      </c>
      <c r="F272" s="49">
        <f t="shared" si="41"/>
        <v>0.21551724137931033</v>
      </c>
      <c r="G272" s="49">
        <f t="shared" si="42"/>
        <v>1.5086206896551725E-2</v>
      </c>
      <c r="H272" s="49">
        <f t="shared" si="43"/>
        <v>7.1120689655172417E-2</v>
      </c>
      <c r="I272" s="49">
        <f t="shared" si="44"/>
        <v>0.69827586206896552</v>
      </c>
      <c r="J272" s="49" t="str">
        <f t="shared" si="45"/>
        <v>BJP</v>
      </c>
      <c r="K272" s="49">
        <f t="shared" si="46"/>
        <v>0.21551724137931033</v>
      </c>
      <c r="L272" s="49" t="str">
        <f t="shared" si="47"/>
        <v>HAMS</v>
      </c>
      <c r="M272" s="49">
        <f t="shared" si="48"/>
        <v>0.48275862068965519</v>
      </c>
      <c r="N272" s="49" t="str">
        <f t="shared" si="49"/>
        <v>Strong BJP</v>
      </c>
      <c r="O272" s="50">
        <v>7</v>
      </c>
      <c r="P272" s="50">
        <v>324</v>
      </c>
      <c r="Q272" s="50">
        <v>8</v>
      </c>
      <c r="R272" s="50">
        <v>100</v>
      </c>
      <c r="S272" s="50">
        <v>3</v>
      </c>
      <c r="T272" s="50">
        <v>0</v>
      </c>
      <c r="U272" s="50">
        <v>5</v>
      </c>
      <c r="V272" s="50">
        <v>1</v>
      </c>
      <c r="W272" s="50">
        <v>7</v>
      </c>
      <c r="X272" s="50">
        <v>455</v>
      </c>
      <c r="Y272" s="50">
        <v>0</v>
      </c>
      <c r="Z272" s="51">
        <v>9</v>
      </c>
      <c r="AA272" s="50">
        <v>464</v>
      </c>
      <c r="AB272" s="50">
        <v>0</v>
      </c>
    </row>
    <row r="273" spans="1:28" x14ac:dyDescent="0.3">
      <c r="A273" s="52">
        <v>270</v>
      </c>
      <c r="B273" s="48" t="s">
        <v>568</v>
      </c>
      <c r="C273" s="48" t="str">
        <f>VLOOKUP(B273,[6]Sheet1!$B$2:$D$323,3,0)</f>
        <v>DEV</v>
      </c>
      <c r="D273" s="48"/>
      <c r="E273" s="49">
        <f t="shared" si="40"/>
        <v>0.62862669245647973</v>
      </c>
      <c r="F273" s="49">
        <f t="shared" si="41"/>
        <v>0.28433268858800775</v>
      </c>
      <c r="G273" s="49">
        <f t="shared" si="42"/>
        <v>9.6711798839458421E-3</v>
      </c>
      <c r="H273" s="49">
        <f t="shared" si="43"/>
        <v>7.7369439071566737E-2</v>
      </c>
      <c r="I273" s="49">
        <f t="shared" si="44"/>
        <v>0.62862669245647973</v>
      </c>
      <c r="J273" s="49" t="str">
        <f t="shared" si="45"/>
        <v>BJP</v>
      </c>
      <c r="K273" s="49">
        <f t="shared" si="46"/>
        <v>0.28433268858800775</v>
      </c>
      <c r="L273" s="49" t="str">
        <f t="shared" si="47"/>
        <v>HAMS</v>
      </c>
      <c r="M273" s="49">
        <f t="shared" si="48"/>
        <v>0.34429400386847198</v>
      </c>
      <c r="N273" s="49" t="str">
        <f t="shared" si="49"/>
        <v>Strong BJP</v>
      </c>
      <c r="O273" s="50">
        <v>5</v>
      </c>
      <c r="P273" s="50">
        <v>325</v>
      </c>
      <c r="Q273" s="50">
        <v>6</v>
      </c>
      <c r="R273" s="50">
        <v>147</v>
      </c>
      <c r="S273" s="50">
        <v>4</v>
      </c>
      <c r="T273" s="50">
        <v>1</v>
      </c>
      <c r="U273" s="50">
        <v>8</v>
      </c>
      <c r="V273" s="50">
        <v>12</v>
      </c>
      <c r="W273" s="50">
        <v>6</v>
      </c>
      <c r="X273" s="50">
        <v>514</v>
      </c>
      <c r="Y273" s="50">
        <v>0</v>
      </c>
      <c r="Z273" s="51">
        <v>3</v>
      </c>
      <c r="AA273" s="50">
        <v>517</v>
      </c>
      <c r="AB273" s="50">
        <v>0</v>
      </c>
    </row>
    <row r="274" spans="1:28" x14ac:dyDescent="0.3">
      <c r="A274" s="52">
        <v>271</v>
      </c>
      <c r="B274" s="48" t="s">
        <v>569</v>
      </c>
      <c r="C274" s="48" t="str">
        <f>VLOOKUP(B274,[6]Sheet1!$B$2:$D$323,3,0)</f>
        <v>DEV</v>
      </c>
      <c r="D274" s="48"/>
      <c r="E274" s="49">
        <f t="shared" si="40"/>
        <v>0.3867924528301887</v>
      </c>
      <c r="F274" s="49">
        <f t="shared" si="41"/>
        <v>0.49622641509433962</v>
      </c>
      <c r="G274" s="49">
        <f t="shared" si="42"/>
        <v>5.6603773584905656E-3</v>
      </c>
      <c r="H274" s="49">
        <f t="shared" si="43"/>
        <v>0.11132075471698114</v>
      </c>
      <c r="I274" s="49">
        <f t="shared" si="44"/>
        <v>0.49622641509433962</v>
      </c>
      <c r="J274" s="49" t="str">
        <f t="shared" si="45"/>
        <v>HAMS</v>
      </c>
      <c r="K274" s="49">
        <f t="shared" si="46"/>
        <v>0.3867924528301887</v>
      </c>
      <c r="L274" s="49" t="str">
        <f t="shared" si="47"/>
        <v>BJP</v>
      </c>
      <c r="M274" s="49">
        <f t="shared" si="48"/>
        <v>0.10943396226415092</v>
      </c>
      <c r="N274" s="49" t="str">
        <f t="shared" si="49"/>
        <v>Swing HAMS</v>
      </c>
      <c r="O274" s="50">
        <v>3</v>
      </c>
      <c r="P274" s="50">
        <v>205</v>
      </c>
      <c r="Q274" s="50">
        <v>4</v>
      </c>
      <c r="R274" s="50">
        <v>263</v>
      </c>
      <c r="S274" s="50">
        <v>12</v>
      </c>
      <c r="T274" s="50">
        <v>11</v>
      </c>
      <c r="U274" s="50">
        <v>16</v>
      </c>
      <c r="V274" s="50">
        <v>7</v>
      </c>
      <c r="W274" s="50">
        <v>6</v>
      </c>
      <c r="X274" s="50">
        <v>527</v>
      </c>
      <c r="Y274" s="50">
        <v>0</v>
      </c>
      <c r="Z274" s="51">
        <v>3</v>
      </c>
      <c r="AA274" s="50">
        <v>530</v>
      </c>
      <c r="AB274" s="50">
        <v>0</v>
      </c>
    </row>
    <row r="275" spans="1:28" x14ac:dyDescent="0.3">
      <c r="A275" s="52">
        <v>272</v>
      </c>
      <c r="B275" s="48" t="s">
        <v>570</v>
      </c>
      <c r="C275" s="48" t="str">
        <f>VLOOKUP(B275,[6]Sheet1!$B$2:$D$323,3,0)</f>
        <v>DEV</v>
      </c>
      <c r="D275" s="48"/>
      <c r="E275" s="49">
        <f t="shared" si="40"/>
        <v>7.5425790754257913E-2</v>
      </c>
      <c r="F275" s="49">
        <f t="shared" si="41"/>
        <v>0.72749391727493917</v>
      </c>
      <c r="G275" s="49">
        <f t="shared" si="42"/>
        <v>4.8661800486618006E-3</v>
      </c>
      <c r="H275" s="49">
        <f t="shared" si="43"/>
        <v>0.19221411192214111</v>
      </c>
      <c r="I275" s="49">
        <f t="shared" si="44"/>
        <v>0.72749391727493917</v>
      </c>
      <c r="J275" s="49" t="str">
        <f t="shared" si="45"/>
        <v>HAMS</v>
      </c>
      <c r="K275" s="49">
        <f t="shared" si="46"/>
        <v>0.19221411192214111</v>
      </c>
      <c r="L275" s="49" t="str">
        <f t="shared" si="47"/>
        <v>Others</v>
      </c>
      <c r="M275" s="49">
        <f t="shared" si="48"/>
        <v>0.53527980535279807</v>
      </c>
      <c r="N275" s="49" t="str">
        <f t="shared" si="49"/>
        <v>Strong HAMS</v>
      </c>
      <c r="O275" s="50">
        <v>2</v>
      </c>
      <c r="P275" s="50">
        <v>31</v>
      </c>
      <c r="Q275" s="50">
        <v>5</v>
      </c>
      <c r="R275" s="50">
        <v>299</v>
      </c>
      <c r="S275" s="50">
        <v>10</v>
      </c>
      <c r="T275" s="50">
        <v>4</v>
      </c>
      <c r="U275" s="50">
        <v>33</v>
      </c>
      <c r="V275" s="50">
        <v>8</v>
      </c>
      <c r="W275" s="50">
        <v>4</v>
      </c>
      <c r="X275" s="50">
        <v>396</v>
      </c>
      <c r="Y275" s="50">
        <v>0</v>
      </c>
      <c r="Z275" s="51">
        <v>15</v>
      </c>
      <c r="AA275" s="50">
        <v>411</v>
      </c>
      <c r="AB275" s="50">
        <v>0</v>
      </c>
    </row>
    <row r="276" spans="1:28" x14ac:dyDescent="0.3">
      <c r="A276" s="52">
        <v>273</v>
      </c>
      <c r="B276" s="48" t="s">
        <v>571</v>
      </c>
      <c r="C276" s="48" t="str">
        <f>VLOOKUP(B276,[6]Sheet1!$B$2:$D$323,3,0)</f>
        <v>DEV</v>
      </c>
      <c r="D276" s="48"/>
      <c r="E276" s="49">
        <f t="shared" si="40"/>
        <v>0.77672209026128269</v>
      </c>
      <c r="F276" s="49">
        <f t="shared" si="41"/>
        <v>0.17814726840855108</v>
      </c>
      <c r="G276" s="49">
        <f t="shared" si="42"/>
        <v>4.7505938242280287E-3</v>
      </c>
      <c r="H276" s="49">
        <f t="shared" si="43"/>
        <v>4.0380047505938245E-2</v>
      </c>
      <c r="I276" s="49">
        <f t="shared" si="44"/>
        <v>0.77672209026128269</v>
      </c>
      <c r="J276" s="49" t="str">
        <f t="shared" si="45"/>
        <v>BJP</v>
      </c>
      <c r="K276" s="49">
        <f t="shared" si="46"/>
        <v>0.17814726840855108</v>
      </c>
      <c r="L276" s="49" t="str">
        <f t="shared" si="47"/>
        <v>HAMS</v>
      </c>
      <c r="M276" s="49">
        <f t="shared" si="48"/>
        <v>0.59857482185273159</v>
      </c>
      <c r="N276" s="49" t="str">
        <f t="shared" si="49"/>
        <v>Strong BJP</v>
      </c>
      <c r="O276" s="50">
        <v>2</v>
      </c>
      <c r="P276" s="50">
        <v>327</v>
      </c>
      <c r="Q276" s="50">
        <v>1</v>
      </c>
      <c r="R276" s="50">
        <v>75</v>
      </c>
      <c r="S276" s="50">
        <v>1</v>
      </c>
      <c r="T276" s="50">
        <v>5</v>
      </c>
      <c r="U276" s="50">
        <v>1</v>
      </c>
      <c r="V276" s="50">
        <v>3</v>
      </c>
      <c r="W276" s="50">
        <v>3</v>
      </c>
      <c r="X276" s="50">
        <v>418</v>
      </c>
      <c r="Y276" s="50">
        <v>0</v>
      </c>
      <c r="Z276" s="51">
        <v>3</v>
      </c>
      <c r="AA276" s="48">
        <v>421</v>
      </c>
      <c r="AB276" s="50">
        <v>0</v>
      </c>
    </row>
    <row r="277" spans="1:28" x14ac:dyDescent="0.3">
      <c r="A277" s="52">
        <v>274</v>
      </c>
      <c r="B277" s="48" t="s">
        <v>572</v>
      </c>
      <c r="C277" s="48" t="str">
        <f>VLOOKUP(B277,[6]Sheet1!$B$2:$D$323,3,0)</f>
        <v>DEV</v>
      </c>
      <c r="D277" s="48"/>
      <c r="E277" s="49">
        <f t="shared" si="40"/>
        <v>0.76127320954907163</v>
      </c>
      <c r="F277" s="49">
        <f t="shared" si="41"/>
        <v>0.1830238726790451</v>
      </c>
      <c r="G277" s="49">
        <f t="shared" si="42"/>
        <v>5.3050397877984082E-3</v>
      </c>
      <c r="H277" s="49">
        <f t="shared" si="43"/>
        <v>5.0397877984084884E-2</v>
      </c>
      <c r="I277" s="49">
        <f t="shared" si="44"/>
        <v>0.76127320954907163</v>
      </c>
      <c r="J277" s="49" t="str">
        <f t="shared" si="45"/>
        <v>BJP</v>
      </c>
      <c r="K277" s="49">
        <f t="shared" si="46"/>
        <v>0.1830238726790451</v>
      </c>
      <c r="L277" s="49" t="str">
        <f t="shared" si="47"/>
        <v>HAMS</v>
      </c>
      <c r="M277" s="49">
        <f t="shared" si="48"/>
        <v>0.57824933687002655</v>
      </c>
      <c r="N277" s="49" t="str">
        <f t="shared" si="49"/>
        <v>Strong BJP</v>
      </c>
      <c r="O277" s="50">
        <v>2</v>
      </c>
      <c r="P277" s="50">
        <v>287</v>
      </c>
      <c r="Q277" s="50">
        <v>2</v>
      </c>
      <c r="R277" s="50">
        <v>69</v>
      </c>
      <c r="S277" s="50">
        <v>1</v>
      </c>
      <c r="T277" s="50">
        <v>2</v>
      </c>
      <c r="U277" s="50">
        <v>2</v>
      </c>
      <c r="V277" s="50">
        <v>1</v>
      </c>
      <c r="W277" s="50">
        <v>5</v>
      </c>
      <c r="X277" s="50">
        <v>371</v>
      </c>
      <c r="Y277" s="50">
        <v>0</v>
      </c>
      <c r="Z277" s="51">
        <v>6</v>
      </c>
      <c r="AA277" s="48">
        <v>377</v>
      </c>
      <c r="AB277" s="50">
        <v>0</v>
      </c>
    </row>
    <row r="278" spans="1:28" x14ac:dyDescent="0.3">
      <c r="A278" s="52">
        <v>275</v>
      </c>
      <c r="B278" s="48" t="s">
        <v>298</v>
      </c>
      <c r="C278" s="48" t="str">
        <f>VLOOKUP(B278,[6]Sheet1!$B$2:$D$323,3,0)</f>
        <v>KATAIYA</v>
      </c>
      <c r="D278" s="48"/>
      <c r="E278" s="49">
        <f t="shared" si="40"/>
        <v>0.25258493353028066</v>
      </c>
      <c r="F278" s="49">
        <f t="shared" si="41"/>
        <v>0.53028064992614476</v>
      </c>
      <c r="G278" s="49">
        <f t="shared" si="42"/>
        <v>4.2836041358936483E-2</v>
      </c>
      <c r="H278" s="49">
        <f t="shared" si="43"/>
        <v>0.17429837518463812</v>
      </c>
      <c r="I278" s="49">
        <f t="shared" si="44"/>
        <v>0.53028064992614476</v>
      </c>
      <c r="J278" s="49" t="str">
        <f t="shared" si="45"/>
        <v>HAMS</v>
      </c>
      <c r="K278" s="49">
        <f t="shared" si="46"/>
        <v>0.25258493353028066</v>
      </c>
      <c r="L278" s="49" t="str">
        <f t="shared" si="47"/>
        <v>BJP</v>
      </c>
      <c r="M278" s="49">
        <f t="shared" si="48"/>
        <v>0.2776957163958641</v>
      </c>
      <c r="N278" s="49" t="str">
        <f t="shared" si="49"/>
        <v>Strong HAMS</v>
      </c>
      <c r="O278" s="50">
        <v>29</v>
      </c>
      <c r="P278" s="50">
        <v>171</v>
      </c>
      <c r="Q278" s="50">
        <v>9</v>
      </c>
      <c r="R278" s="50">
        <v>359</v>
      </c>
      <c r="S278" s="50">
        <v>15</v>
      </c>
      <c r="T278" s="50">
        <v>10</v>
      </c>
      <c r="U278" s="50">
        <v>39</v>
      </c>
      <c r="V278" s="50">
        <v>17</v>
      </c>
      <c r="W278" s="50">
        <v>13</v>
      </c>
      <c r="X278" s="50">
        <v>662</v>
      </c>
      <c r="Y278" s="50">
        <v>0</v>
      </c>
      <c r="Z278" s="51">
        <v>15</v>
      </c>
      <c r="AA278" s="48">
        <v>677</v>
      </c>
      <c r="AB278" s="50">
        <v>0</v>
      </c>
    </row>
    <row r="279" spans="1:28" x14ac:dyDescent="0.3">
      <c r="A279" s="52">
        <v>276</v>
      </c>
      <c r="B279" s="48" t="s">
        <v>299</v>
      </c>
      <c r="C279" s="48" t="str">
        <f>VLOOKUP(B279,[6]Sheet1!$B$2:$D$323,3,0)</f>
        <v>KATAIYA</v>
      </c>
      <c r="D279" s="48"/>
      <c r="E279" s="49">
        <f t="shared" si="40"/>
        <v>0.77526132404181181</v>
      </c>
      <c r="F279" s="49">
        <f t="shared" si="41"/>
        <v>0.15331010452961671</v>
      </c>
      <c r="G279" s="49">
        <f t="shared" si="42"/>
        <v>1.0452961672473868E-2</v>
      </c>
      <c r="H279" s="49">
        <f t="shared" si="43"/>
        <v>6.097560975609756E-2</v>
      </c>
      <c r="I279" s="49">
        <f t="shared" si="44"/>
        <v>0.77526132404181181</v>
      </c>
      <c r="J279" s="49" t="str">
        <f t="shared" si="45"/>
        <v>BJP</v>
      </c>
      <c r="K279" s="49">
        <f t="shared" si="46"/>
        <v>0.15331010452961671</v>
      </c>
      <c r="L279" s="49" t="str">
        <f t="shared" si="47"/>
        <v>HAMS</v>
      </c>
      <c r="M279" s="49">
        <f t="shared" si="48"/>
        <v>0.62195121951219512</v>
      </c>
      <c r="N279" s="49" t="str">
        <f t="shared" si="49"/>
        <v>Strong BJP</v>
      </c>
      <c r="O279" s="50">
        <v>6</v>
      </c>
      <c r="P279" s="50">
        <v>445</v>
      </c>
      <c r="Q279" s="50">
        <v>9</v>
      </c>
      <c r="R279" s="50">
        <v>88</v>
      </c>
      <c r="S279" s="50">
        <v>6</v>
      </c>
      <c r="T279" s="50">
        <v>2</v>
      </c>
      <c r="U279" s="50">
        <v>5</v>
      </c>
      <c r="V279" s="50">
        <v>1</v>
      </c>
      <c r="W279" s="50">
        <v>5</v>
      </c>
      <c r="X279" s="50">
        <v>567</v>
      </c>
      <c r="Y279" s="50">
        <v>0</v>
      </c>
      <c r="Z279" s="51">
        <v>7</v>
      </c>
      <c r="AA279" s="48">
        <v>574</v>
      </c>
      <c r="AB279" s="50">
        <v>0</v>
      </c>
    </row>
    <row r="280" spans="1:28" x14ac:dyDescent="0.3">
      <c r="A280" s="52">
        <v>277</v>
      </c>
      <c r="B280" s="48" t="s">
        <v>573</v>
      </c>
      <c r="C280" s="48" t="str">
        <f>VLOOKUP(B280,[6]Sheet1!$B$2:$D$323,3,0)</f>
        <v>KOSIYARI</v>
      </c>
      <c r="D280" s="48"/>
      <c r="E280" s="49">
        <f t="shared" si="40"/>
        <v>0.62118126272912422</v>
      </c>
      <c r="F280" s="49">
        <f t="shared" si="41"/>
        <v>0.2484725050916497</v>
      </c>
      <c r="G280" s="49">
        <f t="shared" si="42"/>
        <v>5.4989816700610997E-2</v>
      </c>
      <c r="H280" s="49">
        <f t="shared" si="43"/>
        <v>7.5356415478615074E-2</v>
      </c>
      <c r="I280" s="49">
        <f t="shared" si="44"/>
        <v>0.62118126272912422</v>
      </c>
      <c r="J280" s="49" t="str">
        <f t="shared" si="45"/>
        <v>BJP</v>
      </c>
      <c r="K280" s="49">
        <f t="shared" si="46"/>
        <v>0.2484725050916497</v>
      </c>
      <c r="L280" s="49" t="str">
        <f t="shared" si="47"/>
        <v>HAMS</v>
      </c>
      <c r="M280" s="49">
        <f t="shared" si="48"/>
        <v>0.37270875763747452</v>
      </c>
      <c r="N280" s="49" t="str">
        <f t="shared" si="49"/>
        <v>Strong BJP</v>
      </c>
      <c r="O280" s="50">
        <v>27</v>
      </c>
      <c r="P280" s="50">
        <v>305</v>
      </c>
      <c r="Q280" s="50">
        <v>8</v>
      </c>
      <c r="R280" s="50">
        <v>122</v>
      </c>
      <c r="S280" s="50">
        <v>3</v>
      </c>
      <c r="T280" s="50">
        <v>5</v>
      </c>
      <c r="U280" s="50">
        <v>7</v>
      </c>
      <c r="V280" s="50">
        <v>5</v>
      </c>
      <c r="W280" s="50">
        <v>5</v>
      </c>
      <c r="X280" s="50">
        <v>487</v>
      </c>
      <c r="Y280" s="50">
        <v>0</v>
      </c>
      <c r="Z280" s="51">
        <v>4</v>
      </c>
      <c r="AA280" s="48">
        <v>491</v>
      </c>
      <c r="AB280" s="50">
        <v>0</v>
      </c>
    </row>
    <row r="281" spans="1:28" x14ac:dyDescent="0.3">
      <c r="A281" s="52">
        <v>278</v>
      </c>
      <c r="B281" s="48" t="s">
        <v>574</v>
      </c>
      <c r="C281" s="48" t="str">
        <f>VLOOKUP(B281,[6]Sheet1!$B$2:$D$323,3,0)</f>
        <v>KOSIYARI</v>
      </c>
      <c r="D281" s="48"/>
      <c r="E281" s="49">
        <f t="shared" si="40"/>
        <v>0.37816764132553604</v>
      </c>
      <c r="F281" s="49">
        <f t="shared" si="41"/>
        <v>0.391812865497076</v>
      </c>
      <c r="G281" s="49">
        <f t="shared" si="42"/>
        <v>8.5769980506822607E-2</v>
      </c>
      <c r="H281" s="49">
        <f t="shared" si="43"/>
        <v>0.14424951267056529</v>
      </c>
      <c r="I281" s="49">
        <f t="shared" si="44"/>
        <v>0.391812865497076</v>
      </c>
      <c r="J281" s="49" t="str">
        <f t="shared" si="45"/>
        <v>HAMS</v>
      </c>
      <c r="K281" s="49">
        <f t="shared" si="46"/>
        <v>0.37816764132553604</v>
      </c>
      <c r="L281" s="49" t="str">
        <f t="shared" si="47"/>
        <v>BJP</v>
      </c>
      <c r="M281" s="49">
        <f t="shared" si="48"/>
        <v>1.364522417153996E-2</v>
      </c>
      <c r="N281" s="49" t="str">
        <f t="shared" si="49"/>
        <v>Swing HAMS</v>
      </c>
      <c r="O281" s="50">
        <v>44</v>
      </c>
      <c r="P281" s="50">
        <v>194</v>
      </c>
      <c r="Q281" s="50">
        <v>11</v>
      </c>
      <c r="R281" s="50">
        <v>201</v>
      </c>
      <c r="S281" s="50">
        <v>10</v>
      </c>
      <c r="T281" s="50">
        <v>8</v>
      </c>
      <c r="U281" s="50">
        <v>18</v>
      </c>
      <c r="V281" s="50">
        <v>10</v>
      </c>
      <c r="W281" s="50">
        <v>8</v>
      </c>
      <c r="X281" s="50">
        <v>504</v>
      </c>
      <c r="Y281" s="50">
        <v>0</v>
      </c>
      <c r="Z281" s="51">
        <v>9</v>
      </c>
      <c r="AA281" s="48">
        <v>513</v>
      </c>
      <c r="AB281" s="50">
        <v>0</v>
      </c>
    </row>
    <row r="282" spans="1:28" x14ac:dyDescent="0.3">
      <c r="A282" s="52">
        <v>279</v>
      </c>
      <c r="B282" s="48" t="s">
        <v>575</v>
      </c>
      <c r="C282" s="48" t="str">
        <f>VLOOKUP(B282,[6]Sheet1!$B$2:$D$323,3,0)</f>
        <v>ISRAUR</v>
      </c>
      <c r="D282" s="48"/>
      <c r="E282" s="49">
        <f t="shared" si="40"/>
        <v>0.42985611510791366</v>
      </c>
      <c r="F282" s="49">
        <f t="shared" si="41"/>
        <v>0.45143884892086333</v>
      </c>
      <c r="G282" s="49">
        <f t="shared" si="42"/>
        <v>1.2589928057553957E-2</v>
      </c>
      <c r="H282" s="49">
        <f t="shared" si="43"/>
        <v>0.10611510791366907</v>
      </c>
      <c r="I282" s="49">
        <f t="shared" si="44"/>
        <v>0.45143884892086333</v>
      </c>
      <c r="J282" s="49" t="str">
        <f t="shared" si="45"/>
        <v>HAMS</v>
      </c>
      <c r="K282" s="49">
        <f t="shared" si="46"/>
        <v>0.42985611510791366</v>
      </c>
      <c r="L282" s="49" t="str">
        <f t="shared" si="47"/>
        <v>BJP</v>
      </c>
      <c r="M282" s="49">
        <f t="shared" si="48"/>
        <v>2.1582733812949673E-2</v>
      </c>
      <c r="N282" s="49" t="str">
        <f t="shared" si="49"/>
        <v>Swing HAMS</v>
      </c>
      <c r="O282" s="50">
        <v>7</v>
      </c>
      <c r="P282" s="50">
        <v>239</v>
      </c>
      <c r="Q282" s="50">
        <v>2</v>
      </c>
      <c r="R282" s="50">
        <v>251</v>
      </c>
      <c r="S282" s="50">
        <v>9</v>
      </c>
      <c r="T282" s="50">
        <v>8</v>
      </c>
      <c r="U282" s="50">
        <v>15</v>
      </c>
      <c r="V282" s="50">
        <v>9</v>
      </c>
      <c r="W282" s="50">
        <v>4</v>
      </c>
      <c r="X282" s="50">
        <v>544</v>
      </c>
      <c r="Y282" s="50">
        <v>0</v>
      </c>
      <c r="Z282" s="51">
        <v>12</v>
      </c>
      <c r="AA282" s="48">
        <v>556</v>
      </c>
      <c r="AB282" s="50">
        <v>0</v>
      </c>
    </row>
    <row r="283" spans="1:28" x14ac:dyDescent="0.3">
      <c r="A283" s="52">
        <v>280</v>
      </c>
      <c r="B283" s="48" t="s">
        <v>302</v>
      </c>
      <c r="C283" s="48" t="str">
        <f>VLOOKUP(B283,[6]Sheet1!$B$2:$D$323,3,0)</f>
        <v>BAJAR</v>
      </c>
      <c r="D283" s="48"/>
      <c r="E283" s="49">
        <f t="shared" si="40"/>
        <v>0.60119047619047616</v>
      </c>
      <c r="F283" s="49">
        <f t="shared" si="41"/>
        <v>0.26934523809523808</v>
      </c>
      <c r="G283" s="49">
        <f t="shared" si="42"/>
        <v>1.1904761904761904E-2</v>
      </c>
      <c r="H283" s="49">
        <f t="shared" si="43"/>
        <v>0.11755952380952381</v>
      </c>
      <c r="I283" s="49">
        <f t="shared" si="44"/>
        <v>0.60119047619047616</v>
      </c>
      <c r="J283" s="49" t="str">
        <f t="shared" si="45"/>
        <v>BJP</v>
      </c>
      <c r="K283" s="49">
        <f t="shared" si="46"/>
        <v>0.26934523809523808</v>
      </c>
      <c r="L283" s="49" t="str">
        <f t="shared" si="47"/>
        <v>HAMS</v>
      </c>
      <c r="M283" s="49">
        <f t="shared" si="48"/>
        <v>0.33184523809523808</v>
      </c>
      <c r="N283" s="49" t="str">
        <f t="shared" si="49"/>
        <v>Strong BJP</v>
      </c>
      <c r="O283" s="50">
        <v>8</v>
      </c>
      <c r="P283" s="50">
        <v>404</v>
      </c>
      <c r="Q283" s="50">
        <v>8</v>
      </c>
      <c r="R283" s="50">
        <v>181</v>
      </c>
      <c r="S283" s="50">
        <v>9</v>
      </c>
      <c r="T283" s="50">
        <v>10</v>
      </c>
      <c r="U283" s="50">
        <v>19</v>
      </c>
      <c r="V283" s="50">
        <v>9</v>
      </c>
      <c r="W283" s="50">
        <v>12</v>
      </c>
      <c r="X283" s="50">
        <v>660</v>
      </c>
      <c r="Y283" s="50">
        <v>0</v>
      </c>
      <c r="Z283" s="51">
        <v>12</v>
      </c>
      <c r="AA283" s="48">
        <v>672</v>
      </c>
      <c r="AB283" s="50">
        <v>0</v>
      </c>
    </row>
    <row r="284" spans="1:28" x14ac:dyDescent="0.3">
      <c r="A284" s="52">
        <v>281</v>
      </c>
      <c r="B284" s="48" t="s">
        <v>303</v>
      </c>
      <c r="C284" s="48" t="str">
        <f>VLOOKUP(B284,[6]Sheet1!$B$2:$D$323,3,0)</f>
        <v>VISHUNAPUR</v>
      </c>
      <c r="D284" s="48"/>
      <c r="E284" s="49">
        <f t="shared" si="40"/>
        <v>0.44859813084112149</v>
      </c>
      <c r="F284" s="49">
        <f t="shared" si="41"/>
        <v>0.39563862928348908</v>
      </c>
      <c r="G284" s="49">
        <f t="shared" si="42"/>
        <v>4.8286604361370715E-2</v>
      </c>
      <c r="H284" s="49">
        <f t="shared" si="43"/>
        <v>0.10747663551401869</v>
      </c>
      <c r="I284" s="49">
        <f t="shared" si="44"/>
        <v>0.44859813084112149</v>
      </c>
      <c r="J284" s="49" t="str">
        <f t="shared" si="45"/>
        <v>BJP</v>
      </c>
      <c r="K284" s="49">
        <f t="shared" si="46"/>
        <v>0.39563862928348908</v>
      </c>
      <c r="L284" s="49" t="str">
        <f t="shared" si="47"/>
        <v>HAMS</v>
      </c>
      <c r="M284" s="49">
        <f t="shared" si="48"/>
        <v>5.2959501557632405E-2</v>
      </c>
      <c r="N284" s="49" t="str">
        <f t="shared" si="49"/>
        <v>Swing BJP</v>
      </c>
      <c r="O284" s="50">
        <v>31</v>
      </c>
      <c r="P284" s="50">
        <v>288</v>
      </c>
      <c r="Q284" s="50">
        <v>4</v>
      </c>
      <c r="R284" s="50">
        <v>254</v>
      </c>
      <c r="S284" s="50">
        <v>6</v>
      </c>
      <c r="T284" s="50">
        <v>3</v>
      </c>
      <c r="U284" s="50">
        <v>26</v>
      </c>
      <c r="V284" s="50">
        <v>7</v>
      </c>
      <c r="W284" s="50">
        <v>10</v>
      </c>
      <c r="X284" s="50">
        <v>629</v>
      </c>
      <c r="Y284" s="50">
        <v>0</v>
      </c>
      <c r="Z284" s="51">
        <v>13</v>
      </c>
      <c r="AA284" s="48">
        <v>642</v>
      </c>
      <c r="AB284" s="50">
        <v>0</v>
      </c>
    </row>
    <row r="285" spans="1:28" x14ac:dyDescent="0.3">
      <c r="A285" s="52">
        <v>282</v>
      </c>
      <c r="B285" s="48" t="s">
        <v>304</v>
      </c>
      <c r="C285" s="48" t="str">
        <f>VLOOKUP(B285,[6]Sheet1!$B$2:$D$323,3,0)</f>
        <v>VISHUNAPUR</v>
      </c>
      <c r="D285" s="48"/>
      <c r="E285" s="49">
        <f t="shared" si="40"/>
        <v>0.4868189806678383</v>
      </c>
      <c r="F285" s="49">
        <f t="shared" si="41"/>
        <v>0.32161687170474518</v>
      </c>
      <c r="G285" s="49">
        <f t="shared" si="42"/>
        <v>2.6362038664323375E-2</v>
      </c>
      <c r="H285" s="49">
        <f t="shared" si="43"/>
        <v>0.16520210896309315</v>
      </c>
      <c r="I285" s="49">
        <f t="shared" si="44"/>
        <v>0.4868189806678383</v>
      </c>
      <c r="J285" s="49" t="str">
        <f t="shared" si="45"/>
        <v>BJP</v>
      </c>
      <c r="K285" s="49">
        <f t="shared" si="46"/>
        <v>0.32161687170474518</v>
      </c>
      <c r="L285" s="49" t="str">
        <f t="shared" si="47"/>
        <v>HAMS</v>
      </c>
      <c r="M285" s="49">
        <f t="shared" si="48"/>
        <v>0.16520210896309312</v>
      </c>
      <c r="N285" s="49" t="str">
        <f t="shared" si="49"/>
        <v>Strong BJP</v>
      </c>
      <c r="O285" s="50">
        <v>15</v>
      </c>
      <c r="P285" s="50">
        <v>277</v>
      </c>
      <c r="Q285" s="50">
        <v>9</v>
      </c>
      <c r="R285" s="50">
        <v>183</v>
      </c>
      <c r="S285" s="50">
        <v>13</v>
      </c>
      <c r="T285" s="50">
        <v>7</v>
      </c>
      <c r="U285" s="50">
        <v>19</v>
      </c>
      <c r="V285" s="50">
        <v>6</v>
      </c>
      <c r="W285" s="50">
        <v>12</v>
      </c>
      <c r="X285" s="50">
        <v>541</v>
      </c>
      <c r="Y285" s="50">
        <v>0</v>
      </c>
      <c r="Z285" s="51">
        <v>28</v>
      </c>
      <c r="AA285" s="48">
        <v>569</v>
      </c>
      <c r="AB285" s="50">
        <v>0</v>
      </c>
    </row>
    <row r="286" spans="1:28" x14ac:dyDescent="0.3">
      <c r="A286" s="52">
        <v>283</v>
      </c>
      <c r="B286" s="48" t="s">
        <v>576</v>
      </c>
      <c r="C286" s="48" t="str">
        <f>VLOOKUP(B286,[6]Sheet1!$B$2:$D$323,3,0)</f>
        <v>KESAUR</v>
      </c>
      <c r="D286" s="48"/>
      <c r="E286" s="49">
        <f t="shared" si="40"/>
        <v>0.3592814371257485</v>
      </c>
      <c r="F286" s="49">
        <f t="shared" si="41"/>
        <v>0.41616766467065869</v>
      </c>
      <c r="G286" s="49">
        <f t="shared" si="42"/>
        <v>3.1437125748502992E-2</v>
      </c>
      <c r="H286" s="49">
        <f t="shared" si="43"/>
        <v>0.19311377245508982</v>
      </c>
      <c r="I286" s="49">
        <f t="shared" si="44"/>
        <v>0.41616766467065869</v>
      </c>
      <c r="J286" s="49" t="str">
        <f t="shared" si="45"/>
        <v>HAMS</v>
      </c>
      <c r="K286" s="49">
        <f t="shared" si="46"/>
        <v>0.3592814371257485</v>
      </c>
      <c r="L286" s="49" t="str">
        <f t="shared" si="47"/>
        <v>BJP</v>
      </c>
      <c r="M286" s="49">
        <f t="shared" si="48"/>
        <v>5.6886227544910184E-2</v>
      </c>
      <c r="N286" s="49" t="str">
        <f t="shared" si="49"/>
        <v>Swing HAMS</v>
      </c>
      <c r="O286" s="50">
        <v>21</v>
      </c>
      <c r="P286" s="50">
        <v>240</v>
      </c>
      <c r="Q286" s="50">
        <v>5</v>
      </c>
      <c r="R286" s="50">
        <v>278</v>
      </c>
      <c r="S286" s="50">
        <v>23</v>
      </c>
      <c r="T286" s="50">
        <v>14</v>
      </c>
      <c r="U286" s="50">
        <v>30</v>
      </c>
      <c r="V286" s="50">
        <v>13</v>
      </c>
      <c r="W286" s="50">
        <v>15</v>
      </c>
      <c r="X286" s="50">
        <v>639</v>
      </c>
      <c r="Y286" s="50">
        <v>0</v>
      </c>
      <c r="Z286" s="51">
        <v>29</v>
      </c>
      <c r="AA286" s="48">
        <v>668</v>
      </c>
      <c r="AB286" s="50">
        <v>0</v>
      </c>
    </row>
    <row r="287" spans="1:28" x14ac:dyDescent="0.3">
      <c r="A287" s="52">
        <v>284</v>
      </c>
      <c r="B287" s="48" t="s">
        <v>577</v>
      </c>
      <c r="C287" s="48" t="str">
        <f>VLOOKUP(B287,[6]Sheet1!$B$2:$D$323,3,0)</f>
        <v>SUHI</v>
      </c>
      <c r="D287" s="48"/>
      <c r="E287" s="49">
        <f t="shared" si="40"/>
        <v>0.58047016274864371</v>
      </c>
      <c r="F287" s="49">
        <f t="shared" si="41"/>
        <v>0.28752260397830021</v>
      </c>
      <c r="G287" s="49">
        <f t="shared" si="42"/>
        <v>1.4466546112115732E-2</v>
      </c>
      <c r="H287" s="49">
        <f t="shared" si="43"/>
        <v>0.11754068716094032</v>
      </c>
      <c r="I287" s="49">
        <f t="shared" si="44"/>
        <v>0.58047016274864371</v>
      </c>
      <c r="J287" s="49" t="str">
        <f t="shared" si="45"/>
        <v>BJP</v>
      </c>
      <c r="K287" s="49">
        <f t="shared" si="46"/>
        <v>0.28752260397830021</v>
      </c>
      <c r="L287" s="49" t="str">
        <f t="shared" si="47"/>
        <v>HAMS</v>
      </c>
      <c r="M287" s="49">
        <f t="shared" si="48"/>
        <v>0.29294755877034351</v>
      </c>
      <c r="N287" s="49" t="str">
        <f t="shared" si="49"/>
        <v>Strong BJP</v>
      </c>
      <c r="O287" s="50">
        <v>8</v>
      </c>
      <c r="P287" s="50">
        <v>321</v>
      </c>
      <c r="Q287" s="50">
        <v>8</v>
      </c>
      <c r="R287" s="50">
        <v>159</v>
      </c>
      <c r="S287" s="50">
        <v>7</v>
      </c>
      <c r="T287" s="50">
        <v>8</v>
      </c>
      <c r="U287" s="50">
        <v>22</v>
      </c>
      <c r="V287" s="50">
        <v>5</v>
      </c>
      <c r="W287" s="50">
        <v>7</v>
      </c>
      <c r="X287" s="50">
        <v>545</v>
      </c>
      <c r="Y287" s="50">
        <v>0</v>
      </c>
      <c r="Z287" s="51">
        <v>8</v>
      </c>
      <c r="AA287" s="48">
        <v>553</v>
      </c>
      <c r="AB287" s="50">
        <v>0</v>
      </c>
    </row>
    <row r="288" spans="1:28" x14ac:dyDescent="0.3">
      <c r="A288" s="52">
        <v>285</v>
      </c>
      <c r="B288" s="48" t="s">
        <v>578</v>
      </c>
      <c r="C288" s="48" t="str">
        <f>VLOOKUP(B288,[6]Sheet1!$B$2:$D$323,3,0)</f>
        <v>SUHI</v>
      </c>
      <c r="D288" s="48"/>
      <c r="E288" s="49">
        <f t="shared" si="40"/>
        <v>0.69369369369369371</v>
      </c>
      <c r="F288" s="49">
        <f t="shared" si="41"/>
        <v>0.17792792792792791</v>
      </c>
      <c r="G288" s="49">
        <f t="shared" si="42"/>
        <v>9.0090090090090089E-3</v>
      </c>
      <c r="H288" s="49">
        <f t="shared" si="43"/>
        <v>0.11936936936936937</v>
      </c>
      <c r="I288" s="49">
        <f t="shared" si="44"/>
        <v>0.69369369369369371</v>
      </c>
      <c r="J288" s="49" t="str">
        <f t="shared" si="45"/>
        <v>BJP</v>
      </c>
      <c r="K288" s="49">
        <f t="shared" si="46"/>
        <v>0.17792792792792791</v>
      </c>
      <c r="L288" s="49" t="str">
        <f t="shared" si="47"/>
        <v>HAMS</v>
      </c>
      <c r="M288" s="49">
        <f t="shared" si="48"/>
        <v>0.51576576576576583</v>
      </c>
      <c r="N288" s="49" t="str">
        <f t="shared" si="49"/>
        <v>Strong BJP</v>
      </c>
      <c r="O288" s="50">
        <v>4</v>
      </c>
      <c r="P288" s="50">
        <v>308</v>
      </c>
      <c r="Q288" s="50">
        <v>6</v>
      </c>
      <c r="R288" s="50">
        <v>79</v>
      </c>
      <c r="S288" s="50">
        <v>5</v>
      </c>
      <c r="T288" s="50">
        <v>2</v>
      </c>
      <c r="U288" s="50">
        <v>11</v>
      </c>
      <c r="V288" s="50">
        <v>5</v>
      </c>
      <c r="W288" s="50">
        <v>10</v>
      </c>
      <c r="X288" s="50">
        <v>430</v>
      </c>
      <c r="Y288" s="50">
        <v>0</v>
      </c>
      <c r="Z288" s="51">
        <v>14</v>
      </c>
      <c r="AA288" s="48">
        <v>444</v>
      </c>
      <c r="AB288" s="50">
        <v>0</v>
      </c>
    </row>
    <row r="289" spans="1:28" x14ac:dyDescent="0.3">
      <c r="A289" s="52">
        <v>286</v>
      </c>
      <c r="B289" s="48" t="s">
        <v>579</v>
      </c>
      <c r="C289" s="48" t="str">
        <f>VLOOKUP(B289,[6]Sheet1!$B$2:$D$323,3,0)</f>
        <v>SARGAWAN</v>
      </c>
      <c r="D289" s="48"/>
      <c r="E289" s="49">
        <f t="shared" si="40"/>
        <v>0.4989059080962801</v>
      </c>
      <c r="F289" s="49">
        <f t="shared" si="41"/>
        <v>0.32822757111597373</v>
      </c>
      <c r="G289" s="49">
        <f t="shared" si="42"/>
        <v>5.689277899343545E-2</v>
      </c>
      <c r="H289" s="49">
        <f t="shared" si="43"/>
        <v>0.11597374179431072</v>
      </c>
      <c r="I289" s="49">
        <f t="shared" si="44"/>
        <v>0.4989059080962801</v>
      </c>
      <c r="J289" s="49" t="str">
        <f t="shared" si="45"/>
        <v>BJP</v>
      </c>
      <c r="K289" s="49">
        <f t="shared" si="46"/>
        <v>0.32822757111597373</v>
      </c>
      <c r="L289" s="49" t="str">
        <f t="shared" si="47"/>
        <v>HAMS</v>
      </c>
      <c r="M289" s="49">
        <f t="shared" si="48"/>
        <v>0.17067833698030638</v>
      </c>
      <c r="N289" s="49" t="str">
        <f t="shared" si="49"/>
        <v>Strong BJP</v>
      </c>
      <c r="O289" s="50">
        <v>26</v>
      </c>
      <c r="P289" s="50">
        <v>228</v>
      </c>
      <c r="Q289" s="50">
        <v>8</v>
      </c>
      <c r="R289" s="50">
        <v>150</v>
      </c>
      <c r="S289" s="50">
        <v>8</v>
      </c>
      <c r="T289" s="50">
        <v>4</v>
      </c>
      <c r="U289" s="50">
        <v>17</v>
      </c>
      <c r="V289" s="50">
        <v>5</v>
      </c>
      <c r="W289" s="50">
        <v>8</v>
      </c>
      <c r="X289" s="50">
        <v>454</v>
      </c>
      <c r="Y289" s="50">
        <v>0</v>
      </c>
      <c r="Z289" s="51">
        <v>3</v>
      </c>
      <c r="AA289" s="48">
        <v>457</v>
      </c>
      <c r="AB289" s="50">
        <v>0</v>
      </c>
    </row>
    <row r="290" spans="1:28" x14ac:dyDescent="0.3">
      <c r="A290" s="52">
        <v>287</v>
      </c>
      <c r="B290" s="48" t="s">
        <v>308</v>
      </c>
      <c r="C290" s="48" t="str">
        <f>VLOOKUP(B290,[6]Sheet1!$B$2:$D$323,3,0)</f>
        <v>MALAHARA</v>
      </c>
      <c r="D290" s="48"/>
      <c r="E290" s="49">
        <f t="shared" si="40"/>
        <v>0.64477611940298507</v>
      </c>
      <c r="F290" s="49">
        <f t="shared" si="41"/>
        <v>0.25671641791044775</v>
      </c>
      <c r="G290" s="49">
        <f t="shared" si="42"/>
        <v>1.7910447761194031E-2</v>
      </c>
      <c r="H290" s="49">
        <f t="shared" si="43"/>
        <v>8.0597014925373134E-2</v>
      </c>
      <c r="I290" s="49">
        <f t="shared" si="44"/>
        <v>0.64477611940298507</v>
      </c>
      <c r="J290" s="49" t="str">
        <f t="shared" si="45"/>
        <v>BJP</v>
      </c>
      <c r="K290" s="49">
        <f t="shared" si="46"/>
        <v>0.25671641791044775</v>
      </c>
      <c r="L290" s="49" t="str">
        <f t="shared" si="47"/>
        <v>HAMS</v>
      </c>
      <c r="M290" s="49">
        <f t="shared" si="48"/>
        <v>0.38805970149253732</v>
      </c>
      <c r="N290" s="49" t="str">
        <f t="shared" si="49"/>
        <v>Strong BJP</v>
      </c>
      <c r="O290" s="50">
        <v>6</v>
      </c>
      <c r="P290" s="50">
        <v>216</v>
      </c>
      <c r="Q290" s="50">
        <v>3</v>
      </c>
      <c r="R290" s="50">
        <v>86</v>
      </c>
      <c r="S290" s="50">
        <v>7</v>
      </c>
      <c r="T290" s="50">
        <v>1</v>
      </c>
      <c r="U290" s="50">
        <v>4</v>
      </c>
      <c r="V290" s="50">
        <v>4</v>
      </c>
      <c r="W290" s="50">
        <v>2</v>
      </c>
      <c r="X290" s="50">
        <v>329</v>
      </c>
      <c r="Y290" s="50">
        <v>0</v>
      </c>
      <c r="Z290" s="51">
        <v>6</v>
      </c>
      <c r="AA290" s="48">
        <v>335</v>
      </c>
      <c r="AB290" s="50">
        <v>0</v>
      </c>
    </row>
    <row r="291" spans="1:28" x14ac:dyDescent="0.3">
      <c r="A291" s="52">
        <v>288</v>
      </c>
      <c r="B291" s="48" t="s">
        <v>309</v>
      </c>
      <c r="C291" s="48" t="str">
        <f>VLOOKUP(B291,[6]Sheet1!$B$2:$D$323,3,0)</f>
        <v>KANATARI</v>
      </c>
      <c r="D291" s="48"/>
      <c r="E291" s="49">
        <f t="shared" si="40"/>
        <v>0.5344036697247706</v>
      </c>
      <c r="F291" s="49">
        <f t="shared" si="41"/>
        <v>0.28211009174311924</v>
      </c>
      <c r="G291" s="49">
        <f t="shared" si="42"/>
        <v>2.0642201834862386E-2</v>
      </c>
      <c r="H291" s="49">
        <f t="shared" si="43"/>
        <v>0.1628440366972477</v>
      </c>
      <c r="I291" s="49">
        <f t="shared" si="44"/>
        <v>0.5344036697247706</v>
      </c>
      <c r="J291" s="49" t="str">
        <f t="shared" si="45"/>
        <v>BJP</v>
      </c>
      <c r="K291" s="49">
        <f t="shared" si="46"/>
        <v>0.28211009174311924</v>
      </c>
      <c r="L291" s="49" t="str">
        <f t="shared" si="47"/>
        <v>HAMS</v>
      </c>
      <c r="M291" s="49">
        <f t="shared" si="48"/>
        <v>0.25229357798165136</v>
      </c>
      <c r="N291" s="49" t="str">
        <f t="shared" si="49"/>
        <v>Strong BJP</v>
      </c>
      <c r="O291" s="50">
        <v>9</v>
      </c>
      <c r="P291" s="50">
        <v>233</v>
      </c>
      <c r="Q291" s="50">
        <v>11</v>
      </c>
      <c r="R291" s="50">
        <v>123</v>
      </c>
      <c r="S291" s="50">
        <v>12</v>
      </c>
      <c r="T291" s="50">
        <v>7</v>
      </c>
      <c r="U291" s="50">
        <v>16</v>
      </c>
      <c r="V291" s="50">
        <v>7</v>
      </c>
      <c r="W291" s="50">
        <v>6</v>
      </c>
      <c r="X291" s="50">
        <v>424</v>
      </c>
      <c r="Y291" s="50">
        <v>0</v>
      </c>
      <c r="Z291" s="51">
        <v>12</v>
      </c>
      <c r="AA291" s="48">
        <v>436</v>
      </c>
      <c r="AB291" s="50">
        <v>0</v>
      </c>
    </row>
    <row r="292" spans="1:28" x14ac:dyDescent="0.3">
      <c r="A292" s="52">
        <v>289</v>
      </c>
      <c r="B292" s="48" t="s">
        <v>580</v>
      </c>
      <c r="C292" s="48" t="str">
        <f>VLOOKUP(B292,[6]Sheet1!$B$2:$D$323,3,0)</f>
        <v>DHANANV</v>
      </c>
      <c r="D292" s="48"/>
      <c r="E292" s="49">
        <f t="shared" si="40"/>
        <v>0.65165876777251186</v>
      </c>
      <c r="F292" s="49">
        <f t="shared" si="41"/>
        <v>0.21800947867298578</v>
      </c>
      <c r="G292" s="49">
        <f t="shared" si="42"/>
        <v>7.1090047393364926E-3</v>
      </c>
      <c r="H292" s="49">
        <f t="shared" si="43"/>
        <v>0.12322274881516587</v>
      </c>
      <c r="I292" s="49">
        <f t="shared" si="44"/>
        <v>0.65165876777251186</v>
      </c>
      <c r="J292" s="49" t="str">
        <f t="shared" si="45"/>
        <v>BJP</v>
      </c>
      <c r="K292" s="49">
        <f t="shared" si="46"/>
        <v>0.21800947867298578</v>
      </c>
      <c r="L292" s="49" t="str">
        <f t="shared" si="47"/>
        <v>HAMS</v>
      </c>
      <c r="M292" s="49">
        <f t="shared" si="48"/>
        <v>0.43364928909952605</v>
      </c>
      <c r="N292" s="49" t="str">
        <f t="shared" si="49"/>
        <v>Strong BJP</v>
      </c>
      <c r="O292" s="50">
        <v>3</v>
      </c>
      <c r="P292" s="50">
        <v>275</v>
      </c>
      <c r="Q292" s="50">
        <v>5</v>
      </c>
      <c r="R292" s="50">
        <v>92</v>
      </c>
      <c r="S292" s="50">
        <v>6</v>
      </c>
      <c r="T292" s="50">
        <v>7</v>
      </c>
      <c r="U292" s="50">
        <v>13</v>
      </c>
      <c r="V292" s="50">
        <v>3</v>
      </c>
      <c r="W292" s="50">
        <v>6</v>
      </c>
      <c r="X292" s="50">
        <v>410</v>
      </c>
      <c r="Y292" s="50">
        <v>0</v>
      </c>
      <c r="Z292" s="51">
        <v>12</v>
      </c>
      <c r="AA292" s="48">
        <v>422</v>
      </c>
      <c r="AB292" s="50">
        <v>0</v>
      </c>
    </row>
    <row r="293" spans="1:28" x14ac:dyDescent="0.3">
      <c r="A293" s="52">
        <v>290</v>
      </c>
      <c r="B293" s="48" t="s">
        <v>581</v>
      </c>
      <c r="C293" s="48" t="str">
        <f>VLOOKUP(B293,[6]Sheet1!$B$2:$D$323,3,0)</f>
        <v>CHANDPUR</v>
      </c>
      <c r="D293" s="48"/>
      <c r="E293" s="49">
        <f t="shared" si="40"/>
        <v>0.3125</v>
      </c>
      <c r="F293" s="49">
        <f t="shared" si="41"/>
        <v>0.44556451612903225</v>
      </c>
      <c r="G293" s="49">
        <f t="shared" si="42"/>
        <v>1.8145161290322582E-2</v>
      </c>
      <c r="H293" s="49">
        <f t="shared" si="43"/>
        <v>0.22379032258064516</v>
      </c>
      <c r="I293" s="49">
        <f t="shared" si="44"/>
        <v>0.44556451612903225</v>
      </c>
      <c r="J293" s="49" t="str">
        <f t="shared" si="45"/>
        <v>HAMS</v>
      </c>
      <c r="K293" s="49">
        <f t="shared" si="46"/>
        <v>0.3125</v>
      </c>
      <c r="L293" s="49" t="str">
        <f t="shared" si="47"/>
        <v>BJP</v>
      </c>
      <c r="M293" s="49">
        <f t="shared" si="48"/>
        <v>0.13306451612903225</v>
      </c>
      <c r="N293" s="49" t="str">
        <f t="shared" si="49"/>
        <v>Swing HAMS</v>
      </c>
      <c r="O293" s="50">
        <v>9</v>
      </c>
      <c r="P293" s="50">
        <v>155</v>
      </c>
      <c r="Q293" s="50">
        <v>7</v>
      </c>
      <c r="R293" s="50">
        <v>221</v>
      </c>
      <c r="S293" s="50">
        <v>15</v>
      </c>
      <c r="T293" s="50">
        <v>10</v>
      </c>
      <c r="U293" s="50">
        <v>43</v>
      </c>
      <c r="V293" s="50">
        <v>15</v>
      </c>
      <c r="W293" s="50">
        <v>9</v>
      </c>
      <c r="X293" s="50">
        <v>484</v>
      </c>
      <c r="Y293" s="50">
        <v>0</v>
      </c>
      <c r="Z293" s="51">
        <v>12</v>
      </c>
      <c r="AA293" s="48">
        <v>496</v>
      </c>
      <c r="AB293" s="50">
        <v>0</v>
      </c>
    </row>
    <row r="294" spans="1:28" x14ac:dyDescent="0.3">
      <c r="A294" s="52">
        <v>291</v>
      </c>
      <c r="B294" s="48" t="s">
        <v>582</v>
      </c>
      <c r="C294" s="48" t="str">
        <f>VLOOKUP(B294,[6]Sheet1!$B$2:$D$323,3,0)</f>
        <v>CHANDPUR</v>
      </c>
      <c r="D294" s="48"/>
      <c r="E294" s="49">
        <f t="shared" si="40"/>
        <v>0.37931034482758619</v>
      </c>
      <c r="F294" s="49">
        <f t="shared" si="41"/>
        <v>0.38146551724137934</v>
      </c>
      <c r="G294" s="49">
        <f t="shared" si="42"/>
        <v>2.3706896551724137E-2</v>
      </c>
      <c r="H294" s="49">
        <f t="shared" si="43"/>
        <v>0.21551724137931033</v>
      </c>
      <c r="I294" s="49">
        <f t="shared" si="44"/>
        <v>0.38146551724137934</v>
      </c>
      <c r="J294" s="49" t="str">
        <f t="shared" si="45"/>
        <v>HAMS</v>
      </c>
      <c r="K294" s="49">
        <f t="shared" si="46"/>
        <v>0.37931034482758619</v>
      </c>
      <c r="L294" s="49" t="str">
        <f t="shared" si="47"/>
        <v>BJP</v>
      </c>
      <c r="M294" s="49">
        <f t="shared" si="48"/>
        <v>2.1551724137931494E-3</v>
      </c>
      <c r="N294" s="49" t="str">
        <f t="shared" si="49"/>
        <v>Swing HAMS</v>
      </c>
      <c r="O294" s="50">
        <v>11</v>
      </c>
      <c r="P294" s="50">
        <v>176</v>
      </c>
      <c r="Q294" s="50">
        <v>12</v>
      </c>
      <c r="R294" s="50">
        <v>177</v>
      </c>
      <c r="S294" s="50">
        <v>9</v>
      </c>
      <c r="T294" s="50">
        <v>10</v>
      </c>
      <c r="U294" s="50">
        <v>28</v>
      </c>
      <c r="V294" s="50">
        <v>11</v>
      </c>
      <c r="W294" s="50">
        <v>9</v>
      </c>
      <c r="X294" s="50">
        <v>443</v>
      </c>
      <c r="Y294" s="50">
        <v>0</v>
      </c>
      <c r="Z294" s="51">
        <v>21</v>
      </c>
      <c r="AA294" s="48">
        <v>464</v>
      </c>
      <c r="AB294" s="50">
        <v>0</v>
      </c>
    </row>
    <row r="295" spans="1:28" x14ac:dyDescent="0.3">
      <c r="A295" s="52">
        <v>292</v>
      </c>
      <c r="B295" s="48" t="s">
        <v>583</v>
      </c>
      <c r="C295" s="48" t="str">
        <f>VLOOKUP(B295,[6]Sheet1!$B$2:$D$323,3,0)</f>
        <v>ERAKI</v>
      </c>
      <c r="D295" s="48"/>
      <c r="E295" s="49">
        <f t="shared" si="40"/>
        <v>0.60810810810810811</v>
      </c>
      <c r="F295" s="49">
        <f t="shared" si="41"/>
        <v>0.28378378378378377</v>
      </c>
      <c r="G295" s="49">
        <f t="shared" si="42"/>
        <v>3.5135135135135137E-2</v>
      </c>
      <c r="H295" s="49">
        <f t="shared" si="43"/>
        <v>7.2972972972972977E-2</v>
      </c>
      <c r="I295" s="49">
        <f t="shared" si="44"/>
        <v>0.60810810810810811</v>
      </c>
      <c r="J295" s="49" t="str">
        <f t="shared" si="45"/>
        <v>BJP</v>
      </c>
      <c r="K295" s="49">
        <f t="shared" si="46"/>
        <v>0.28378378378378377</v>
      </c>
      <c r="L295" s="49" t="str">
        <f t="shared" si="47"/>
        <v>HAMS</v>
      </c>
      <c r="M295" s="49">
        <f t="shared" si="48"/>
        <v>0.32432432432432434</v>
      </c>
      <c r="N295" s="49" t="str">
        <f t="shared" si="49"/>
        <v>Strong BJP</v>
      </c>
      <c r="O295" s="50">
        <v>13</v>
      </c>
      <c r="P295" s="50">
        <v>225</v>
      </c>
      <c r="Q295" s="50">
        <v>2</v>
      </c>
      <c r="R295" s="50">
        <v>105</v>
      </c>
      <c r="S295" s="50">
        <v>6</v>
      </c>
      <c r="T295" s="50">
        <v>2</v>
      </c>
      <c r="U295" s="50">
        <v>10</v>
      </c>
      <c r="V295" s="50">
        <v>2</v>
      </c>
      <c r="W295" s="50">
        <v>2</v>
      </c>
      <c r="X295" s="50">
        <v>367</v>
      </c>
      <c r="Y295" s="50">
        <v>0</v>
      </c>
      <c r="Z295" s="51">
        <v>3</v>
      </c>
      <c r="AA295" s="48">
        <v>370</v>
      </c>
      <c r="AB295" s="50">
        <v>0</v>
      </c>
    </row>
    <row r="296" spans="1:28" x14ac:dyDescent="0.3">
      <c r="A296" s="52">
        <v>293</v>
      </c>
      <c r="B296" s="48" t="s">
        <v>584</v>
      </c>
      <c r="C296" s="48" t="str">
        <f>VLOOKUP(B296,[6]Sheet1!$B$2:$D$323,3,0)</f>
        <v>ERAKI</v>
      </c>
      <c r="D296" s="48"/>
      <c r="E296" s="49">
        <f t="shared" si="40"/>
        <v>0.44243792325056436</v>
      </c>
      <c r="F296" s="49">
        <f t="shared" si="41"/>
        <v>0.42663656884875845</v>
      </c>
      <c r="G296" s="49">
        <f t="shared" si="42"/>
        <v>3.8374717832957109E-2</v>
      </c>
      <c r="H296" s="49">
        <f t="shared" si="43"/>
        <v>9.2550790067720087E-2</v>
      </c>
      <c r="I296" s="49">
        <f t="shared" si="44"/>
        <v>0.44243792325056436</v>
      </c>
      <c r="J296" s="49" t="str">
        <f t="shared" si="45"/>
        <v>BJP</v>
      </c>
      <c r="K296" s="49">
        <f t="shared" si="46"/>
        <v>0.42663656884875845</v>
      </c>
      <c r="L296" s="49" t="str">
        <f t="shared" si="47"/>
        <v>HAMS</v>
      </c>
      <c r="M296" s="49">
        <f t="shared" si="48"/>
        <v>1.5801354401805912E-2</v>
      </c>
      <c r="N296" s="49" t="str">
        <f t="shared" si="49"/>
        <v>Swing BJP</v>
      </c>
      <c r="O296" s="50">
        <v>17</v>
      </c>
      <c r="P296" s="50">
        <v>196</v>
      </c>
      <c r="Q296" s="50">
        <v>6</v>
      </c>
      <c r="R296" s="50">
        <v>189</v>
      </c>
      <c r="S296" s="50">
        <v>6</v>
      </c>
      <c r="T296" s="50">
        <v>4</v>
      </c>
      <c r="U296" s="50">
        <v>12</v>
      </c>
      <c r="V296" s="50">
        <v>6</v>
      </c>
      <c r="W296" s="50">
        <v>1</v>
      </c>
      <c r="X296" s="50">
        <v>437</v>
      </c>
      <c r="Y296" s="50">
        <v>0</v>
      </c>
      <c r="Z296" s="51">
        <v>6</v>
      </c>
      <c r="AA296" s="48">
        <v>443</v>
      </c>
      <c r="AB296" s="50">
        <v>0</v>
      </c>
    </row>
    <row r="297" spans="1:28" x14ac:dyDescent="0.3">
      <c r="A297" s="52">
        <v>294</v>
      </c>
      <c r="B297" s="48" t="s">
        <v>313</v>
      </c>
      <c r="C297" s="48" t="str">
        <f>VLOOKUP(B297,[6]Sheet1!$B$2:$D$323,3,0)</f>
        <v>AJANIYA</v>
      </c>
      <c r="D297" s="48"/>
      <c r="E297" s="49">
        <f t="shared" si="40"/>
        <v>0.2467866323907455</v>
      </c>
      <c r="F297" s="49">
        <f t="shared" si="41"/>
        <v>0.63496143958868889</v>
      </c>
      <c r="G297" s="49">
        <f t="shared" si="42"/>
        <v>1.0282776349614395E-2</v>
      </c>
      <c r="H297" s="49">
        <f t="shared" si="43"/>
        <v>0.10796915167095116</v>
      </c>
      <c r="I297" s="49">
        <f t="shared" si="44"/>
        <v>0.63496143958868889</v>
      </c>
      <c r="J297" s="49" t="str">
        <f t="shared" si="45"/>
        <v>HAMS</v>
      </c>
      <c r="K297" s="49">
        <f t="shared" si="46"/>
        <v>0.2467866323907455</v>
      </c>
      <c r="L297" s="49" t="str">
        <f t="shared" si="47"/>
        <v>BJP</v>
      </c>
      <c r="M297" s="49">
        <f t="shared" si="48"/>
        <v>0.38817480719794339</v>
      </c>
      <c r="N297" s="49" t="str">
        <f t="shared" si="49"/>
        <v>Strong HAMS</v>
      </c>
      <c r="O297" s="50">
        <v>4</v>
      </c>
      <c r="P297" s="50">
        <v>96</v>
      </c>
      <c r="Q297" s="50">
        <v>5</v>
      </c>
      <c r="R297" s="50">
        <v>247</v>
      </c>
      <c r="S297" s="50">
        <v>9</v>
      </c>
      <c r="T297" s="50">
        <v>4</v>
      </c>
      <c r="U297" s="50">
        <v>15</v>
      </c>
      <c r="V297" s="50">
        <v>3</v>
      </c>
      <c r="W297" s="50">
        <v>3</v>
      </c>
      <c r="X297" s="50">
        <v>386</v>
      </c>
      <c r="Y297" s="50">
        <v>0</v>
      </c>
      <c r="Z297" s="51">
        <v>3</v>
      </c>
      <c r="AA297" s="48">
        <v>389</v>
      </c>
      <c r="AB297" s="50">
        <v>0</v>
      </c>
    </row>
    <row r="298" spans="1:28" x14ac:dyDescent="0.3">
      <c r="A298" s="52">
        <v>295</v>
      </c>
      <c r="B298" s="48" t="s">
        <v>585</v>
      </c>
      <c r="C298" s="48" t="str">
        <f>VLOOKUP(B298,[6]Sheet1!$B$2:$D$323,3,0)</f>
        <v>KHARDIHA</v>
      </c>
      <c r="D298" s="48"/>
      <c r="E298" s="49">
        <f t="shared" si="40"/>
        <v>0.59536082474226804</v>
      </c>
      <c r="F298" s="49">
        <f t="shared" si="41"/>
        <v>0.28092783505154639</v>
      </c>
      <c r="G298" s="49">
        <f t="shared" si="42"/>
        <v>2.3195876288659795E-2</v>
      </c>
      <c r="H298" s="49">
        <f t="shared" si="43"/>
        <v>0.10051546391752578</v>
      </c>
      <c r="I298" s="49">
        <f t="shared" si="44"/>
        <v>0.59536082474226804</v>
      </c>
      <c r="J298" s="49" t="str">
        <f t="shared" si="45"/>
        <v>BJP</v>
      </c>
      <c r="K298" s="49">
        <f t="shared" si="46"/>
        <v>0.28092783505154639</v>
      </c>
      <c r="L298" s="49" t="str">
        <f t="shared" si="47"/>
        <v>HAMS</v>
      </c>
      <c r="M298" s="49">
        <f t="shared" si="48"/>
        <v>0.31443298969072164</v>
      </c>
      <c r="N298" s="49" t="str">
        <f t="shared" si="49"/>
        <v>Strong BJP</v>
      </c>
      <c r="O298" s="50">
        <v>9</v>
      </c>
      <c r="P298" s="50">
        <v>231</v>
      </c>
      <c r="Q298" s="50">
        <v>4</v>
      </c>
      <c r="R298" s="50">
        <v>109</v>
      </c>
      <c r="S298" s="50">
        <v>7</v>
      </c>
      <c r="T298" s="50">
        <v>5</v>
      </c>
      <c r="U298" s="50">
        <v>10</v>
      </c>
      <c r="V298" s="50">
        <v>2</v>
      </c>
      <c r="W298" s="50">
        <v>4</v>
      </c>
      <c r="X298" s="50">
        <v>381</v>
      </c>
      <c r="Y298" s="50">
        <v>0</v>
      </c>
      <c r="Z298" s="51">
        <v>7</v>
      </c>
      <c r="AA298" s="48">
        <v>388</v>
      </c>
      <c r="AB298" s="50">
        <v>0</v>
      </c>
    </row>
    <row r="299" spans="1:28" x14ac:dyDescent="0.3">
      <c r="A299" s="52">
        <v>296</v>
      </c>
      <c r="B299" s="48" t="s">
        <v>315</v>
      </c>
      <c r="C299" s="48" t="str">
        <f>VLOOKUP(B299,[6]Sheet1!$B$2:$D$323,3,0)</f>
        <v>BEDHANI</v>
      </c>
      <c r="D299" s="48"/>
      <c r="E299" s="49">
        <f t="shared" si="40"/>
        <v>7.7844311377245512E-2</v>
      </c>
      <c r="F299" s="49">
        <f t="shared" si="41"/>
        <v>0.63173652694610782</v>
      </c>
      <c r="G299" s="49">
        <f t="shared" si="42"/>
        <v>3.2934131736526949E-2</v>
      </c>
      <c r="H299" s="49">
        <f t="shared" si="43"/>
        <v>0.25748502994011974</v>
      </c>
      <c r="I299" s="49">
        <f t="shared" si="44"/>
        <v>0.63173652694610782</v>
      </c>
      <c r="J299" s="49" t="str">
        <f t="shared" si="45"/>
        <v>HAMS</v>
      </c>
      <c r="K299" s="49">
        <f t="shared" si="46"/>
        <v>0.25748502994011974</v>
      </c>
      <c r="L299" s="49" t="str">
        <f t="shared" si="47"/>
        <v>Others</v>
      </c>
      <c r="M299" s="49">
        <f t="shared" si="48"/>
        <v>0.37425149700598809</v>
      </c>
      <c r="N299" s="49" t="str">
        <f t="shared" si="49"/>
        <v>Strong HAMS</v>
      </c>
      <c r="O299" s="50">
        <v>11</v>
      </c>
      <c r="P299" s="50">
        <v>26</v>
      </c>
      <c r="Q299" s="50">
        <v>5</v>
      </c>
      <c r="R299" s="50">
        <v>211</v>
      </c>
      <c r="S299" s="50">
        <v>21</v>
      </c>
      <c r="T299" s="50">
        <v>5</v>
      </c>
      <c r="U299" s="50">
        <v>26</v>
      </c>
      <c r="V299" s="50">
        <v>11</v>
      </c>
      <c r="W299" s="50">
        <v>2</v>
      </c>
      <c r="X299" s="50">
        <v>318</v>
      </c>
      <c r="Y299" s="50">
        <v>0</v>
      </c>
      <c r="Z299" s="51">
        <v>16</v>
      </c>
      <c r="AA299" s="48">
        <v>334</v>
      </c>
      <c r="AB299" s="50">
        <v>0</v>
      </c>
    </row>
    <row r="300" spans="1:28" x14ac:dyDescent="0.3">
      <c r="A300" s="52">
        <v>297</v>
      </c>
      <c r="B300" s="48" t="s">
        <v>586</v>
      </c>
      <c r="C300" s="48" t="str">
        <f>VLOOKUP(B300,[6]Sheet1!$B$2:$D$323,3,0)</f>
        <v>BEDHANI</v>
      </c>
      <c r="D300" s="48"/>
      <c r="E300" s="49">
        <f t="shared" si="40"/>
        <v>0.44029850746268656</v>
      </c>
      <c r="F300" s="49">
        <f t="shared" si="41"/>
        <v>0.36815920398009949</v>
      </c>
      <c r="G300" s="49">
        <f t="shared" si="42"/>
        <v>1.9900497512437811E-2</v>
      </c>
      <c r="H300" s="49">
        <f t="shared" si="43"/>
        <v>0.17164179104477612</v>
      </c>
      <c r="I300" s="49">
        <f t="shared" si="44"/>
        <v>0.44029850746268656</v>
      </c>
      <c r="J300" s="49" t="str">
        <f t="shared" si="45"/>
        <v>BJP</v>
      </c>
      <c r="K300" s="49">
        <f t="shared" si="46"/>
        <v>0.36815920398009949</v>
      </c>
      <c r="L300" s="49" t="str">
        <f t="shared" si="47"/>
        <v>HAMS</v>
      </c>
      <c r="M300" s="49">
        <f t="shared" si="48"/>
        <v>7.2139303482587069E-2</v>
      </c>
      <c r="N300" s="49" t="str">
        <f t="shared" si="49"/>
        <v>Swing BJP</v>
      </c>
      <c r="O300" s="50">
        <v>8</v>
      </c>
      <c r="P300" s="50">
        <v>177</v>
      </c>
      <c r="Q300" s="50">
        <v>6</v>
      </c>
      <c r="R300" s="50">
        <v>148</v>
      </c>
      <c r="S300" s="50">
        <v>12</v>
      </c>
      <c r="T300" s="50">
        <v>5</v>
      </c>
      <c r="U300" s="50">
        <v>11</v>
      </c>
      <c r="V300" s="50">
        <v>8</v>
      </c>
      <c r="W300" s="50">
        <v>17</v>
      </c>
      <c r="X300" s="50">
        <v>392</v>
      </c>
      <c r="Y300" s="50">
        <v>0</v>
      </c>
      <c r="Z300" s="51">
        <v>10</v>
      </c>
      <c r="AA300" s="48">
        <v>402</v>
      </c>
      <c r="AB300" s="50">
        <v>0</v>
      </c>
    </row>
    <row r="301" spans="1:28" x14ac:dyDescent="0.3">
      <c r="A301" s="52">
        <v>298</v>
      </c>
      <c r="B301" s="48" t="s">
        <v>587</v>
      </c>
      <c r="C301" s="48" t="str">
        <f>VLOOKUP(B301,[6]Sheet1!$B$2:$D$323,3,0)</f>
        <v>BEDHANI</v>
      </c>
      <c r="D301" s="48"/>
      <c r="E301" s="49">
        <f t="shared" si="40"/>
        <v>0.52356020942408377</v>
      </c>
      <c r="F301" s="49">
        <f t="shared" si="41"/>
        <v>0.34293193717277487</v>
      </c>
      <c r="G301" s="49">
        <f t="shared" si="42"/>
        <v>7.8534031413612562E-3</v>
      </c>
      <c r="H301" s="49">
        <f t="shared" si="43"/>
        <v>0.1256544502617801</v>
      </c>
      <c r="I301" s="49">
        <f t="shared" si="44"/>
        <v>0.52356020942408377</v>
      </c>
      <c r="J301" s="49" t="str">
        <f t="shared" si="45"/>
        <v>BJP</v>
      </c>
      <c r="K301" s="49">
        <f t="shared" si="46"/>
        <v>0.34293193717277487</v>
      </c>
      <c r="L301" s="49" t="str">
        <f t="shared" si="47"/>
        <v>HAMS</v>
      </c>
      <c r="M301" s="49">
        <f t="shared" si="48"/>
        <v>0.1806282722513089</v>
      </c>
      <c r="N301" s="49" t="str">
        <f t="shared" si="49"/>
        <v>Strong BJP</v>
      </c>
      <c r="O301" s="50">
        <v>3</v>
      </c>
      <c r="P301" s="50">
        <v>200</v>
      </c>
      <c r="Q301" s="50">
        <v>1</v>
      </c>
      <c r="R301" s="50">
        <v>131</v>
      </c>
      <c r="S301" s="50">
        <v>8</v>
      </c>
      <c r="T301" s="50">
        <v>3</v>
      </c>
      <c r="U301" s="50">
        <v>8</v>
      </c>
      <c r="V301" s="50">
        <v>10</v>
      </c>
      <c r="W301" s="50">
        <v>8</v>
      </c>
      <c r="X301" s="50">
        <v>372</v>
      </c>
      <c r="Y301" s="50">
        <v>0</v>
      </c>
      <c r="Z301" s="51">
        <v>10</v>
      </c>
      <c r="AA301" s="48">
        <v>382</v>
      </c>
      <c r="AB301" s="50">
        <v>0</v>
      </c>
    </row>
    <row r="302" spans="1:28" x14ac:dyDescent="0.3">
      <c r="A302" s="52">
        <v>299</v>
      </c>
      <c r="B302" s="48" t="s">
        <v>317</v>
      </c>
      <c r="C302" s="48" t="str">
        <f>VLOOKUP(B302,[6]Sheet1!$B$2:$D$323,3,0)</f>
        <v>YADUPUR</v>
      </c>
      <c r="D302" s="48"/>
      <c r="E302" s="49">
        <f t="shared" si="40"/>
        <v>0.72438162544169615</v>
      </c>
      <c r="F302" s="49">
        <f t="shared" si="41"/>
        <v>0.16254416961130741</v>
      </c>
      <c r="G302" s="49">
        <f t="shared" si="42"/>
        <v>3.5335689045936395E-3</v>
      </c>
      <c r="H302" s="49">
        <f t="shared" si="43"/>
        <v>0.10954063604240283</v>
      </c>
      <c r="I302" s="49">
        <f t="shared" si="44"/>
        <v>0.72438162544169615</v>
      </c>
      <c r="J302" s="49" t="str">
        <f t="shared" si="45"/>
        <v>BJP</v>
      </c>
      <c r="K302" s="49">
        <f t="shared" si="46"/>
        <v>0.16254416961130741</v>
      </c>
      <c r="L302" s="49" t="str">
        <f t="shared" si="47"/>
        <v>HAMS</v>
      </c>
      <c r="M302" s="49">
        <f t="shared" si="48"/>
        <v>0.56183745583038869</v>
      </c>
      <c r="N302" s="49" t="str">
        <f t="shared" si="49"/>
        <v>Strong BJP</v>
      </c>
      <c r="O302" s="50">
        <v>1</v>
      </c>
      <c r="P302" s="50">
        <v>205</v>
      </c>
      <c r="Q302" s="50">
        <v>5</v>
      </c>
      <c r="R302" s="50">
        <v>46</v>
      </c>
      <c r="S302" s="50">
        <v>4</v>
      </c>
      <c r="T302" s="50">
        <v>2</v>
      </c>
      <c r="U302" s="50">
        <v>7</v>
      </c>
      <c r="V302" s="50">
        <v>6</v>
      </c>
      <c r="W302" s="50">
        <v>3</v>
      </c>
      <c r="X302" s="50">
        <v>279</v>
      </c>
      <c r="Y302" s="50">
        <v>0</v>
      </c>
      <c r="Z302" s="51">
        <v>4</v>
      </c>
      <c r="AA302" s="48">
        <v>283</v>
      </c>
      <c r="AB302" s="50">
        <v>0</v>
      </c>
    </row>
    <row r="303" spans="1:28" x14ac:dyDescent="0.3">
      <c r="A303" s="52">
        <v>300</v>
      </c>
      <c r="B303" s="48" t="s">
        <v>318</v>
      </c>
      <c r="C303" s="48" t="str">
        <f>VLOOKUP(B303,[6]Sheet1!$B$2:$D$323,3,0)</f>
        <v>FULAVARIYA</v>
      </c>
      <c r="D303" s="48"/>
      <c r="E303" s="49">
        <f t="shared" si="40"/>
        <v>0.22657952069716775</v>
      </c>
      <c r="F303" s="49">
        <f t="shared" si="41"/>
        <v>0.5163398692810458</v>
      </c>
      <c r="G303" s="49">
        <f t="shared" si="42"/>
        <v>3.7037037037037035E-2</v>
      </c>
      <c r="H303" s="49">
        <f t="shared" si="43"/>
        <v>0.22004357298474944</v>
      </c>
      <c r="I303" s="49">
        <f t="shared" si="44"/>
        <v>0.5163398692810458</v>
      </c>
      <c r="J303" s="49" t="str">
        <f t="shared" si="45"/>
        <v>HAMS</v>
      </c>
      <c r="K303" s="49">
        <f t="shared" si="46"/>
        <v>0.22657952069716775</v>
      </c>
      <c r="L303" s="49" t="str">
        <f t="shared" si="47"/>
        <v>BJP</v>
      </c>
      <c r="M303" s="49">
        <f t="shared" si="48"/>
        <v>0.28976034858387806</v>
      </c>
      <c r="N303" s="49" t="str">
        <f t="shared" si="49"/>
        <v>Strong HAMS</v>
      </c>
      <c r="O303" s="50">
        <v>17</v>
      </c>
      <c r="P303" s="50">
        <v>104</v>
      </c>
      <c r="Q303" s="50">
        <v>5</v>
      </c>
      <c r="R303" s="50">
        <v>237</v>
      </c>
      <c r="S303" s="50">
        <v>7</v>
      </c>
      <c r="T303" s="50">
        <v>9</v>
      </c>
      <c r="U303" s="50">
        <v>32</v>
      </c>
      <c r="V303" s="50">
        <v>13</v>
      </c>
      <c r="W303" s="50">
        <v>12</v>
      </c>
      <c r="X303" s="50">
        <v>436</v>
      </c>
      <c r="Y303" s="50">
        <v>0</v>
      </c>
      <c r="Z303" s="51">
        <v>23</v>
      </c>
      <c r="AA303" s="48">
        <v>459</v>
      </c>
      <c r="AB303" s="50">
        <v>0</v>
      </c>
    </row>
    <row r="304" spans="1:28" x14ac:dyDescent="0.3">
      <c r="A304" s="52">
        <v>301</v>
      </c>
      <c r="B304" s="48" t="s">
        <v>588</v>
      </c>
      <c r="C304" s="48" t="str">
        <f>VLOOKUP(B304,[6]Sheet1!$B$2:$D$323,3,0)</f>
        <v>KHEMCHAND</v>
      </c>
      <c r="D304" s="48"/>
      <c r="E304" s="49">
        <f t="shared" si="40"/>
        <v>0.5255591054313099</v>
      </c>
      <c r="F304" s="49">
        <f t="shared" si="41"/>
        <v>0.32907348242811502</v>
      </c>
      <c r="G304" s="49">
        <f t="shared" si="42"/>
        <v>2.0766773162939296E-2</v>
      </c>
      <c r="H304" s="49">
        <f t="shared" si="43"/>
        <v>0.12460063897763578</v>
      </c>
      <c r="I304" s="49">
        <f t="shared" si="44"/>
        <v>0.5255591054313099</v>
      </c>
      <c r="J304" s="49" t="str">
        <f t="shared" si="45"/>
        <v>BJP</v>
      </c>
      <c r="K304" s="49">
        <f t="shared" si="46"/>
        <v>0.32907348242811502</v>
      </c>
      <c r="L304" s="49" t="str">
        <f t="shared" si="47"/>
        <v>HAMS</v>
      </c>
      <c r="M304" s="49">
        <f t="shared" si="48"/>
        <v>0.19648562300319489</v>
      </c>
      <c r="N304" s="49" t="str">
        <f t="shared" si="49"/>
        <v>Strong BJP</v>
      </c>
      <c r="O304" s="50">
        <v>13</v>
      </c>
      <c r="P304" s="50">
        <v>329</v>
      </c>
      <c r="Q304" s="50">
        <v>10</v>
      </c>
      <c r="R304" s="50">
        <v>206</v>
      </c>
      <c r="S304" s="50">
        <v>10</v>
      </c>
      <c r="T304" s="50">
        <v>11</v>
      </c>
      <c r="U304" s="50">
        <v>22</v>
      </c>
      <c r="V304" s="50">
        <v>6</v>
      </c>
      <c r="W304" s="50">
        <v>8</v>
      </c>
      <c r="X304" s="50">
        <v>615</v>
      </c>
      <c r="Y304" s="50">
        <v>0</v>
      </c>
      <c r="Z304" s="51">
        <v>11</v>
      </c>
      <c r="AA304" s="48">
        <v>626</v>
      </c>
      <c r="AB304" s="50">
        <v>0</v>
      </c>
    </row>
    <row r="305" spans="1:28" x14ac:dyDescent="0.3">
      <c r="A305" s="52">
        <v>302</v>
      </c>
      <c r="B305" s="48" t="s">
        <v>589</v>
      </c>
      <c r="C305" s="48" t="str">
        <f>VLOOKUP(B305,[6]Sheet1!$B$2:$D$323,3,0)</f>
        <v>KHEMCHAND</v>
      </c>
      <c r="D305" s="48"/>
      <c r="E305" s="49">
        <f t="shared" si="40"/>
        <v>0.25813449023861174</v>
      </c>
      <c r="F305" s="49">
        <f t="shared" si="41"/>
        <v>0.57917570498915405</v>
      </c>
      <c r="G305" s="49">
        <f t="shared" si="42"/>
        <v>1.735357917570499E-2</v>
      </c>
      <c r="H305" s="49">
        <f t="shared" si="43"/>
        <v>0.14533622559652928</v>
      </c>
      <c r="I305" s="49">
        <f t="shared" si="44"/>
        <v>0.57917570498915405</v>
      </c>
      <c r="J305" s="49" t="str">
        <f t="shared" si="45"/>
        <v>HAMS</v>
      </c>
      <c r="K305" s="49">
        <f t="shared" si="46"/>
        <v>0.25813449023861174</v>
      </c>
      <c r="L305" s="49" t="str">
        <f t="shared" si="47"/>
        <v>BJP</v>
      </c>
      <c r="M305" s="49">
        <f t="shared" si="48"/>
        <v>0.32104121475054231</v>
      </c>
      <c r="N305" s="49" t="str">
        <f t="shared" si="49"/>
        <v>Strong HAMS</v>
      </c>
      <c r="O305" s="50">
        <v>8</v>
      </c>
      <c r="P305" s="50">
        <v>119</v>
      </c>
      <c r="Q305" s="50">
        <v>4</v>
      </c>
      <c r="R305" s="50">
        <v>267</v>
      </c>
      <c r="S305" s="50">
        <v>11</v>
      </c>
      <c r="T305" s="50">
        <v>11</v>
      </c>
      <c r="U305" s="50">
        <v>30</v>
      </c>
      <c r="V305" s="50">
        <v>4</v>
      </c>
      <c r="W305" s="50">
        <v>2</v>
      </c>
      <c r="X305" s="50">
        <v>456</v>
      </c>
      <c r="Y305" s="50">
        <v>0</v>
      </c>
      <c r="Z305" s="51">
        <v>5</v>
      </c>
      <c r="AA305" s="48">
        <v>461</v>
      </c>
      <c r="AB305" s="50">
        <v>0</v>
      </c>
    </row>
    <row r="306" spans="1:28" x14ac:dyDescent="0.3">
      <c r="A306" s="52">
        <v>303</v>
      </c>
      <c r="B306" s="48" t="s">
        <v>590</v>
      </c>
      <c r="C306" s="48" t="str">
        <f>VLOOKUP(B306,[6]Sheet1!$B$2:$D$323,3,0)</f>
        <v>KETAKI</v>
      </c>
      <c r="D306" s="48"/>
      <c r="E306" s="49">
        <f t="shared" si="40"/>
        <v>0.65758754863813229</v>
      </c>
      <c r="F306" s="49">
        <f t="shared" si="41"/>
        <v>0.23735408560311283</v>
      </c>
      <c r="G306" s="49">
        <f t="shared" si="42"/>
        <v>1.556420233463035E-2</v>
      </c>
      <c r="H306" s="49">
        <f t="shared" si="43"/>
        <v>8.9494163424124515E-2</v>
      </c>
      <c r="I306" s="49">
        <f t="shared" si="44"/>
        <v>0.65758754863813229</v>
      </c>
      <c r="J306" s="49" t="str">
        <f t="shared" si="45"/>
        <v>BJP</v>
      </c>
      <c r="K306" s="49">
        <f t="shared" si="46"/>
        <v>0.23735408560311283</v>
      </c>
      <c r="L306" s="49" t="str">
        <f t="shared" si="47"/>
        <v>HAMS</v>
      </c>
      <c r="M306" s="49">
        <f t="shared" si="48"/>
        <v>0.42023346303501946</v>
      </c>
      <c r="N306" s="49" t="str">
        <f t="shared" si="49"/>
        <v>Strong BJP</v>
      </c>
      <c r="O306" s="50">
        <v>8</v>
      </c>
      <c r="P306" s="50">
        <v>338</v>
      </c>
      <c r="Q306" s="50">
        <v>8</v>
      </c>
      <c r="R306" s="50">
        <v>122</v>
      </c>
      <c r="S306" s="50">
        <v>5</v>
      </c>
      <c r="T306" s="50">
        <v>3</v>
      </c>
      <c r="U306" s="50">
        <v>7</v>
      </c>
      <c r="V306" s="50">
        <v>4</v>
      </c>
      <c r="W306" s="50">
        <v>8</v>
      </c>
      <c r="X306" s="50">
        <v>503</v>
      </c>
      <c r="Y306" s="50">
        <v>0</v>
      </c>
      <c r="Z306" s="51">
        <v>11</v>
      </c>
      <c r="AA306" s="48">
        <v>514</v>
      </c>
      <c r="AB306" s="50">
        <v>0</v>
      </c>
    </row>
    <row r="307" spans="1:28" x14ac:dyDescent="0.3">
      <c r="A307" s="52">
        <v>304</v>
      </c>
      <c r="B307" s="48" t="s">
        <v>591</v>
      </c>
      <c r="C307" s="48" t="str">
        <f>VLOOKUP(B307,[6]Sheet1!$B$2:$D$323,3,0)</f>
        <v>KETAKI</v>
      </c>
      <c r="D307" s="48"/>
      <c r="E307" s="49">
        <f t="shared" si="40"/>
        <v>0.50368550368550369</v>
      </c>
      <c r="F307" s="49">
        <f t="shared" si="41"/>
        <v>0.26781326781326781</v>
      </c>
      <c r="G307" s="49">
        <f t="shared" si="42"/>
        <v>6.6339066339066333E-2</v>
      </c>
      <c r="H307" s="49">
        <f t="shared" si="43"/>
        <v>0.16216216216216217</v>
      </c>
      <c r="I307" s="49">
        <f t="shared" si="44"/>
        <v>0.50368550368550369</v>
      </c>
      <c r="J307" s="49" t="str">
        <f t="shared" si="45"/>
        <v>BJP</v>
      </c>
      <c r="K307" s="49">
        <f t="shared" si="46"/>
        <v>0.26781326781326781</v>
      </c>
      <c r="L307" s="49" t="str">
        <f t="shared" si="47"/>
        <v>HAMS</v>
      </c>
      <c r="M307" s="49">
        <f t="shared" si="48"/>
        <v>0.23587223587223588</v>
      </c>
      <c r="N307" s="49" t="str">
        <f t="shared" si="49"/>
        <v>Strong BJP</v>
      </c>
      <c r="O307" s="50">
        <v>27</v>
      </c>
      <c r="P307" s="50">
        <v>205</v>
      </c>
      <c r="Q307" s="50">
        <v>5</v>
      </c>
      <c r="R307" s="50">
        <v>109</v>
      </c>
      <c r="S307" s="50">
        <v>8</v>
      </c>
      <c r="T307" s="50">
        <v>8</v>
      </c>
      <c r="U307" s="50">
        <v>25</v>
      </c>
      <c r="V307" s="50">
        <v>8</v>
      </c>
      <c r="W307" s="50">
        <v>5</v>
      </c>
      <c r="X307" s="50">
        <v>400</v>
      </c>
      <c r="Y307" s="50">
        <v>0</v>
      </c>
      <c r="Z307" s="51">
        <v>7</v>
      </c>
      <c r="AA307" s="48">
        <v>407</v>
      </c>
      <c r="AB307" s="50">
        <v>0</v>
      </c>
    </row>
    <row r="308" spans="1:28" x14ac:dyDescent="0.3">
      <c r="A308" s="52">
        <v>305</v>
      </c>
      <c r="B308" s="48" t="s">
        <v>592</v>
      </c>
      <c r="C308" s="48" t="str">
        <f>VLOOKUP(B308,[6]Sheet1!$B$2:$D$323,3,0)</f>
        <v>KETAKI</v>
      </c>
      <c r="D308" s="48"/>
      <c r="E308" s="49">
        <f t="shared" si="40"/>
        <v>0.5091324200913242</v>
      </c>
      <c r="F308" s="49">
        <f t="shared" si="41"/>
        <v>0.27168949771689499</v>
      </c>
      <c r="G308" s="49">
        <f t="shared" si="42"/>
        <v>1.1415525114155251E-2</v>
      </c>
      <c r="H308" s="49">
        <f t="shared" si="43"/>
        <v>0.20776255707762556</v>
      </c>
      <c r="I308" s="49">
        <f t="shared" si="44"/>
        <v>0.5091324200913242</v>
      </c>
      <c r="J308" s="49" t="str">
        <f t="shared" si="45"/>
        <v>BJP</v>
      </c>
      <c r="K308" s="49">
        <f t="shared" si="46"/>
        <v>0.27168949771689499</v>
      </c>
      <c r="L308" s="49" t="str">
        <f t="shared" si="47"/>
        <v>HAMS</v>
      </c>
      <c r="M308" s="49">
        <f t="shared" si="48"/>
        <v>0.23744292237442921</v>
      </c>
      <c r="N308" s="49" t="str">
        <f t="shared" si="49"/>
        <v>Strong BJP</v>
      </c>
      <c r="O308" s="50">
        <v>5</v>
      </c>
      <c r="P308" s="50">
        <v>223</v>
      </c>
      <c r="Q308" s="50">
        <v>9</v>
      </c>
      <c r="R308" s="50">
        <v>119</v>
      </c>
      <c r="S308" s="50">
        <v>13</v>
      </c>
      <c r="T308" s="50">
        <v>8</v>
      </c>
      <c r="U308" s="50">
        <v>13</v>
      </c>
      <c r="V308" s="50">
        <v>8</v>
      </c>
      <c r="W308" s="50">
        <v>16</v>
      </c>
      <c r="X308" s="50">
        <v>414</v>
      </c>
      <c r="Y308" s="50">
        <v>0</v>
      </c>
      <c r="Z308" s="51">
        <v>24</v>
      </c>
      <c r="AA308" s="48">
        <v>438</v>
      </c>
      <c r="AB308" s="50">
        <v>0</v>
      </c>
    </row>
    <row r="309" spans="1:28" x14ac:dyDescent="0.3">
      <c r="A309" s="52">
        <v>306</v>
      </c>
      <c r="B309" s="48" t="s">
        <v>593</v>
      </c>
      <c r="C309" s="48" t="str">
        <f>VLOOKUP(B309,[6]Sheet1!$B$2:$D$323,3,0)</f>
        <v>KETAKI</v>
      </c>
      <c r="D309" s="48"/>
      <c r="E309" s="49">
        <f t="shared" si="40"/>
        <v>0.5572519083969466</v>
      </c>
      <c r="F309" s="49">
        <f t="shared" si="41"/>
        <v>0.2875318066157761</v>
      </c>
      <c r="G309" s="49">
        <f t="shared" si="42"/>
        <v>1.5267175572519083E-2</v>
      </c>
      <c r="H309" s="49">
        <f t="shared" si="43"/>
        <v>0.13994910941475827</v>
      </c>
      <c r="I309" s="49">
        <f t="shared" si="44"/>
        <v>0.5572519083969466</v>
      </c>
      <c r="J309" s="49" t="str">
        <f t="shared" si="45"/>
        <v>BJP</v>
      </c>
      <c r="K309" s="49">
        <f t="shared" si="46"/>
        <v>0.2875318066157761</v>
      </c>
      <c r="L309" s="49" t="str">
        <f t="shared" si="47"/>
        <v>HAMS</v>
      </c>
      <c r="M309" s="49">
        <f t="shared" si="48"/>
        <v>0.26972010178117051</v>
      </c>
      <c r="N309" s="49" t="str">
        <f t="shared" si="49"/>
        <v>Strong BJP</v>
      </c>
      <c r="O309" s="50">
        <v>6</v>
      </c>
      <c r="P309" s="50">
        <v>219</v>
      </c>
      <c r="Q309" s="50">
        <v>3</v>
      </c>
      <c r="R309" s="50">
        <v>113</v>
      </c>
      <c r="S309" s="50">
        <v>4</v>
      </c>
      <c r="T309" s="50">
        <v>6</v>
      </c>
      <c r="U309" s="50">
        <v>14</v>
      </c>
      <c r="V309" s="50">
        <v>9</v>
      </c>
      <c r="W309" s="50">
        <v>5</v>
      </c>
      <c r="X309" s="50">
        <v>379</v>
      </c>
      <c r="Y309" s="50">
        <v>0</v>
      </c>
      <c r="Z309" s="51">
        <v>14</v>
      </c>
      <c r="AA309" s="48">
        <v>393</v>
      </c>
      <c r="AB309" s="50">
        <v>0</v>
      </c>
    </row>
    <row r="310" spans="1:28" x14ac:dyDescent="0.3">
      <c r="A310" s="52">
        <v>307</v>
      </c>
      <c r="B310" s="48" t="s">
        <v>594</v>
      </c>
      <c r="C310" s="48" t="str">
        <f>VLOOKUP(B310,[6]Sheet1!$B$2:$D$323,3,0)</f>
        <v>ERAURA</v>
      </c>
      <c r="D310" s="48"/>
      <c r="E310" s="49">
        <f t="shared" si="40"/>
        <v>0.57650695517774342</v>
      </c>
      <c r="F310" s="49">
        <f t="shared" si="41"/>
        <v>0.2472952086553323</v>
      </c>
      <c r="G310" s="49">
        <f t="shared" si="42"/>
        <v>4.482225656877898E-2</v>
      </c>
      <c r="H310" s="49">
        <f t="shared" si="43"/>
        <v>0.13137557959814528</v>
      </c>
      <c r="I310" s="49">
        <f t="shared" si="44"/>
        <v>0.57650695517774342</v>
      </c>
      <c r="J310" s="49" t="str">
        <f t="shared" si="45"/>
        <v>BJP</v>
      </c>
      <c r="K310" s="49">
        <f t="shared" si="46"/>
        <v>0.2472952086553323</v>
      </c>
      <c r="L310" s="49" t="str">
        <f t="shared" si="47"/>
        <v>HAMS</v>
      </c>
      <c r="M310" s="49">
        <f t="shared" si="48"/>
        <v>0.32921174652241114</v>
      </c>
      <c r="N310" s="49" t="str">
        <f t="shared" si="49"/>
        <v>Strong BJP</v>
      </c>
      <c r="O310" s="50">
        <v>29</v>
      </c>
      <c r="P310" s="50">
        <v>373</v>
      </c>
      <c r="Q310" s="50">
        <v>11</v>
      </c>
      <c r="R310" s="50">
        <v>160</v>
      </c>
      <c r="S310" s="50">
        <v>12</v>
      </c>
      <c r="T310" s="50">
        <v>7</v>
      </c>
      <c r="U310" s="50">
        <v>23</v>
      </c>
      <c r="V310" s="50">
        <v>7</v>
      </c>
      <c r="W310" s="50">
        <v>17</v>
      </c>
      <c r="X310" s="50">
        <v>639</v>
      </c>
      <c r="Y310" s="50">
        <v>0</v>
      </c>
      <c r="Z310" s="51">
        <v>8</v>
      </c>
      <c r="AA310" s="48">
        <v>647</v>
      </c>
      <c r="AB310" s="50">
        <v>0</v>
      </c>
    </row>
    <row r="311" spans="1:28" x14ac:dyDescent="0.3">
      <c r="A311" s="52">
        <v>308</v>
      </c>
      <c r="B311" s="48" t="s">
        <v>595</v>
      </c>
      <c r="C311" s="48" t="str">
        <f>VLOOKUP(B311,[6]Sheet1!$B$2:$D$323,3,0)</f>
        <v>BARAI</v>
      </c>
      <c r="D311" s="48"/>
      <c r="E311" s="49">
        <f t="shared" si="40"/>
        <v>0.62841530054644812</v>
      </c>
      <c r="F311" s="49">
        <f t="shared" si="41"/>
        <v>0.26775956284153007</v>
      </c>
      <c r="G311" s="49">
        <f t="shared" si="42"/>
        <v>2.185792349726776E-2</v>
      </c>
      <c r="H311" s="49">
        <f t="shared" si="43"/>
        <v>8.1967213114754092E-2</v>
      </c>
      <c r="I311" s="49">
        <f t="shared" si="44"/>
        <v>0.62841530054644812</v>
      </c>
      <c r="J311" s="49" t="str">
        <f t="shared" si="45"/>
        <v>BJP</v>
      </c>
      <c r="K311" s="49">
        <f t="shared" si="46"/>
        <v>0.26775956284153007</v>
      </c>
      <c r="L311" s="49" t="str">
        <f t="shared" si="47"/>
        <v>HAMS</v>
      </c>
      <c r="M311" s="49">
        <f t="shared" si="48"/>
        <v>0.36065573770491804</v>
      </c>
      <c r="N311" s="49" t="str">
        <f t="shared" si="49"/>
        <v>Strong BJP</v>
      </c>
      <c r="O311" s="50">
        <v>4</v>
      </c>
      <c r="P311" s="50">
        <v>115</v>
      </c>
      <c r="Q311" s="50">
        <v>1</v>
      </c>
      <c r="R311" s="50">
        <v>49</v>
      </c>
      <c r="S311" s="50">
        <v>1</v>
      </c>
      <c r="T311" s="50">
        <v>0</v>
      </c>
      <c r="U311" s="50">
        <v>4</v>
      </c>
      <c r="V311" s="50">
        <v>2</v>
      </c>
      <c r="W311" s="50">
        <v>1</v>
      </c>
      <c r="X311" s="50">
        <v>177</v>
      </c>
      <c r="Y311" s="50">
        <v>0</v>
      </c>
      <c r="Z311" s="51">
        <v>6</v>
      </c>
      <c r="AA311" s="48">
        <v>183</v>
      </c>
      <c r="AB311" s="50">
        <v>0</v>
      </c>
    </row>
    <row r="312" spans="1:28" x14ac:dyDescent="0.3">
      <c r="A312" s="52">
        <v>309</v>
      </c>
      <c r="B312" s="48" t="s">
        <v>596</v>
      </c>
      <c r="C312" s="48" t="str">
        <f>VLOOKUP(B312,[6]Sheet1!$B$2:$D$323,3,0)</f>
        <v>BARAI</v>
      </c>
      <c r="D312" s="48"/>
      <c r="E312" s="49">
        <f t="shared" si="40"/>
        <v>0.42352941176470588</v>
      </c>
      <c r="F312" s="49">
        <f t="shared" si="41"/>
        <v>0.32705882352941179</v>
      </c>
      <c r="G312" s="49">
        <f t="shared" si="42"/>
        <v>1.1764705882352941E-2</v>
      </c>
      <c r="H312" s="49">
        <f t="shared" si="43"/>
        <v>0.23764705882352941</v>
      </c>
      <c r="I312" s="49">
        <f t="shared" si="44"/>
        <v>0.42352941176470588</v>
      </c>
      <c r="J312" s="49" t="str">
        <f t="shared" si="45"/>
        <v>BJP</v>
      </c>
      <c r="K312" s="49">
        <f t="shared" si="46"/>
        <v>0.32705882352941179</v>
      </c>
      <c r="L312" s="49" t="str">
        <f t="shared" si="47"/>
        <v>HAMS</v>
      </c>
      <c r="M312" s="49">
        <f t="shared" si="48"/>
        <v>9.6470588235294086E-2</v>
      </c>
      <c r="N312" s="49" t="str">
        <f t="shared" si="49"/>
        <v>Swing BJP</v>
      </c>
      <c r="O312" s="50">
        <v>5</v>
      </c>
      <c r="P312" s="50">
        <v>180</v>
      </c>
      <c r="Q312" s="50">
        <v>13</v>
      </c>
      <c r="R312" s="50">
        <v>139</v>
      </c>
      <c r="S312" s="50">
        <v>11</v>
      </c>
      <c r="T312" s="50">
        <v>9</v>
      </c>
      <c r="U312" s="50">
        <v>35</v>
      </c>
      <c r="V312" s="50">
        <v>6</v>
      </c>
      <c r="W312" s="50">
        <v>12</v>
      </c>
      <c r="X312" s="50">
        <v>410</v>
      </c>
      <c r="Y312" s="50">
        <v>0</v>
      </c>
      <c r="Z312" s="51">
        <v>15</v>
      </c>
      <c r="AA312" s="48">
        <v>425</v>
      </c>
      <c r="AB312" s="50">
        <v>0</v>
      </c>
    </row>
    <row r="313" spans="1:28" x14ac:dyDescent="0.3">
      <c r="A313" s="52">
        <v>310</v>
      </c>
      <c r="B313" s="48" t="s">
        <v>597</v>
      </c>
      <c r="C313" s="48" t="str">
        <f>VLOOKUP(B313,[6]Sheet1!$B$2:$D$323,3,0)</f>
        <v>KANCHANPUR</v>
      </c>
      <c r="D313" s="48"/>
      <c r="E313" s="49">
        <f t="shared" si="40"/>
        <v>0.27701375245579568</v>
      </c>
      <c r="F313" s="49">
        <f t="shared" si="41"/>
        <v>0.57760314341846763</v>
      </c>
      <c r="G313" s="49">
        <f t="shared" si="42"/>
        <v>7.8585461689587421E-3</v>
      </c>
      <c r="H313" s="49">
        <f t="shared" si="43"/>
        <v>0.13752455795677801</v>
      </c>
      <c r="I313" s="49">
        <f t="shared" si="44"/>
        <v>0.57760314341846763</v>
      </c>
      <c r="J313" s="49" t="str">
        <f t="shared" si="45"/>
        <v>HAMS</v>
      </c>
      <c r="K313" s="49">
        <f t="shared" si="46"/>
        <v>0.27701375245579568</v>
      </c>
      <c r="L313" s="49" t="str">
        <f t="shared" si="47"/>
        <v>BJP</v>
      </c>
      <c r="M313" s="49">
        <f t="shared" si="48"/>
        <v>0.30058939096267195</v>
      </c>
      <c r="N313" s="49" t="str">
        <f t="shared" si="49"/>
        <v>Strong HAMS</v>
      </c>
      <c r="O313" s="50">
        <v>4</v>
      </c>
      <c r="P313" s="50">
        <v>141</v>
      </c>
      <c r="Q313" s="50">
        <v>11</v>
      </c>
      <c r="R313" s="50">
        <v>294</v>
      </c>
      <c r="S313" s="50">
        <v>20</v>
      </c>
      <c r="T313" s="50">
        <v>7</v>
      </c>
      <c r="U313" s="50">
        <v>11</v>
      </c>
      <c r="V313" s="50">
        <v>5</v>
      </c>
      <c r="W313" s="50">
        <v>6</v>
      </c>
      <c r="X313" s="50">
        <v>499</v>
      </c>
      <c r="Y313" s="50">
        <v>0</v>
      </c>
      <c r="Z313" s="51">
        <v>10</v>
      </c>
      <c r="AA313" s="48">
        <v>509</v>
      </c>
      <c r="AB313" s="50">
        <v>0</v>
      </c>
    </row>
    <row r="314" spans="1:28" x14ac:dyDescent="0.3">
      <c r="A314" s="52">
        <v>311</v>
      </c>
      <c r="B314" s="48" t="s">
        <v>598</v>
      </c>
      <c r="C314" s="48" t="str">
        <f>VLOOKUP(B314,[6]Sheet1!$B$2:$D$323,3,0)</f>
        <v>KANCHANPUR</v>
      </c>
      <c r="D314" s="48"/>
      <c r="E314" s="49">
        <f t="shared" si="40"/>
        <v>0.51923076923076927</v>
      </c>
      <c r="F314" s="49">
        <f t="shared" si="41"/>
        <v>0.31971153846153844</v>
      </c>
      <c r="G314" s="49">
        <f t="shared" si="42"/>
        <v>2.6442307692307692E-2</v>
      </c>
      <c r="H314" s="49">
        <f t="shared" si="43"/>
        <v>0.13461538461538461</v>
      </c>
      <c r="I314" s="49">
        <f t="shared" si="44"/>
        <v>0.51923076923076927</v>
      </c>
      <c r="J314" s="49" t="str">
        <f t="shared" si="45"/>
        <v>BJP</v>
      </c>
      <c r="K314" s="49">
        <f t="shared" si="46"/>
        <v>0.31971153846153844</v>
      </c>
      <c r="L314" s="49" t="str">
        <f t="shared" si="47"/>
        <v>HAMS</v>
      </c>
      <c r="M314" s="49">
        <f t="shared" si="48"/>
        <v>0.19951923076923084</v>
      </c>
      <c r="N314" s="49" t="str">
        <f t="shared" si="49"/>
        <v>Strong BJP</v>
      </c>
      <c r="O314" s="50">
        <v>11</v>
      </c>
      <c r="P314" s="50">
        <v>216</v>
      </c>
      <c r="Q314" s="50">
        <v>6</v>
      </c>
      <c r="R314" s="50">
        <v>133</v>
      </c>
      <c r="S314" s="50">
        <v>7</v>
      </c>
      <c r="T314" s="50">
        <v>3</v>
      </c>
      <c r="U314" s="50">
        <v>13</v>
      </c>
      <c r="V314" s="50">
        <v>4</v>
      </c>
      <c r="W314" s="50">
        <v>13</v>
      </c>
      <c r="X314" s="50">
        <v>406</v>
      </c>
      <c r="Y314" s="50">
        <v>0</v>
      </c>
      <c r="Z314" s="51">
        <v>10</v>
      </c>
      <c r="AA314" s="48">
        <v>416</v>
      </c>
      <c r="AB314" s="50">
        <v>0</v>
      </c>
    </row>
    <row r="315" spans="1:28" x14ac:dyDescent="0.3">
      <c r="A315" s="52">
        <v>312</v>
      </c>
      <c r="B315" s="48" t="s">
        <v>599</v>
      </c>
      <c r="C315" s="48" t="str">
        <f>VLOOKUP(B315,[6]Sheet1!$B$2:$D$323,3,0)</f>
        <v>SATVAT</v>
      </c>
      <c r="D315" s="48"/>
      <c r="E315" s="49">
        <f t="shared" si="40"/>
        <v>0.33075734157650694</v>
      </c>
      <c r="F315" s="49">
        <f t="shared" si="41"/>
        <v>0.52241112828438951</v>
      </c>
      <c r="G315" s="49">
        <f t="shared" si="42"/>
        <v>1.3910355486862442E-2</v>
      </c>
      <c r="H315" s="49">
        <f t="shared" si="43"/>
        <v>0.13292117465224113</v>
      </c>
      <c r="I315" s="49">
        <f t="shared" si="44"/>
        <v>0.52241112828438951</v>
      </c>
      <c r="J315" s="49" t="str">
        <f t="shared" si="45"/>
        <v>HAMS</v>
      </c>
      <c r="K315" s="49">
        <f t="shared" si="46"/>
        <v>0.33075734157650694</v>
      </c>
      <c r="L315" s="49" t="str">
        <f t="shared" si="47"/>
        <v>BJP</v>
      </c>
      <c r="M315" s="49">
        <f t="shared" si="48"/>
        <v>0.19165378670788258</v>
      </c>
      <c r="N315" s="49" t="str">
        <f t="shared" si="49"/>
        <v>Strong HAMS</v>
      </c>
      <c r="O315" s="50">
        <v>9</v>
      </c>
      <c r="P315" s="50">
        <v>214</v>
      </c>
      <c r="Q315" s="50">
        <v>8</v>
      </c>
      <c r="R315" s="50">
        <v>338</v>
      </c>
      <c r="S315" s="50">
        <v>15</v>
      </c>
      <c r="T315" s="50">
        <v>10</v>
      </c>
      <c r="U315" s="50">
        <v>19</v>
      </c>
      <c r="V315" s="50">
        <v>8</v>
      </c>
      <c r="W315" s="50">
        <v>12</v>
      </c>
      <c r="X315" s="50">
        <v>633</v>
      </c>
      <c r="Y315" s="50">
        <v>0</v>
      </c>
      <c r="Z315" s="51">
        <v>14</v>
      </c>
      <c r="AA315" s="48">
        <v>647</v>
      </c>
      <c r="AB315" s="50">
        <v>0</v>
      </c>
    </row>
    <row r="316" spans="1:28" x14ac:dyDescent="0.3">
      <c r="A316" s="52">
        <v>313</v>
      </c>
      <c r="B316" s="48" t="s">
        <v>600</v>
      </c>
      <c r="C316" s="48" t="str">
        <f>VLOOKUP(B316,[6]Sheet1!$B$2:$D$323,3,0)</f>
        <v>AJAB</v>
      </c>
      <c r="D316" s="48"/>
      <c r="E316" s="49">
        <f t="shared" si="40"/>
        <v>0.38498789346246975</v>
      </c>
      <c r="F316" s="49">
        <f t="shared" si="41"/>
        <v>0.4576271186440678</v>
      </c>
      <c r="G316" s="49">
        <f t="shared" si="42"/>
        <v>1.2106537530266344E-2</v>
      </c>
      <c r="H316" s="49">
        <f t="shared" si="43"/>
        <v>0.14527845036319612</v>
      </c>
      <c r="I316" s="49">
        <f t="shared" si="44"/>
        <v>0.4576271186440678</v>
      </c>
      <c r="J316" s="49" t="str">
        <f t="shared" si="45"/>
        <v>HAMS</v>
      </c>
      <c r="K316" s="49">
        <f t="shared" si="46"/>
        <v>0.38498789346246975</v>
      </c>
      <c r="L316" s="49" t="str">
        <f t="shared" si="47"/>
        <v>BJP</v>
      </c>
      <c r="M316" s="49">
        <f t="shared" si="48"/>
        <v>7.2639225181598044E-2</v>
      </c>
      <c r="N316" s="49" t="str">
        <f t="shared" si="49"/>
        <v>Swing HAMS</v>
      </c>
      <c r="O316" s="50">
        <v>5</v>
      </c>
      <c r="P316" s="50">
        <v>159</v>
      </c>
      <c r="Q316" s="50">
        <v>6</v>
      </c>
      <c r="R316" s="50">
        <v>189</v>
      </c>
      <c r="S316" s="50">
        <v>12</v>
      </c>
      <c r="T316" s="50">
        <v>9</v>
      </c>
      <c r="U316" s="50">
        <v>16</v>
      </c>
      <c r="V316" s="50">
        <v>8</v>
      </c>
      <c r="W316" s="50">
        <v>3</v>
      </c>
      <c r="X316" s="50">
        <v>407</v>
      </c>
      <c r="Y316" s="50">
        <v>0</v>
      </c>
      <c r="Z316" s="51">
        <v>6</v>
      </c>
      <c r="AA316" s="48">
        <v>413</v>
      </c>
      <c r="AB316" s="50">
        <v>0</v>
      </c>
    </row>
    <row r="317" spans="1:28" x14ac:dyDescent="0.3">
      <c r="A317" s="52">
        <v>314</v>
      </c>
      <c r="B317" s="48" t="s">
        <v>601</v>
      </c>
      <c r="C317" s="48" t="str">
        <f>VLOOKUP(B317,[6]Sheet1!$B$2:$D$323,3,0)</f>
        <v>AJAB</v>
      </c>
      <c r="D317" s="48"/>
      <c r="E317" s="49">
        <f t="shared" si="40"/>
        <v>0.46320346320346323</v>
      </c>
      <c r="F317" s="49">
        <f t="shared" si="41"/>
        <v>0.33982683982683981</v>
      </c>
      <c r="G317" s="49">
        <f t="shared" si="42"/>
        <v>1.7316017316017316E-2</v>
      </c>
      <c r="H317" s="49">
        <f t="shared" si="43"/>
        <v>0.17965367965367965</v>
      </c>
      <c r="I317" s="49">
        <f t="shared" si="44"/>
        <v>0.46320346320346323</v>
      </c>
      <c r="J317" s="49" t="str">
        <f t="shared" si="45"/>
        <v>BJP</v>
      </c>
      <c r="K317" s="49">
        <f t="shared" si="46"/>
        <v>0.33982683982683981</v>
      </c>
      <c r="L317" s="49" t="str">
        <f t="shared" si="47"/>
        <v>HAMS</v>
      </c>
      <c r="M317" s="49">
        <f t="shared" si="48"/>
        <v>0.12337662337662342</v>
      </c>
      <c r="N317" s="49" t="str">
        <f t="shared" si="49"/>
        <v>Swing BJP</v>
      </c>
      <c r="O317" s="50">
        <v>8</v>
      </c>
      <c r="P317" s="50">
        <v>214</v>
      </c>
      <c r="Q317" s="50">
        <v>8</v>
      </c>
      <c r="R317" s="50">
        <v>157</v>
      </c>
      <c r="S317" s="50">
        <v>10</v>
      </c>
      <c r="T317" s="50">
        <v>5</v>
      </c>
      <c r="U317" s="50">
        <v>23</v>
      </c>
      <c r="V317" s="50">
        <v>9</v>
      </c>
      <c r="W317" s="50">
        <v>9</v>
      </c>
      <c r="X317" s="50">
        <v>443</v>
      </c>
      <c r="Y317" s="50">
        <v>0</v>
      </c>
      <c r="Z317" s="51">
        <v>19</v>
      </c>
      <c r="AA317" s="48">
        <v>462</v>
      </c>
      <c r="AB317" s="50">
        <v>0</v>
      </c>
    </row>
    <row r="318" spans="1:28" x14ac:dyDescent="0.3">
      <c r="A318" s="52">
        <v>315</v>
      </c>
      <c r="B318" s="48" t="s">
        <v>602</v>
      </c>
      <c r="C318" s="48" t="str">
        <f>VLOOKUP(B318,[6]Sheet1!$B$2:$D$323,3,0)</f>
        <v>DUMRI</v>
      </c>
      <c r="D318" s="48"/>
      <c r="E318" s="49">
        <f t="shared" si="40"/>
        <v>0.45691906005221933</v>
      </c>
      <c r="F318" s="49">
        <f t="shared" si="41"/>
        <v>0.3472584856396867</v>
      </c>
      <c r="G318" s="49">
        <f t="shared" si="42"/>
        <v>2.3498694516971279E-2</v>
      </c>
      <c r="H318" s="49">
        <f t="shared" si="43"/>
        <v>0.17232375979112272</v>
      </c>
      <c r="I318" s="49">
        <f t="shared" si="44"/>
        <v>0.45691906005221933</v>
      </c>
      <c r="J318" s="49" t="str">
        <f t="shared" si="45"/>
        <v>BJP</v>
      </c>
      <c r="K318" s="49">
        <f t="shared" si="46"/>
        <v>0.3472584856396867</v>
      </c>
      <c r="L318" s="49" t="str">
        <f t="shared" si="47"/>
        <v>HAMS</v>
      </c>
      <c r="M318" s="49">
        <f t="shared" si="48"/>
        <v>0.10966057441253263</v>
      </c>
      <c r="N318" s="49" t="str">
        <f t="shared" si="49"/>
        <v>Swing BJP</v>
      </c>
      <c r="O318" s="50">
        <v>9</v>
      </c>
      <c r="P318" s="50">
        <v>175</v>
      </c>
      <c r="Q318" s="50">
        <v>2</v>
      </c>
      <c r="R318" s="50">
        <v>133</v>
      </c>
      <c r="S318" s="50">
        <v>9</v>
      </c>
      <c r="T318" s="50">
        <v>9</v>
      </c>
      <c r="U318" s="50">
        <v>16</v>
      </c>
      <c r="V318" s="50">
        <v>5</v>
      </c>
      <c r="W318" s="50">
        <v>9</v>
      </c>
      <c r="X318" s="50">
        <v>367</v>
      </c>
      <c r="Y318" s="50">
        <v>0</v>
      </c>
      <c r="Z318" s="51">
        <v>16</v>
      </c>
      <c r="AA318" s="48">
        <v>383</v>
      </c>
      <c r="AB318" s="50">
        <v>0</v>
      </c>
    </row>
    <row r="319" spans="1:28" x14ac:dyDescent="0.3">
      <c r="A319" s="52">
        <v>316</v>
      </c>
      <c r="B319" s="48" t="s">
        <v>603</v>
      </c>
      <c r="C319" s="48" t="str">
        <f>VLOOKUP(B319,[6]Sheet1!$B$2:$D$323,3,0)</f>
        <v>DUMRI</v>
      </c>
      <c r="D319" s="48"/>
      <c r="E319" s="49">
        <f t="shared" si="40"/>
        <v>0.62721893491124259</v>
      </c>
      <c r="F319" s="49">
        <f t="shared" si="41"/>
        <v>0.25739644970414199</v>
      </c>
      <c r="G319" s="49">
        <f t="shared" si="42"/>
        <v>2.6627218934911243E-2</v>
      </c>
      <c r="H319" s="49">
        <f t="shared" si="43"/>
        <v>8.8757396449704137E-2</v>
      </c>
      <c r="I319" s="49">
        <f t="shared" si="44"/>
        <v>0.62721893491124259</v>
      </c>
      <c r="J319" s="49" t="str">
        <f t="shared" si="45"/>
        <v>BJP</v>
      </c>
      <c r="K319" s="49">
        <f t="shared" si="46"/>
        <v>0.25739644970414199</v>
      </c>
      <c r="L319" s="49" t="str">
        <f t="shared" si="47"/>
        <v>HAMS</v>
      </c>
      <c r="M319" s="49">
        <f t="shared" si="48"/>
        <v>0.36982248520710059</v>
      </c>
      <c r="N319" s="49" t="str">
        <f t="shared" si="49"/>
        <v>Strong BJP</v>
      </c>
      <c r="O319" s="50">
        <v>9</v>
      </c>
      <c r="P319" s="50">
        <v>212</v>
      </c>
      <c r="Q319" s="50">
        <v>6</v>
      </c>
      <c r="R319" s="50">
        <v>87</v>
      </c>
      <c r="S319" s="50">
        <v>1</v>
      </c>
      <c r="T319" s="50">
        <v>6</v>
      </c>
      <c r="U319" s="50">
        <v>5</v>
      </c>
      <c r="V319" s="50">
        <v>4</v>
      </c>
      <c r="W319" s="50">
        <v>4</v>
      </c>
      <c r="X319" s="50">
        <v>334</v>
      </c>
      <c r="Y319" s="50">
        <v>0</v>
      </c>
      <c r="Z319" s="51">
        <v>4</v>
      </c>
      <c r="AA319" s="48">
        <v>338</v>
      </c>
      <c r="AB319" s="50">
        <v>0</v>
      </c>
    </row>
    <row r="320" spans="1:28" x14ac:dyDescent="0.3">
      <c r="A320" s="52">
        <v>317</v>
      </c>
      <c r="B320" s="48" t="s">
        <v>604</v>
      </c>
      <c r="C320" s="48" t="str">
        <f>VLOOKUP(B320,[6]Sheet1!$B$2:$D$323,3,0)</f>
        <v>NARAYANAPUR</v>
      </c>
      <c r="D320" s="48"/>
      <c r="E320" s="49">
        <f t="shared" si="40"/>
        <v>6.6666666666666666E-2</v>
      </c>
      <c r="F320" s="49">
        <f t="shared" si="41"/>
        <v>0.64516129032258063</v>
      </c>
      <c r="G320" s="49">
        <f t="shared" si="42"/>
        <v>4.0860215053763443E-2</v>
      </c>
      <c r="H320" s="49">
        <f t="shared" si="43"/>
        <v>0.24731182795698925</v>
      </c>
      <c r="I320" s="49">
        <f t="shared" si="44"/>
        <v>0.64516129032258063</v>
      </c>
      <c r="J320" s="49" t="str">
        <f t="shared" si="45"/>
        <v>HAMS</v>
      </c>
      <c r="K320" s="49">
        <f t="shared" si="46"/>
        <v>0.24731182795698925</v>
      </c>
      <c r="L320" s="49" t="str">
        <f t="shared" si="47"/>
        <v>Others</v>
      </c>
      <c r="M320" s="49">
        <f t="shared" si="48"/>
        <v>0.39784946236559138</v>
      </c>
      <c r="N320" s="49" t="str">
        <f t="shared" si="49"/>
        <v>Strong HAMS</v>
      </c>
      <c r="O320" s="50">
        <v>19</v>
      </c>
      <c r="P320" s="50">
        <v>31</v>
      </c>
      <c r="Q320" s="50">
        <v>7</v>
      </c>
      <c r="R320" s="50">
        <v>300</v>
      </c>
      <c r="S320" s="50">
        <v>26</v>
      </c>
      <c r="T320" s="50">
        <v>10</v>
      </c>
      <c r="U320" s="50">
        <v>32</v>
      </c>
      <c r="V320" s="50">
        <v>7</v>
      </c>
      <c r="W320" s="50">
        <v>14</v>
      </c>
      <c r="X320" s="50">
        <v>446</v>
      </c>
      <c r="Y320" s="50">
        <v>0</v>
      </c>
      <c r="Z320" s="51">
        <v>19</v>
      </c>
      <c r="AA320" s="48">
        <v>465</v>
      </c>
      <c r="AB320" s="50">
        <v>0</v>
      </c>
    </row>
    <row r="321" spans="1:28" x14ac:dyDescent="0.3">
      <c r="A321" s="52">
        <v>318</v>
      </c>
      <c r="B321" s="48" t="s">
        <v>605</v>
      </c>
      <c r="C321" s="48" t="str">
        <f>VLOOKUP(B321,[6]Sheet1!$B$2:$D$323,3,0)</f>
        <v>BHATKUR</v>
      </c>
      <c r="D321" s="48"/>
      <c r="E321" s="49">
        <f t="shared" si="40"/>
        <v>0.19898819561551434</v>
      </c>
      <c r="F321" s="49">
        <f t="shared" si="41"/>
        <v>0.53794266441821248</v>
      </c>
      <c r="G321" s="49">
        <f t="shared" si="42"/>
        <v>2.5295109612141653E-2</v>
      </c>
      <c r="H321" s="49">
        <f t="shared" si="43"/>
        <v>0.23777403035413153</v>
      </c>
      <c r="I321" s="49">
        <f t="shared" si="44"/>
        <v>0.53794266441821248</v>
      </c>
      <c r="J321" s="49" t="str">
        <f t="shared" si="45"/>
        <v>HAMS</v>
      </c>
      <c r="K321" s="49">
        <f t="shared" si="46"/>
        <v>0.23777403035413153</v>
      </c>
      <c r="L321" s="49" t="str">
        <f t="shared" si="47"/>
        <v>Others</v>
      </c>
      <c r="M321" s="49">
        <f t="shared" si="48"/>
        <v>0.30016863406408095</v>
      </c>
      <c r="N321" s="49" t="str">
        <f t="shared" si="49"/>
        <v>Strong HAMS</v>
      </c>
      <c r="O321" s="50">
        <v>15</v>
      </c>
      <c r="P321" s="50">
        <v>118</v>
      </c>
      <c r="Q321" s="50">
        <v>8</v>
      </c>
      <c r="R321" s="50">
        <v>319</v>
      </c>
      <c r="S321" s="50">
        <v>26</v>
      </c>
      <c r="T321" s="50">
        <v>12</v>
      </c>
      <c r="U321" s="50">
        <v>46</v>
      </c>
      <c r="V321" s="50">
        <v>15</v>
      </c>
      <c r="W321" s="50">
        <v>16</v>
      </c>
      <c r="X321" s="50">
        <v>575</v>
      </c>
      <c r="Y321" s="50">
        <v>0</v>
      </c>
      <c r="Z321" s="51">
        <v>18</v>
      </c>
      <c r="AA321" s="48">
        <v>593</v>
      </c>
      <c r="AB321" s="50">
        <v>0</v>
      </c>
    </row>
    <row r="322" spans="1:28" x14ac:dyDescent="0.3">
      <c r="A322" s="52">
        <v>319</v>
      </c>
      <c r="B322" s="48" t="s">
        <v>606</v>
      </c>
      <c r="C322" s="48" t="str">
        <f>VLOOKUP(B322,[6]Sheet1!$B$2:$D$323,3,0)</f>
        <v>BHATKUR</v>
      </c>
      <c r="D322" s="48"/>
      <c r="E322" s="49">
        <f t="shared" si="40"/>
        <v>0.3455056179775281</v>
      </c>
      <c r="F322" s="49">
        <f t="shared" si="41"/>
        <v>0.47752808988764045</v>
      </c>
      <c r="G322" s="49">
        <f t="shared" si="42"/>
        <v>1.1235955056179775E-2</v>
      </c>
      <c r="H322" s="49">
        <f t="shared" si="43"/>
        <v>0.16573033707865167</v>
      </c>
      <c r="I322" s="49">
        <f t="shared" si="44"/>
        <v>0.47752808988764045</v>
      </c>
      <c r="J322" s="49" t="str">
        <f t="shared" si="45"/>
        <v>HAMS</v>
      </c>
      <c r="K322" s="49">
        <f t="shared" si="46"/>
        <v>0.3455056179775281</v>
      </c>
      <c r="L322" s="49" t="str">
        <f t="shared" si="47"/>
        <v>BJP</v>
      </c>
      <c r="M322" s="49">
        <f t="shared" si="48"/>
        <v>0.13202247191011235</v>
      </c>
      <c r="N322" s="49" t="str">
        <f t="shared" si="49"/>
        <v>Swing HAMS</v>
      </c>
      <c r="O322" s="50">
        <v>4</v>
      </c>
      <c r="P322" s="50">
        <v>123</v>
      </c>
      <c r="Q322" s="50">
        <v>4</v>
      </c>
      <c r="R322" s="50">
        <v>170</v>
      </c>
      <c r="S322" s="50">
        <v>4</v>
      </c>
      <c r="T322" s="50">
        <v>6</v>
      </c>
      <c r="U322" s="50">
        <v>19</v>
      </c>
      <c r="V322" s="50">
        <v>6</v>
      </c>
      <c r="W322" s="50">
        <v>11</v>
      </c>
      <c r="X322" s="50">
        <v>347</v>
      </c>
      <c r="Y322" s="50">
        <v>0</v>
      </c>
      <c r="Z322" s="51">
        <v>9</v>
      </c>
      <c r="AA322" s="48">
        <v>356</v>
      </c>
      <c r="AB322" s="50">
        <v>0</v>
      </c>
    </row>
    <row r="323" spans="1:28" x14ac:dyDescent="0.3">
      <c r="A323" s="52">
        <v>320</v>
      </c>
      <c r="B323" s="48" t="s">
        <v>607</v>
      </c>
      <c r="C323" s="48" t="str">
        <f>VLOOKUP(B323,[6]Sheet1!$B$2:$D$323,3,0)</f>
        <v>PARARIYA</v>
      </c>
      <c r="D323" s="48"/>
      <c r="E323" s="49">
        <f t="shared" si="40"/>
        <v>0.65857605177993528</v>
      </c>
      <c r="F323" s="49">
        <f t="shared" si="41"/>
        <v>0.24110032362459546</v>
      </c>
      <c r="G323" s="49">
        <f t="shared" si="42"/>
        <v>1.6181229773462782E-2</v>
      </c>
      <c r="H323" s="49">
        <f t="shared" si="43"/>
        <v>8.4142394822006472E-2</v>
      </c>
      <c r="I323" s="49">
        <f t="shared" si="44"/>
        <v>0.65857605177993528</v>
      </c>
      <c r="J323" s="49" t="str">
        <f t="shared" si="45"/>
        <v>BJP</v>
      </c>
      <c r="K323" s="49">
        <f t="shared" si="46"/>
        <v>0.24110032362459546</v>
      </c>
      <c r="L323" s="49" t="str">
        <f t="shared" si="47"/>
        <v>HAMS</v>
      </c>
      <c r="M323" s="49">
        <f t="shared" si="48"/>
        <v>0.41747572815533984</v>
      </c>
      <c r="N323" s="49" t="str">
        <f t="shared" si="49"/>
        <v>Strong BJP</v>
      </c>
      <c r="O323" s="50">
        <v>10</v>
      </c>
      <c r="P323" s="50">
        <v>407</v>
      </c>
      <c r="Q323" s="50">
        <v>3</v>
      </c>
      <c r="R323" s="50">
        <v>149</v>
      </c>
      <c r="S323" s="50">
        <v>8</v>
      </c>
      <c r="T323" s="50">
        <v>6</v>
      </c>
      <c r="U323" s="50">
        <v>17</v>
      </c>
      <c r="V323" s="50">
        <v>1</v>
      </c>
      <c r="W323" s="50">
        <v>3</v>
      </c>
      <c r="X323" s="50">
        <v>604</v>
      </c>
      <c r="Y323" s="50">
        <v>0</v>
      </c>
      <c r="Z323" s="51">
        <v>14</v>
      </c>
      <c r="AA323" s="50">
        <v>618</v>
      </c>
      <c r="AB323" s="50">
        <v>0</v>
      </c>
    </row>
    <row r="324" spans="1:28" x14ac:dyDescent="0.3">
      <c r="A324" s="52">
        <v>321</v>
      </c>
      <c r="B324" s="48" t="s">
        <v>608</v>
      </c>
      <c r="C324" s="48" t="str">
        <f>VLOOKUP(B324,[6]Sheet1!$B$2:$D$323,3,0)</f>
        <v>DOSMHA</v>
      </c>
      <c r="D324" s="48"/>
      <c r="E324" s="49">
        <f t="shared" si="40"/>
        <v>0.45591397849462367</v>
      </c>
      <c r="F324" s="49">
        <f t="shared" si="41"/>
        <v>0.35483870967741937</v>
      </c>
      <c r="G324" s="49">
        <f t="shared" si="42"/>
        <v>3.0107526881720432E-2</v>
      </c>
      <c r="H324" s="49">
        <f t="shared" si="43"/>
        <v>0.15913978494623657</v>
      </c>
      <c r="I324" s="49">
        <f t="shared" si="44"/>
        <v>0.45591397849462367</v>
      </c>
      <c r="J324" s="49" t="str">
        <f t="shared" si="45"/>
        <v>BJP</v>
      </c>
      <c r="K324" s="49">
        <f t="shared" si="46"/>
        <v>0.35483870967741937</v>
      </c>
      <c r="L324" s="49" t="str">
        <f t="shared" si="47"/>
        <v>HAMS</v>
      </c>
      <c r="M324" s="49">
        <f t="shared" si="48"/>
        <v>0.1010752688172043</v>
      </c>
      <c r="N324" s="49" t="str">
        <f t="shared" si="49"/>
        <v>Swing BJP</v>
      </c>
      <c r="O324" s="50">
        <v>14</v>
      </c>
      <c r="P324" s="50">
        <v>212</v>
      </c>
      <c r="Q324" s="50">
        <v>10</v>
      </c>
      <c r="R324" s="50">
        <v>165</v>
      </c>
      <c r="S324" s="50">
        <v>13</v>
      </c>
      <c r="T324" s="50">
        <v>7</v>
      </c>
      <c r="U324" s="50">
        <v>20</v>
      </c>
      <c r="V324" s="50">
        <v>2</v>
      </c>
      <c r="W324" s="50">
        <v>11</v>
      </c>
      <c r="X324" s="50">
        <v>454</v>
      </c>
      <c r="Y324" s="50">
        <v>0</v>
      </c>
      <c r="Z324" s="51">
        <v>11</v>
      </c>
      <c r="AA324" s="50">
        <v>465</v>
      </c>
      <c r="AB324" s="50">
        <v>0</v>
      </c>
    </row>
    <row r="325" spans="1:28" x14ac:dyDescent="0.3">
      <c r="A325" s="52">
        <v>322</v>
      </c>
      <c r="B325" s="48" t="s">
        <v>609</v>
      </c>
      <c r="C325" s="48" t="str">
        <f>VLOOKUP(B325,[6]Sheet1!$B$2:$D$323,3,0)</f>
        <v>DOSMHA</v>
      </c>
      <c r="D325" s="48"/>
      <c r="E325" s="49">
        <f t="shared" ref="E325:E326" si="50">P325/AA325</f>
        <v>0.2718253968253968</v>
      </c>
      <c r="F325" s="49">
        <f t="shared" ref="F325:F326" si="51">R325/AA325</f>
        <v>0.51388888888888884</v>
      </c>
      <c r="G325" s="49">
        <f t="shared" ref="G325:G326" si="52">O325/AA325</f>
        <v>1.1904761904761904E-2</v>
      </c>
      <c r="H325" s="49">
        <f t="shared" ref="H325:H326" si="53">SUM(Q325,S325:W325,Z325)/AA325</f>
        <v>0.20238095238095238</v>
      </c>
      <c r="I325" s="49">
        <f t="shared" ref="I325:I326" si="54">MAX(E325:H325)</f>
        <v>0.51388888888888884</v>
      </c>
      <c r="J325" s="49" t="str">
        <f t="shared" ref="J325:J326" si="55">INDEX($E$3:$H$3,MATCH(I325,E325:H325,0))</f>
        <v>HAMS</v>
      </c>
      <c r="K325" s="49">
        <f t="shared" ref="K325:K326" si="56">LARGE(E325:H325,2)</f>
        <v>0.2718253968253968</v>
      </c>
      <c r="L325" s="49" t="str">
        <f t="shared" ref="L325:L326" si="57">INDEX($E$3:$H$3,MATCH(K325,E325:H325,0))</f>
        <v>BJP</v>
      </c>
      <c r="M325" s="49">
        <f t="shared" ref="M325:M326" si="58">I325-K325</f>
        <v>0.24206349206349204</v>
      </c>
      <c r="N325" s="49" t="str">
        <f t="shared" ref="N325:N326" si="59">IF(M325&gt;0.15,CONCATENATE("Strong ",J325),CONCATENATE("Swing ",J325))</f>
        <v>Strong HAMS</v>
      </c>
      <c r="O325" s="50">
        <v>6</v>
      </c>
      <c r="P325" s="50">
        <v>137</v>
      </c>
      <c r="Q325" s="50">
        <v>6</v>
      </c>
      <c r="R325" s="50">
        <v>259</v>
      </c>
      <c r="S325" s="50">
        <v>29</v>
      </c>
      <c r="T325" s="50">
        <v>15</v>
      </c>
      <c r="U325" s="50">
        <v>25</v>
      </c>
      <c r="V325" s="50">
        <v>14</v>
      </c>
      <c r="W325" s="50">
        <v>5</v>
      </c>
      <c r="X325" s="50">
        <v>496</v>
      </c>
      <c r="Y325" s="50">
        <v>0</v>
      </c>
      <c r="Z325" s="51">
        <v>8</v>
      </c>
      <c r="AA325" s="50">
        <v>504</v>
      </c>
      <c r="AB325" s="50">
        <v>0</v>
      </c>
    </row>
    <row r="326" spans="1:28" x14ac:dyDescent="0.3">
      <c r="A326" s="53" t="s">
        <v>333</v>
      </c>
      <c r="B326" s="53"/>
      <c r="C326" s="53"/>
      <c r="D326" s="53"/>
      <c r="E326" s="49">
        <f t="shared" si="50"/>
        <v>0.45845847070409268</v>
      </c>
      <c r="F326" s="49">
        <f t="shared" si="51"/>
        <v>0.41104185653905201</v>
      </c>
      <c r="G326" s="49">
        <f t="shared" si="52"/>
        <v>3.0828139240428903E-2</v>
      </c>
      <c r="H326" s="49">
        <f t="shared" si="53"/>
        <v>9.967153351642638E-2</v>
      </c>
      <c r="I326" s="49">
        <f t="shared" si="54"/>
        <v>0.45845847070409268</v>
      </c>
      <c r="J326" s="49" t="str">
        <f t="shared" si="55"/>
        <v>BJP</v>
      </c>
      <c r="K326" s="49">
        <f t="shared" si="56"/>
        <v>0.41104185653905201</v>
      </c>
      <c r="L326" s="49" t="str">
        <f t="shared" si="57"/>
        <v>HAMS</v>
      </c>
      <c r="M326" s="49">
        <f t="shared" si="58"/>
        <v>4.7416614165040671E-2</v>
      </c>
      <c r="N326" s="49" t="str">
        <f t="shared" si="59"/>
        <v>Swing BJP</v>
      </c>
      <c r="O326" s="50">
        <v>5040</v>
      </c>
      <c r="P326" s="50">
        <v>74952</v>
      </c>
      <c r="Q326" s="50">
        <v>1639</v>
      </c>
      <c r="R326" s="50">
        <v>67200</v>
      </c>
      <c r="S326" s="50">
        <v>2369</v>
      </c>
      <c r="T326" s="50">
        <v>1606</v>
      </c>
      <c r="U326" s="50">
        <v>4131</v>
      </c>
      <c r="V326" s="50">
        <v>1617</v>
      </c>
      <c r="W326" s="50">
        <v>1899</v>
      </c>
      <c r="X326" s="50">
        <v>160453</v>
      </c>
      <c r="Y326" s="50">
        <v>0</v>
      </c>
      <c r="Z326" s="51">
        <v>3034</v>
      </c>
      <c r="AA326" s="50">
        <v>163487</v>
      </c>
      <c r="AB326" s="5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"/>
  <sheetViews>
    <sheetView workbookViewId="0">
      <selection activeCell="C10" sqref="C10"/>
    </sheetView>
  </sheetViews>
  <sheetFormatPr defaultRowHeight="14.4" x14ac:dyDescent="0.3"/>
  <cols>
    <col min="1" max="1" width="23.44140625" customWidth="1"/>
    <col min="2" max="2" width="15.5546875" customWidth="1"/>
    <col min="3" max="3" width="12.21875" bestFit="1" customWidth="1"/>
    <col min="4" max="4" width="12" bestFit="1" customWidth="1"/>
  </cols>
  <sheetData>
    <row r="3" spans="1:4" x14ac:dyDescent="0.3">
      <c r="A3" s="67" t="s">
        <v>834</v>
      </c>
      <c r="B3" s="67" t="s">
        <v>795</v>
      </c>
    </row>
    <row r="4" spans="1:4" x14ac:dyDescent="0.3">
      <c r="A4" s="67" t="s">
        <v>623</v>
      </c>
      <c r="B4" t="s">
        <v>789</v>
      </c>
      <c r="C4" t="s">
        <v>816</v>
      </c>
      <c r="D4" t="s">
        <v>333</v>
      </c>
    </row>
    <row r="5" spans="1:4" x14ac:dyDescent="0.3">
      <c r="A5" s="68" t="s">
        <v>645</v>
      </c>
      <c r="B5" s="69"/>
      <c r="C5" s="69">
        <v>0.5905405405405405</v>
      </c>
      <c r="D5" s="69">
        <v>0.5905405405405405</v>
      </c>
    </row>
    <row r="6" spans="1:4" x14ac:dyDescent="0.3">
      <c r="A6" s="68" t="s">
        <v>651</v>
      </c>
      <c r="B6" s="69">
        <v>0.5650969529085873</v>
      </c>
      <c r="C6" s="69"/>
      <c r="D6" s="69">
        <v>0.5650969529085873</v>
      </c>
    </row>
    <row r="7" spans="1:4" x14ac:dyDescent="0.3">
      <c r="A7" s="68" t="s">
        <v>670</v>
      </c>
      <c r="B7" s="69"/>
      <c r="C7" s="69">
        <v>0.56936416184971095</v>
      </c>
      <c r="D7" s="69">
        <v>0.56936416184971095</v>
      </c>
    </row>
    <row r="8" spans="1:4" x14ac:dyDescent="0.3">
      <c r="A8" s="68" t="s">
        <v>734</v>
      </c>
      <c r="B8" s="69"/>
      <c r="C8" s="69">
        <v>0.64516129032258063</v>
      </c>
      <c r="D8" s="69">
        <v>0.64516129032258063</v>
      </c>
    </row>
    <row r="9" spans="1:4" x14ac:dyDescent="0.3">
      <c r="A9" s="68" t="s">
        <v>755</v>
      </c>
      <c r="B9" s="69"/>
      <c r="C9" s="69">
        <v>0.60641891891891897</v>
      </c>
      <c r="D9" s="69">
        <v>0.60641891891891897</v>
      </c>
    </row>
    <row r="10" spans="1:4" x14ac:dyDescent="0.3">
      <c r="A10" s="68" t="s">
        <v>777</v>
      </c>
      <c r="B10" s="69"/>
      <c r="C10" s="69">
        <v>0.62255639097744364</v>
      </c>
      <c r="D10" s="69">
        <v>0.62255639097744364</v>
      </c>
    </row>
    <row r="11" spans="1:4" x14ac:dyDescent="0.3">
      <c r="A11" s="68" t="s">
        <v>333</v>
      </c>
      <c r="B11" s="69">
        <v>0.5650969529085873</v>
      </c>
      <c r="C11" s="69">
        <v>3.0340413026091944</v>
      </c>
      <c r="D11" s="69">
        <v>3.599138255517782</v>
      </c>
    </row>
  </sheetData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0"/>
  <sheetViews>
    <sheetView workbookViewId="0"/>
  </sheetViews>
  <sheetFormatPr defaultRowHeight="14.4" x14ac:dyDescent="0.3"/>
  <cols>
    <col min="18" max="18" width="21.21875" customWidth="1"/>
    <col min="20" max="20" width="12" customWidth="1"/>
  </cols>
  <sheetData>
    <row r="1" spans="1:22" ht="100.8" x14ac:dyDescent="0.3">
      <c r="A1" t="s">
        <v>623</v>
      </c>
      <c r="B1" s="70" t="s">
        <v>870</v>
      </c>
      <c r="C1" s="70" t="s">
        <v>871</v>
      </c>
      <c r="D1" s="70" t="s">
        <v>872</v>
      </c>
      <c r="E1" s="70" t="s">
        <v>873</v>
      </c>
      <c r="F1" s="70" t="s">
        <v>874</v>
      </c>
      <c r="G1" s="70" t="s">
        <v>875</v>
      </c>
      <c r="H1" s="70" t="s">
        <v>876</v>
      </c>
      <c r="I1" s="70" t="s">
        <v>877</v>
      </c>
      <c r="J1" s="70" t="s">
        <v>878</v>
      </c>
      <c r="K1" s="70" t="s">
        <v>879</v>
      </c>
      <c r="L1" s="70" t="s">
        <v>880</v>
      </c>
      <c r="M1" s="45" t="s">
        <v>881</v>
      </c>
      <c r="N1" s="45" t="s">
        <v>882</v>
      </c>
      <c r="O1" s="45" t="s">
        <v>883</v>
      </c>
      <c r="P1" s="45" t="s">
        <v>884</v>
      </c>
      <c r="Q1" s="65" t="s">
        <v>885</v>
      </c>
      <c r="R1" s="65" t="s">
        <v>886</v>
      </c>
      <c r="S1" s="65" t="s">
        <v>887</v>
      </c>
      <c r="T1" s="65" t="s">
        <v>888</v>
      </c>
      <c r="U1" s="65" t="s">
        <v>889</v>
      </c>
      <c r="V1" s="66" t="s">
        <v>838</v>
      </c>
    </row>
    <row r="2" spans="1:22" x14ac:dyDescent="0.3">
      <c r="A2" t="s">
        <v>794</v>
      </c>
      <c r="B2">
        <v>2</v>
      </c>
      <c r="C2">
        <v>65</v>
      </c>
      <c r="D2">
        <v>1</v>
      </c>
      <c r="E2">
        <v>150</v>
      </c>
      <c r="F2">
        <v>5</v>
      </c>
      <c r="G2">
        <v>1</v>
      </c>
      <c r="H2">
        <v>6</v>
      </c>
      <c r="I2">
        <v>1</v>
      </c>
      <c r="J2">
        <v>0</v>
      </c>
      <c r="K2">
        <v>3</v>
      </c>
      <c r="L2">
        <v>234</v>
      </c>
      <c r="M2" s="9">
        <f>C2/L2</f>
        <v>0.27777777777777779</v>
      </c>
      <c r="N2" s="9">
        <f>E2/L2</f>
        <v>0.64102564102564108</v>
      </c>
      <c r="O2" s="9">
        <f>B2/L2</f>
        <v>8.5470085470085479E-3</v>
      </c>
      <c r="P2" s="9">
        <f>SUM(D2,F2:K2)/L2</f>
        <v>7.2649572649572655E-2</v>
      </c>
      <c r="Q2" s="9">
        <f>MAX(M2:P2)</f>
        <v>0.64102564102564108</v>
      </c>
      <c r="R2" t="str">
        <f>INDEX($M$1:$P$1,MATCH(Q2,M2:P2,0))</f>
        <v>HAMS_2019</v>
      </c>
      <c r="S2" s="9">
        <f>LARGE(M2:P2,2)</f>
        <v>0.27777777777777779</v>
      </c>
      <c r="T2" t="str">
        <f>INDEX($M$1:$P$1,MATCH(S2,M2:P2,0))</f>
        <v>BJP_2019</v>
      </c>
      <c r="U2" s="9">
        <f>Q2-S2</f>
        <v>0.36324786324786329</v>
      </c>
      <c r="V2" s="49" t="str">
        <f>IF(U2&gt;=0.15,CONCATENATE("Strong ",R2),CONCATENATE("Swing ",R2))</f>
        <v>Strong HAMS_2019</v>
      </c>
    </row>
    <row r="3" spans="1:22" x14ac:dyDescent="0.3">
      <c r="A3" t="s">
        <v>624</v>
      </c>
      <c r="B3">
        <v>13</v>
      </c>
      <c r="C3">
        <v>373</v>
      </c>
      <c r="D3">
        <v>14</v>
      </c>
      <c r="E3">
        <v>346</v>
      </c>
      <c r="F3">
        <v>22</v>
      </c>
      <c r="G3">
        <v>14</v>
      </c>
      <c r="H3">
        <v>39</v>
      </c>
      <c r="I3">
        <v>17</v>
      </c>
      <c r="J3">
        <v>12</v>
      </c>
      <c r="K3">
        <v>25</v>
      </c>
      <c r="L3">
        <v>875</v>
      </c>
      <c r="M3" s="9">
        <f t="shared" ref="M3:M66" si="0">C3/L3</f>
        <v>0.42628571428571427</v>
      </c>
      <c r="N3" s="9">
        <f t="shared" ref="N3:N66" si="1">E3/L3</f>
        <v>0.39542857142857141</v>
      </c>
      <c r="O3" s="9">
        <f t="shared" ref="O3:O66" si="2">B3/L3</f>
        <v>1.4857142857142857E-2</v>
      </c>
      <c r="P3" s="9">
        <f t="shared" ref="P3:P66" si="3">SUM(D3,F3:K3)/L3</f>
        <v>0.16342857142857142</v>
      </c>
      <c r="Q3" s="9">
        <f t="shared" ref="Q3:Q66" si="4">MAX(M3:P3)</f>
        <v>0.42628571428571427</v>
      </c>
      <c r="R3" t="str">
        <f t="shared" ref="R3:R66" si="5">INDEX($M$1:$P$1,MATCH(Q3,M3:P3,0))</f>
        <v>BJP_2019</v>
      </c>
      <c r="S3" s="9">
        <f t="shared" ref="S3:S66" si="6">LARGE(M3:P3,2)</f>
        <v>0.39542857142857141</v>
      </c>
      <c r="T3" t="str">
        <f t="shared" ref="T3:T66" si="7">INDEX($M$1:$P$1,MATCH(S3,M3:P3,0))</f>
        <v>HAMS_2019</v>
      </c>
      <c r="U3" s="9">
        <f t="shared" ref="U3:U66" si="8">Q3-S3</f>
        <v>3.0857142857142861E-2</v>
      </c>
      <c r="V3" s="49" t="str">
        <f t="shared" ref="V3:V66" si="9">IF(U3&gt;=0.15,CONCATENATE("Strong ",R3),CONCATENATE("Swing ",R3))</f>
        <v>Swing BJP_2019</v>
      </c>
    </row>
    <row r="4" spans="1:22" x14ac:dyDescent="0.3">
      <c r="A4" t="s">
        <v>625</v>
      </c>
      <c r="B4">
        <v>4</v>
      </c>
      <c r="C4">
        <v>96</v>
      </c>
      <c r="D4">
        <v>5</v>
      </c>
      <c r="E4">
        <v>247</v>
      </c>
      <c r="F4">
        <v>9</v>
      </c>
      <c r="G4">
        <v>4</v>
      </c>
      <c r="H4">
        <v>15</v>
      </c>
      <c r="I4">
        <v>3</v>
      </c>
      <c r="J4">
        <v>3</v>
      </c>
      <c r="K4">
        <v>3</v>
      </c>
      <c r="L4">
        <v>389</v>
      </c>
      <c r="M4" s="9">
        <f t="shared" si="0"/>
        <v>0.2467866323907455</v>
      </c>
      <c r="N4" s="9">
        <f t="shared" si="1"/>
        <v>0.63496143958868889</v>
      </c>
      <c r="O4" s="9">
        <f t="shared" si="2"/>
        <v>1.0282776349614395E-2</v>
      </c>
      <c r="P4" s="9">
        <f t="shared" si="3"/>
        <v>0.10796915167095116</v>
      </c>
      <c r="Q4" s="9">
        <f t="shared" si="4"/>
        <v>0.63496143958868889</v>
      </c>
      <c r="R4" t="str">
        <f t="shared" si="5"/>
        <v>HAMS_2019</v>
      </c>
      <c r="S4" s="9">
        <f t="shared" si="6"/>
        <v>0.2467866323907455</v>
      </c>
      <c r="T4" t="str">
        <f t="shared" si="7"/>
        <v>BJP_2019</v>
      </c>
      <c r="U4" s="9">
        <f t="shared" si="8"/>
        <v>0.38817480719794339</v>
      </c>
      <c r="V4" s="49" t="str">
        <f t="shared" si="9"/>
        <v>Strong HAMS_2019</v>
      </c>
    </row>
    <row r="5" spans="1:22" x14ac:dyDescent="0.3">
      <c r="A5" t="s">
        <v>626</v>
      </c>
      <c r="B5">
        <v>15</v>
      </c>
      <c r="C5">
        <v>436</v>
      </c>
      <c r="D5">
        <v>4</v>
      </c>
      <c r="E5">
        <v>369</v>
      </c>
      <c r="F5">
        <v>11</v>
      </c>
      <c r="G5">
        <v>9</v>
      </c>
      <c r="H5">
        <v>20</v>
      </c>
      <c r="I5">
        <v>9</v>
      </c>
      <c r="J5">
        <v>10</v>
      </c>
      <c r="K5">
        <v>16</v>
      </c>
      <c r="L5">
        <v>899</v>
      </c>
      <c r="M5" s="9">
        <f t="shared" si="0"/>
        <v>0.4849833147942158</v>
      </c>
      <c r="N5" s="9">
        <f t="shared" si="1"/>
        <v>0.41045606229143494</v>
      </c>
      <c r="O5" s="9">
        <f t="shared" si="2"/>
        <v>1.6685205784204672E-2</v>
      </c>
      <c r="P5" s="9">
        <f t="shared" si="3"/>
        <v>8.7875417130144601E-2</v>
      </c>
      <c r="Q5" s="9">
        <f t="shared" si="4"/>
        <v>0.4849833147942158</v>
      </c>
      <c r="R5" t="str">
        <f t="shared" si="5"/>
        <v>BJP_2019</v>
      </c>
      <c r="S5" s="9">
        <f t="shared" si="6"/>
        <v>0.41045606229143494</v>
      </c>
      <c r="T5" t="str">
        <f t="shared" si="7"/>
        <v>HAMS_2019</v>
      </c>
      <c r="U5" s="9">
        <f t="shared" si="8"/>
        <v>7.4527252502780861E-2</v>
      </c>
      <c r="V5" s="49" t="str">
        <f t="shared" si="9"/>
        <v>Swing BJP_2019</v>
      </c>
    </row>
    <row r="6" spans="1:22" x14ac:dyDescent="0.3">
      <c r="A6" t="s">
        <v>627</v>
      </c>
      <c r="B6">
        <v>18</v>
      </c>
      <c r="C6">
        <v>93</v>
      </c>
      <c r="D6">
        <v>6</v>
      </c>
      <c r="E6">
        <v>226</v>
      </c>
      <c r="F6">
        <v>18</v>
      </c>
      <c r="G6">
        <v>9</v>
      </c>
      <c r="H6">
        <v>12</v>
      </c>
      <c r="I6">
        <v>8</v>
      </c>
      <c r="J6">
        <v>6</v>
      </c>
      <c r="K6">
        <v>16</v>
      </c>
      <c r="L6">
        <v>412</v>
      </c>
      <c r="M6" s="9">
        <f t="shared" si="0"/>
        <v>0.22572815533980584</v>
      </c>
      <c r="N6" s="9">
        <f t="shared" si="1"/>
        <v>0.54854368932038833</v>
      </c>
      <c r="O6" s="9">
        <f t="shared" si="2"/>
        <v>4.3689320388349516E-2</v>
      </c>
      <c r="P6" s="9">
        <f t="shared" si="3"/>
        <v>0.18203883495145631</v>
      </c>
      <c r="Q6" s="9">
        <f t="shared" si="4"/>
        <v>0.54854368932038833</v>
      </c>
      <c r="R6" t="str">
        <f t="shared" si="5"/>
        <v>HAMS_2019</v>
      </c>
      <c r="S6" s="9">
        <f t="shared" si="6"/>
        <v>0.22572815533980584</v>
      </c>
      <c r="T6" t="str">
        <f t="shared" si="7"/>
        <v>BJP_2019</v>
      </c>
      <c r="U6" s="9">
        <f t="shared" si="8"/>
        <v>0.32281553398058249</v>
      </c>
      <c r="V6" s="49" t="str">
        <f t="shared" si="9"/>
        <v>Strong HAMS_2019</v>
      </c>
    </row>
    <row r="7" spans="1:22" x14ac:dyDescent="0.3">
      <c r="A7" t="s">
        <v>628</v>
      </c>
      <c r="B7">
        <v>223</v>
      </c>
      <c r="C7">
        <v>15103</v>
      </c>
      <c r="D7">
        <v>114</v>
      </c>
      <c r="E7">
        <v>8677</v>
      </c>
      <c r="F7">
        <v>149</v>
      </c>
      <c r="G7">
        <v>120</v>
      </c>
      <c r="H7">
        <v>299</v>
      </c>
      <c r="I7">
        <v>110</v>
      </c>
      <c r="J7">
        <v>118</v>
      </c>
      <c r="K7">
        <v>264</v>
      </c>
      <c r="L7">
        <v>25177</v>
      </c>
      <c r="M7" s="9">
        <f t="shared" si="0"/>
        <v>0.599872899868928</v>
      </c>
      <c r="N7" s="9">
        <f t="shared" si="1"/>
        <v>0.34463994915994756</v>
      </c>
      <c r="O7" s="9">
        <f t="shared" si="2"/>
        <v>8.8572903840807085E-3</v>
      </c>
      <c r="P7" s="9">
        <f t="shared" si="3"/>
        <v>4.6629860587043728E-2</v>
      </c>
      <c r="Q7" s="9">
        <f t="shared" si="4"/>
        <v>0.599872899868928</v>
      </c>
      <c r="R7" t="str">
        <f t="shared" si="5"/>
        <v>BJP_2019</v>
      </c>
      <c r="S7" s="9">
        <f t="shared" si="6"/>
        <v>0.34463994915994756</v>
      </c>
      <c r="T7" t="str">
        <f t="shared" si="7"/>
        <v>HAMS_2019</v>
      </c>
      <c r="U7" s="9">
        <f t="shared" si="8"/>
        <v>0.25523295070898044</v>
      </c>
      <c r="V7" s="49" t="str">
        <f t="shared" si="9"/>
        <v>Strong BJP_2019</v>
      </c>
    </row>
    <row r="8" spans="1:22" x14ac:dyDescent="0.3">
      <c r="A8" t="s">
        <v>629</v>
      </c>
      <c r="B8">
        <v>10</v>
      </c>
      <c r="C8">
        <v>408</v>
      </c>
      <c r="D8">
        <v>11</v>
      </c>
      <c r="E8">
        <v>20</v>
      </c>
      <c r="F8">
        <v>3</v>
      </c>
      <c r="G8">
        <v>1</v>
      </c>
      <c r="H8">
        <v>3</v>
      </c>
      <c r="I8">
        <v>7</v>
      </c>
      <c r="J8">
        <v>11</v>
      </c>
      <c r="K8">
        <v>12</v>
      </c>
      <c r="L8">
        <v>486</v>
      </c>
      <c r="M8" s="9">
        <f t="shared" si="0"/>
        <v>0.83950617283950613</v>
      </c>
      <c r="N8" s="9">
        <f t="shared" si="1"/>
        <v>4.1152263374485597E-2</v>
      </c>
      <c r="O8" s="9">
        <f t="shared" si="2"/>
        <v>2.0576131687242798E-2</v>
      </c>
      <c r="P8" s="9">
        <f t="shared" si="3"/>
        <v>9.8765432098765427E-2</v>
      </c>
      <c r="Q8" s="9">
        <f t="shared" si="4"/>
        <v>0.83950617283950613</v>
      </c>
      <c r="R8" t="str">
        <f t="shared" si="5"/>
        <v>BJP_2019</v>
      </c>
      <c r="S8" s="9">
        <f t="shared" si="6"/>
        <v>9.8765432098765427E-2</v>
      </c>
      <c r="T8" t="str">
        <f t="shared" si="7"/>
        <v>Others_2019</v>
      </c>
      <c r="U8" s="9">
        <f t="shared" si="8"/>
        <v>0.7407407407407407</v>
      </c>
      <c r="V8" s="49" t="str">
        <f t="shared" si="9"/>
        <v>Strong BJP_2019</v>
      </c>
    </row>
    <row r="9" spans="1:22" x14ac:dyDescent="0.3">
      <c r="A9" t="s">
        <v>630</v>
      </c>
      <c r="B9">
        <v>65</v>
      </c>
      <c r="C9">
        <v>675</v>
      </c>
      <c r="D9">
        <v>19</v>
      </c>
      <c r="E9">
        <v>406</v>
      </c>
      <c r="F9">
        <v>9</v>
      </c>
      <c r="G9">
        <v>21</v>
      </c>
      <c r="H9">
        <v>41</v>
      </c>
      <c r="I9">
        <v>13</v>
      </c>
      <c r="J9">
        <v>30</v>
      </c>
      <c r="K9">
        <v>41</v>
      </c>
      <c r="L9">
        <v>1320</v>
      </c>
      <c r="M9" s="9">
        <f t="shared" si="0"/>
        <v>0.51136363636363635</v>
      </c>
      <c r="N9" s="9">
        <f t="shared" si="1"/>
        <v>0.30757575757575756</v>
      </c>
      <c r="O9" s="9">
        <f t="shared" si="2"/>
        <v>4.924242424242424E-2</v>
      </c>
      <c r="P9" s="9">
        <f t="shared" si="3"/>
        <v>0.13181818181818181</v>
      </c>
      <c r="Q9" s="9">
        <f t="shared" si="4"/>
        <v>0.51136363636363635</v>
      </c>
      <c r="R9" t="str">
        <f t="shared" si="5"/>
        <v>BJP_2019</v>
      </c>
      <c r="S9" s="9">
        <f t="shared" si="6"/>
        <v>0.30757575757575756</v>
      </c>
      <c r="T9" t="str">
        <f t="shared" si="7"/>
        <v>HAMS_2019</v>
      </c>
      <c r="U9" s="9">
        <f t="shared" si="8"/>
        <v>0.2037878787878788</v>
      </c>
      <c r="V9" s="49" t="str">
        <f t="shared" si="9"/>
        <v>Strong BJP_2019</v>
      </c>
    </row>
    <row r="10" spans="1:22" x14ac:dyDescent="0.3">
      <c r="A10" t="s">
        <v>631</v>
      </c>
      <c r="B10">
        <v>23</v>
      </c>
      <c r="C10">
        <v>264</v>
      </c>
      <c r="D10">
        <v>4</v>
      </c>
      <c r="E10">
        <v>235</v>
      </c>
      <c r="F10">
        <v>11</v>
      </c>
      <c r="G10">
        <v>3</v>
      </c>
      <c r="H10">
        <v>16</v>
      </c>
      <c r="I10">
        <v>6</v>
      </c>
      <c r="J10">
        <v>8</v>
      </c>
      <c r="K10">
        <v>10</v>
      </c>
      <c r="L10">
        <v>580</v>
      </c>
      <c r="M10" s="9">
        <f t="shared" si="0"/>
        <v>0.45517241379310347</v>
      </c>
      <c r="N10" s="9">
        <f t="shared" si="1"/>
        <v>0.40517241379310343</v>
      </c>
      <c r="O10" s="9">
        <f t="shared" si="2"/>
        <v>3.9655172413793106E-2</v>
      </c>
      <c r="P10" s="9">
        <f t="shared" si="3"/>
        <v>0.1</v>
      </c>
      <c r="Q10" s="9">
        <f t="shared" si="4"/>
        <v>0.45517241379310347</v>
      </c>
      <c r="R10" t="str">
        <f t="shared" si="5"/>
        <v>BJP_2019</v>
      </c>
      <c r="S10" s="9">
        <f t="shared" si="6"/>
        <v>0.40517241379310343</v>
      </c>
      <c r="T10" t="str">
        <f t="shared" si="7"/>
        <v>HAMS_2019</v>
      </c>
      <c r="U10" s="9">
        <f t="shared" si="8"/>
        <v>5.0000000000000044E-2</v>
      </c>
      <c r="V10" s="49" t="str">
        <f t="shared" si="9"/>
        <v>Swing BJP_2019</v>
      </c>
    </row>
    <row r="11" spans="1:22" x14ac:dyDescent="0.3">
      <c r="A11" t="s">
        <v>632</v>
      </c>
      <c r="B11">
        <v>15</v>
      </c>
      <c r="C11">
        <v>396</v>
      </c>
      <c r="D11">
        <v>6</v>
      </c>
      <c r="E11">
        <v>412</v>
      </c>
      <c r="F11">
        <v>5</v>
      </c>
      <c r="G11">
        <v>7</v>
      </c>
      <c r="H11">
        <v>27</v>
      </c>
      <c r="I11">
        <v>10</v>
      </c>
      <c r="J11">
        <v>10</v>
      </c>
      <c r="K11">
        <v>16</v>
      </c>
      <c r="L11">
        <v>904</v>
      </c>
      <c r="M11" s="9">
        <f t="shared" si="0"/>
        <v>0.43805309734513276</v>
      </c>
      <c r="N11" s="9">
        <f t="shared" si="1"/>
        <v>0.45575221238938052</v>
      </c>
      <c r="O11" s="9">
        <f t="shared" si="2"/>
        <v>1.6592920353982302E-2</v>
      </c>
      <c r="P11" s="9">
        <f t="shared" si="3"/>
        <v>8.9601769911504425E-2</v>
      </c>
      <c r="Q11" s="9">
        <f t="shared" si="4"/>
        <v>0.45575221238938052</v>
      </c>
      <c r="R11" t="str">
        <f t="shared" si="5"/>
        <v>HAMS_2019</v>
      </c>
      <c r="S11" s="9">
        <f t="shared" si="6"/>
        <v>0.43805309734513276</v>
      </c>
      <c r="T11" t="str">
        <f t="shared" si="7"/>
        <v>BJP_2019</v>
      </c>
      <c r="U11" s="9">
        <f t="shared" si="8"/>
        <v>1.769911504424776E-2</v>
      </c>
      <c r="V11" s="49" t="str">
        <f t="shared" si="9"/>
        <v>Swing HAMS_2019</v>
      </c>
    </row>
    <row r="12" spans="1:22" x14ac:dyDescent="0.3">
      <c r="A12" t="s">
        <v>633</v>
      </c>
      <c r="B12">
        <v>13</v>
      </c>
      <c r="C12">
        <v>52</v>
      </c>
      <c r="D12">
        <v>2</v>
      </c>
      <c r="E12">
        <v>155</v>
      </c>
      <c r="F12">
        <v>0</v>
      </c>
      <c r="G12">
        <v>2</v>
      </c>
      <c r="H12">
        <v>15</v>
      </c>
      <c r="I12">
        <v>2</v>
      </c>
      <c r="J12">
        <v>3</v>
      </c>
      <c r="K12">
        <v>7</v>
      </c>
      <c r="L12">
        <v>251</v>
      </c>
      <c r="M12" s="9">
        <f t="shared" si="0"/>
        <v>0.20717131474103587</v>
      </c>
      <c r="N12" s="9">
        <f t="shared" si="1"/>
        <v>0.61752988047808766</v>
      </c>
      <c r="O12" s="9">
        <f t="shared" si="2"/>
        <v>5.1792828685258967E-2</v>
      </c>
      <c r="P12" s="9">
        <f t="shared" si="3"/>
        <v>0.12350597609561753</v>
      </c>
      <c r="Q12" s="9">
        <f t="shared" si="4"/>
        <v>0.61752988047808766</v>
      </c>
      <c r="R12" t="str">
        <f t="shared" si="5"/>
        <v>HAMS_2019</v>
      </c>
      <c r="S12" s="9">
        <f t="shared" si="6"/>
        <v>0.20717131474103587</v>
      </c>
      <c r="T12" t="str">
        <f t="shared" si="7"/>
        <v>BJP_2019</v>
      </c>
      <c r="U12" s="9">
        <f t="shared" si="8"/>
        <v>0.41035856573705176</v>
      </c>
      <c r="V12" s="49" t="str">
        <f t="shared" si="9"/>
        <v>Strong HAMS_2019</v>
      </c>
    </row>
    <row r="13" spans="1:22" x14ac:dyDescent="0.3">
      <c r="A13" t="s">
        <v>802</v>
      </c>
      <c r="B13">
        <v>16</v>
      </c>
      <c r="C13">
        <v>659</v>
      </c>
      <c r="D13">
        <v>10</v>
      </c>
      <c r="E13">
        <v>364</v>
      </c>
      <c r="F13">
        <v>16</v>
      </c>
      <c r="G13">
        <v>13</v>
      </c>
      <c r="H13">
        <v>54</v>
      </c>
      <c r="I13">
        <v>29</v>
      </c>
      <c r="J13">
        <v>26</v>
      </c>
      <c r="K13">
        <v>44</v>
      </c>
      <c r="L13">
        <v>1231</v>
      </c>
      <c r="M13" s="9">
        <f t="shared" si="0"/>
        <v>0.53533712428919578</v>
      </c>
      <c r="N13" s="9">
        <f t="shared" si="1"/>
        <v>0.2956945572705118</v>
      </c>
      <c r="O13" s="9">
        <f t="shared" si="2"/>
        <v>1.2997562956945572E-2</v>
      </c>
      <c r="P13" s="9">
        <f t="shared" si="3"/>
        <v>0.15597075548334688</v>
      </c>
      <c r="Q13" s="9">
        <f t="shared" si="4"/>
        <v>0.53533712428919578</v>
      </c>
      <c r="R13" t="str">
        <f t="shared" si="5"/>
        <v>BJP_2019</v>
      </c>
      <c r="S13" s="9">
        <f t="shared" si="6"/>
        <v>0.2956945572705118</v>
      </c>
      <c r="T13" t="str">
        <f t="shared" si="7"/>
        <v>HAMS_2019</v>
      </c>
      <c r="U13" s="9">
        <f t="shared" si="8"/>
        <v>0.23964256701868397</v>
      </c>
      <c r="V13" s="49" t="str">
        <f t="shared" si="9"/>
        <v>Strong BJP_2019</v>
      </c>
    </row>
    <row r="14" spans="1:22" x14ac:dyDescent="0.3">
      <c r="A14" t="s">
        <v>634</v>
      </c>
      <c r="B14">
        <v>8</v>
      </c>
      <c r="C14">
        <v>404</v>
      </c>
      <c r="D14">
        <v>8</v>
      </c>
      <c r="E14">
        <v>181</v>
      </c>
      <c r="F14">
        <v>9</v>
      </c>
      <c r="G14">
        <v>10</v>
      </c>
      <c r="H14">
        <v>19</v>
      </c>
      <c r="I14">
        <v>9</v>
      </c>
      <c r="J14">
        <v>12</v>
      </c>
      <c r="K14">
        <v>12</v>
      </c>
      <c r="L14">
        <v>672</v>
      </c>
      <c r="M14" s="9">
        <f t="shared" si="0"/>
        <v>0.60119047619047616</v>
      </c>
      <c r="N14" s="9">
        <f t="shared" si="1"/>
        <v>0.26934523809523808</v>
      </c>
      <c r="O14" s="9">
        <f t="shared" si="2"/>
        <v>1.1904761904761904E-2</v>
      </c>
      <c r="P14" s="9">
        <f t="shared" si="3"/>
        <v>0.11755952380952381</v>
      </c>
      <c r="Q14" s="9">
        <f t="shared" si="4"/>
        <v>0.60119047619047616</v>
      </c>
      <c r="R14" t="str">
        <f t="shared" si="5"/>
        <v>BJP_2019</v>
      </c>
      <c r="S14" s="9">
        <f t="shared" si="6"/>
        <v>0.26934523809523808</v>
      </c>
      <c r="T14" t="str">
        <f t="shared" si="7"/>
        <v>HAMS_2019</v>
      </c>
      <c r="U14" s="9">
        <f t="shared" si="8"/>
        <v>0.33184523809523808</v>
      </c>
      <c r="V14" s="49" t="str">
        <f t="shared" si="9"/>
        <v>Strong BJP_2019</v>
      </c>
    </row>
    <row r="15" spans="1:22" x14ac:dyDescent="0.3">
      <c r="A15" t="s">
        <v>635</v>
      </c>
      <c r="B15">
        <v>42</v>
      </c>
      <c r="C15">
        <v>238</v>
      </c>
      <c r="D15">
        <v>5</v>
      </c>
      <c r="E15">
        <v>426</v>
      </c>
      <c r="F15">
        <v>8</v>
      </c>
      <c r="G15">
        <v>15</v>
      </c>
      <c r="H15">
        <v>25</v>
      </c>
      <c r="I15">
        <v>10</v>
      </c>
      <c r="J15">
        <v>4</v>
      </c>
      <c r="K15">
        <v>15</v>
      </c>
      <c r="L15">
        <v>788</v>
      </c>
      <c r="M15" s="9">
        <f t="shared" si="0"/>
        <v>0.3020304568527919</v>
      </c>
      <c r="N15" s="9">
        <f t="shared" si="1"/>
        <v>0.54060913705583757</v>
      </c>
      <c r="O15" s="9">
        <f t="shared" si="2"/>
        <v>5.3299492385786802E-2</v>
      </c>
      <c r="P15" s="9">
        <f t="shared" si="3"/>
        <v>0.10406091370558376</v>
      </c>
      <c r="Q15" s="9">
        <f t="shared" si="4"/>
        <v>0.54060913705583757</v>
      </c>
      <c r="R15" t="str">
        <f t="shared" si="5"/>
        <v>HAMS_2019</v>
      </c>
      <c r="S15" s="9">
        <f t="shared" si="6"/>
        <v>0.3020304568527919</v>
      </c>
      <c r="T15" t="str">
        <f t="shared" si="7"/>
        <v>BJP_2019</v>
      </c>
      <c r="U15" s="9">
        <f t="shared" si="8"/>
        <v>0.23857868020304568</v>
      </c>
      <c r="V15" s="49" t="str">
        <f t="shared" si="9"/>
        <v>Strong HAMS_2019</v>
      </c>
    </row>
    <row r="16" spans="1:22" x14ac:dyDescent="0.3">
      <c r="A16" t="s">
        <v>636</v>
      </c>
      <c r="B16">
        <v>7</v>
      </c>
      <c r="C16">
        <v>368</v>
      </c>
      <c r="D16">
        <v>4</v>
      </c>
      <c r="E16">
        <v>277</v>
      </c>
      <c r="F16">
        <v>7</v>
      </c>
      <c r="G16">
        <v>6</v>
      </c>
      <c r="H16">
        <v>12</v>
      </c>
      <c r="I16">
        <v>4</v>
      </c>
      <c r="J16">
        <v>4</v>
      </c>
      <c r="K16">
        <v>6</v>
      </c>
      <c r="L16">
        <v>695</v>
      </c>
      <c r="M16" s="9">
        <f t="shared" si="0"/>
        <v>0.52949640287769784</v>
      </c>
      <c r="N16" s="9">
        <f t="shared" si="1"/>
        <v>0.3985611510791367</v>
      </c>
      <c r="O16" s="9">
        <f t="shared" si="2"/>
        <v>1.0071942446043165E-2</v>
      </c>
      <c r="P16" s="9">
        <f t="shared" si="3"/>
        <v>6.1870503597122303E-2</v>
      </c>
      <c r="Q16" s="9">
        <f t="shared" si="4"/>
        <v>0.52949640287769784</v>
      </c>
      <c r="R16" t="str">
        <f t="shared" si="5"/>
        <v>BJP_2019</v>
      </c>
      <c r="S16" s="9">
        <f t="shared" si="6"/>
        <v>0.3985611510791367</v>
      </c>
      <c r="T16" t="str">
        <f t="shared" si="7"/>
        <v>HAMS_2019</v>
      </c>
      <c r="U16" s="9">
        <f t="shared" si="8"/>
        <v>0.13093525179856114</v>
      </c>
      <c r="V16" s="49" t="str">
        <f t="shared" si="9"/>
        <v>Swing BJP_2019</v>
      </c>
    </row>
    <row r="17" spans="1:22" x14ac:dyDescent="0.3">
      <c r="A17" t="s">
        <v>637</v>
      </c>
      <c r="B17">
        <v>23</v>
      </c>
      <c r="C17">
        <v>138</v>
      </c>
      <c r="D17">
        <v>1</v>
      </c>
      <c r="E17">
        <v>191</v>
      </c>
      <c r="F17">
        <v>4</v>
      </c>
      <c r="G17">
        <v>6</v>
      </c>
      <c r="H17">
        <v>11</v>
      </c>
      <c r="I17">
        <v>6</v>
      </c>
      <c r="J17">
        <v>3</v>
      </c>
      <c r="K17">
        <v>13</v>
      </c>
      <c r="L17">
        <v>396</v>
      </c>
      <c r="M17" s="9">
        <f t="shared" si="0"/>
        <v>0.34848484848484851</v>
      </c>
      <c r="N17" s="9">
        <f t="shared" si="1"/>
        <v>0.48232323232323232</v>
      </c>
      <c r="O17" s="9">
        <f t="shared" si="2"/>
        <v>5.808080808080808E-2</v>
      </c>
      <c r="P17" s="9">
        <f t="shared" si="3"/>
        <v>0.1111111111111111</v>
      </c>
      <c r="Q17" s="9">
        <f t="shared" si="4"/>
        <v>0.48232323232323232</v>
      </c>
      <c r="R17" t="str">
        <f t="shared" si="5"/>
        <v>HAMS_2019</v>
      </c>
      <c r="S17" s="9">
        <f t="shared" si="6"/>
        <v>0.34848484848484851</v>
      </c>
      <c r="T17" t="str">
        <f t="shared" si="7"/>
        <v>BJP_2019</v>
      </c>
      <c r="U17" s="9">
        <f t="shared" si="8"/>
        <v>0.13383838383838381</v>
      </c>
      <c r="V17" s="49" t="str">
        <f t="shared" si="9"/>
        <v>Swing HAMS_2019</v>
      </c>
    </row>
    <row r="18" spans="1:22" x14ac:dyDescent="0.3">
      <c r="A18" t="s">
        <v>638</v>
      </c>
      <c r="B18">
        <v>19</v>
      </c>
      <c r="C18">
        <v>237</v>
      </c>
      <c r="D18">
        <v>7</v>
      </c>
      <c r="E18">
        <v>525</v>
      </c>
      <c r="F18">
        <v>10</v>
      </c>
      <c r="G18">
        <v>12</v>
      </c>
      <c r="H18">
        <v>14</v>
      </c>
      <c r="I18">
        <v>7</v>
      </c>
      <c r="J18">
        <v>11</v>
      </c>
      <c r="K18">
        <v>15</v>
      </c>
      <c r="L18">
        <v>857</v>
      </c>
      <c r="M18" s="9">
        <f t="shared" si="0"/>
        <v>0.27654609101516919</v>
      </c>
      <c r="N18" s="9">
        <f t="shared" si="1"/>
        <v>0.61260210035005835</v>
      </c>
      <c r="O18" s="9">
        <f t="shared" si="2"/>
        <v>2.2170361726954493E-2</v>
      </c>
      <c r="P18" s="9">
        <f t="shared" si="3"/>
        <v>8.8681446907817971E-2</v>
      </c>
      <c r="Q18" s="9">
        <f t="shared" si="4"/>
        <v>0.61260210035005835</v>
      </c>
      <c r="R18" t="str">
        <f t="shared" si="5"/>
        <v>HAMS_2019</v>
      </c>
      <c r="S18" s="9">
        <f t="shared" si="6"/>
        <v>0.27654609101516919</v>
      </c>
      <c r="T18" t="str">
        <f t="shared" si="7"/>
        <v>BJP_2019</v>
      </c>
      <c r="U18" s="9">
        <f t="shared" si="8"/>
        <v>0.33605600933488916</v>
      </c>
      <c r="V18" s="49" t="str">
        <f t="shared" si="9"/>
        <v>Strong HAMS_2019</v>
      </c>
    </row>
    <row r="19" spans="1:22" x14ac:dyDescent="0.3">
      <c r="A19" t="s">
        <v>639</v>
      </c>
      <c r="B19">
        <v>2</v>
      </c>
      <c r="C19">
        <v>117</v>
      </c>
      <c r="D19">
        <v>1</v>
      </c>
      <c r="E19">
        <v>154</v>
      </c>
      <c r="F19">
        <v>4</v>
      </c>
      <c r="G19">
        <v>3</v>
      </c>
      <c r="H19">
        <v>2</v>
      </c>
      <c r="I19">
        <v>2</v>
      </c>
      <c r="J19">
        <v>3</v>
      </c>
      <c r="K19">
        <v>3</v>
      </c>
      <c r="L19">
        <v>291</v>
      </c>
      <c r="M19" s="9">
        <f t="shared" si="0"/>
        <v>0.40206185567010311</v>
      </c>
      <c r="N19" s="9">
        <f t="shared" si="1"/>
        <v>0.52920962199312716</v>
      </c>
      <c r="O19" s="9">
        <f t="shared" si="2"/>
        <v>6.8728522336769758E-3</v>
      </c>
      <c r="P19" s="9">
        <f t="shared" si="3"/>
        <v>6.1855670103092786E-2</v>
      </c>
      <c r="Q19" s="9">
        <f t="shared" si="4"/>
        <v>0.52920962199312716</v>
      </c>
      <c r="R19" t="str">
        <f t="shared" si="5"/>
        <v>HAMS_2019</v>
      </c>
      <c r="S19" s="9">
        <f t="shared" si="6"/>
        <v>0.40206185567010311</v>
      </c>
      <c r="T19" t="str">
        <f t="shared" si="7"/>
        <v>BJP_2019</v>
      </c>
      <c r="U19" s="9">
        <f t="shared" si="8"/>
        <v>0.12714776632302405</v>
      </c>
      <c r="V19" s="49" t="str">
        <f t="shared" si="9"/>
        <v>Swing HAMS_2019</v>
      </c>
    </row>
    <row r="20" spans="1:22" x14ac:dyDescent="0.3">
      <c r="A20" t="s">
        <v>640</v>
      </c>
      <c r="B20">
        <v>9</v>
      </c>
      <c r="C20">
        <v>295</v>
      </c>
      <c r="D20">
        <v>14</v>
      </c>
      <c r="E20">
        <v>188</v>
      </c>
      <c r="F20">
        <v>12</v>
      </c>
      <c r="G20">
        <v>9</v>
      </c>
      <c r="H20">
        <v>39</v>
      </c>
      <c r="I20">
        <v>8</v>
      </c>
      <c r="J20">
        <v>13</v>
      </c>
      <c r="K20">
        <v>21</v>
      </c>
      <c r="L20">
        <v>608</v>
      </c>
      <c r="M20" s="9">
        <f t="shared" si="0"/>
        <v>0.48519736842105265</v>
      </c>
      <c r="N20" s="9">
        <f t="shared" si="1"/>
        <v>0.30921052631578949</v>
      </c>
      <c r="O20" s="9">
        <f t="shared" si="2"/>
        <v>1.4802631578947368E-2</v>
      </c>
      <c r="P20" s="9">
        <f t="shared" si="3"/>
        <v>0.19078947368421054</v>
      </c>
      <c r="Q20" s="9">
        <f t="shared" si="4"/>
        <v>0.48519736842105265</v>
      </c>
      <c r="R20" t="str">
        <f t="shared" si="5"/>
        <v>BJP_2019</v>
      </c>
      <c r="S20" s="9">
        <f t="shared" si="6"/>
        <v>0.30921052631578949</v>
      </c>
      <c r="T20" t="str">
        <f t="shared" si="7"/>
        <v>HAMS_2019</v>
      </c>
      <c r="U20" s="9">
        <f t="shared" si="8"/>
        <v>0.17598684210526316</v>
      </c>
      <c r="V20" s="49" t="str">
        <f t="shared" si="9"/>
        <v>Strong BJP_2019</v>
      </c>
    </row>
    <row r="21" spans="1:22" x14ac:dyDescent="0.3">
      <c r="A21" t="s">
        <v>641</v>
      </c>
      <c r="B21">
        <v>2</v>
      </c>
      <c r="C21">
        <v>410</v>
      </c>
      <c r="D21">
        <v>0</v>
      </c>
      <c r="E21">
        <v>34</v>
      </c>
      <c r="F21">
        <v>0</v>
      </c>
      <c r="G21">
        <v>2</v>
      </c>
      <c r="H21">
        <v>0</v>
      </c>
      <c r="I21">
        <v>1</v>
      </c>
      <c r="J21">
        <v>0</v>
      </c>
      <c r="K21">
        <v>6</v>
      </c>
      <c r="L21">
        <v>455</v>
      </c>
      <c r="M21" s="9">
        <f t="shared" si="0"/>
        <v>0.90109890109890112</v>
      </c>
      <c r="N21" s="9">
        <f t="shared" si="1"/>
        <v>7.4725274725274723E-2</v>
      </c>
      <c r="O21" s="9">
        <f t="shared" si="2"/>
        <v>4.3956043956043956E-3</v>
      </c>
      <c r="P21" s="9">
        <f t="shared" si="3"/>
        <v>1.9780219780219779E-2</v>
      </c>
      <c r="Q21" s="9">
        <f t="shared" si="4"/>
        <v>0.90109890109890112</v>
      </c>
      <c r="R21" t="str">
        <f t="shared" si="5"/>
        <v>BJP_2019</v>
      </c>
      <c r="S21" s="9">
        <f t="shared" si="6"/>
        <v>7.4725274725274723E-2</v>
      </c>
      <c r="T21" t="str">
        <f t="shared" si="7"/>
        <v>HAMS_2019</v>
      </c>
      <c r="U21" s="9">
        <f t="shared" si="8"/>
        <v>0.82637362637362644</v>
      </c>
      <c r="V21" s="49" t="str">
        <f t="shared" si="9"/>
        <v>Strong BJP_2019</v>
      </c>
    </row>
    <row r="22" spans="1:22" x14ac:dyDescent="0.3">
      <c r="A22" t="s">
        <v>642</v>
      </c>
      <c r="B22">
        <v>17</v>
      </c>
      <c r="C22">
        <v>195</v>
      </c>
      <c r="D22">
        <v>7</v>
      </c>
      <c r="E22">
        <v>147</v>
      </c>
      <c r="F22">
        <v>9</v>
      </c>
      <c r="G22">
        <v>6</v>
      </c>
      <c r="H22">
        <v>8</v>
      </c>
      <c r="I22">
        <v>3</v>
      </c>
      <c r="J22">
        <v>4</v>
      </c>
      <c r="K22">
        <v>8</v>
      </c>
      <c r="L22">
        <v>404</v>
      </c>
      <c r="M22" s="9">
        <f t="shared" si="0"/>
        <v>0.48267326732673266</v>
      </c>
      <c r="N22" s="9">
        <f t="shared" si="1"/>
        <v>0.36386138613861385</v>
      </c>
      <c r="O22" s="9">
        <f t="shared" si="2"/>
        <v>4.2079207920792082E-2</v>
      </c>
      <c r="P22" s="9">
        <f t="shared" si="3"/>
        <v>0.11138613861386139</v>
      </c>
      <c r="Q22" s="9">
        <f t="shared" si="4"/>
        <v>0.48267326732673266</v>
      </c>
      <c r="R22" t="str">
        <f t="shared" si="5"/>
        <v>BJP_2019</v>
      </c>
      <c r="S22" s="9">
        <f t="shared" si="6"/>
        <v>0.36386138613861385</v>
      </c>
      <c r="T22" t="str">
        <f t="shared" si="7"/>
        <v>HAMS_2019</v>
      </c>
      <c r="U22" s="9">
        <f t="shared" si="8"/>
        <v>0.11881188118811881</v>
      </c>
      <c r="V22" s="49" t="str">
        <f t="shared" si="9"/>
        <v>Swing BJP_2019</v>
      </c>
    </row>
    <row r="23" spans="1:22" x14ac:dyDescent="0.3">
      <c r="A23" t="s">
        <v>643</v>
      </c>
      <c r="B23">
        <v>3</v>
      </c>
      <c r="C23">
        <v>194</v>
      </c>
      <c r="D23">
        <v>12</v>
      </c>
      <c r="E23">
        <v>250</v>
      </c>
      <c r="F23">
        <v>14</v>
      </c>
      <c r="G23">
        <v>8</v>
      </c>
      <c r="H23">
        <v>12</v>
      </c>
      <c r="I23">
        <v>6</v>
      </c>
      <c r="J23">
        <v>7</v>
      </c>
      <c r="K23">
        <v>6</v>
      </c>
      <c r="L23">
        <v>512</v>
      </c>
      <c r="M23" s="9">
        <f t="shared" si="0"/>
        <v>0.37890625</v>
      </c>
      <c r="N23" s="9">
        <f t="shared" si="1"/>
        <v>0.48828125</v>
      </c>
      <c r="O23" s="9">
        <f t="shared" si="2"/>
        <v>5.859375E-3</v>
      </c>
      <c r="P23" s="9">
        <f t="shared" si="3"/>
        <v>0.126953125</v>
      </c>
      <c r="Q23" s="9">
        <f t="shared" si="4"/>
        <v>0.48828125</v>
      </c>
      <c r="R23" t="str">
        <f t="shared" si="5"/>
        <v>HAMS_2019</v>
      </c>
      <c r="S23" s="9">
        <f t="shared" si="6"/>
        <v>0.37890625</v>
      </c>
      <c r="T23" t="str">
        <f t="shared" si="7"/>
        <v>BJP_2019</v>
      </c>
      <c r="U23" s="9">
        <f t="shared" si="8"/>
        <v>0.109375</v>
      </c>
      <c r="V23" s="49" t="str">
        <f t="shared" si="9"/>
        <v>Swing HAMS_2019</v>
      </c>
    </row>
    <row r="24" spans="1:22" x14ac:dyDescent="0.3">
      <c r="A24" t="s">
        <v>644</v>
      </c>
      <c r="B24">
        <v>22</v>
      </c>
      <c r="C24">
        <v>403</v>
      </c>
      <c r="D24">
        <v>12</v>
      </c>
      <c r="E24">
        <v>490</v>
      </c>
      <c r="F24">
        <v>41</v>
      </c>
      <c r="G24">
        <v>13</v>
      </c>
      <c r="H24">
        <v>45</v>
      </c>
      <c r="I24">
        <v>29</v>
      </c>
      <c r="J24">
        <v>27</v>
      </c>
      <c r="K24">
        <v>36</v>
      </c>
      <c r="L24">
        <v>1118</v>
      </c>
      <c r="M24" s="9">
        <f t="shared" si="0"/>
        <v>0.36046511627906974</v>
      </c>
      <c r="N24" s="9">
        <f t="shared" si="1"/>
        <v>0.43828264758497315</v>
      </c>
      <c r="O24" s="9">
        <f t="shared" si="2"/>
        <v>1.9677996422182469E-2</v>
      </c>
      <c r="P24" s="9">
        <f t="shared" si="3"/>
        <v>0.18157423971377459</v>
      </c>
      <c r="Q24" s="9">
        <f t="shared" si="4"/>
        <v>0.43828264758497315</v>
      </c>
      <c r="R24" t="str">
        <f t="shared" si="5"/>
        <v>HAMS_2019</v>
      </c>
      <c r="S24" s="9">
        <f t="shared" si="6"/>
        <v>0.36046511627906974</v>
      </c>
      <c r="T24" t="str">
        <f t="shared" si="7"/>
        <v>BJP_2019</v>
      </c>
      <c r="U24" s="9">
        <f t="shared" si="8"/>
        <v>7.7817531305903409E-2</v>
      </c>
      <c r="V24" s="49" t="str">
        <f t="shared" si="9"/>
        <v>Swing HAMS_2019</v>
      </c>
    </row>
    <row r="25" spans="1:22" x14ac:dyDescent="0.3">
      <c r="A25" t="s">
        <v>645</v>
      </c>
      <c r="B25">
        <v>56</v>
      </c>
      <c r="C25">
        <v>386</v>
      </c>
      <c r="D25">
        <v>14</v>
      </c>
      <c r="E25">
        <v>874</v>
      </c>
      <c r="F25">
        <v>20</v>
      </c>
      <c r="G25">
        <v>18</v>
      </c>
      <c r="H25">
        <v>32</v>
      </c>
      <c r="I25">
        <v>24</v>
      </c>
      <c r="J25">
        <v>20</v>
      </c>
      <c r="K25">
        <v>36</v>
      </c>
      <c r="L25">
        <v>1480</v>
      </c>
      <c r="M25" s="9">
        <f t="shared" si="0"/>
        <v>0.26081081081081081</v>
      </c>
      <c r="N25" s="9">
        <f t="shared" si="1"/>
        <v>0.5905405405405405</v>
      </c>
      <c r="O25" s="9">
        <f t="shared" si="2"/>
        <v>3.783783783783784E-2</v>
      </c>
      <c r="P25" s="9">
        <f t="shared" si="3"/>
        <v>0.11081081081081082</v>
      </c>
      <c r="Q25" s="9">
        <f t="shared" si="4"/>
        <v>0.5905405405405405</v>
      </c>
      <c r="R25" t="str">
        <f t="shared" si="5"/>
        <v>HAMS_2019</v>
      </c>
      <c r="S25" s="9">
        <f t="shared" si="6"/>
        <v>0.26081081081081081</v>
      </c>
      <c r="T25" t="str">
        <f t="shared" si="7"/>
        <v>BJP_2019</v>
      </c>
      <c r="U25" s="9">
        <f t="shared" si="8"/>
        <v>0.32972972972972969</v>
      </c>
      <c r="V25" s="49" t="str">
        <f t="shared" si="9"/>
        <v>Strong HAMS_2019</v>
      </c>
    </row>
    <row r="26" spans="1:22" x14ac:dyDescent="0.3">
      <c r="A26" t="s">
        <v>646</v>
      </c>
      <c r="B26">
        <v>58</v>
      </c>
      <c r="C26">
        <v>556</v>
      </c>
      <c r="D26">
        <v>9</v>
      </c>
      <c r="E26">
        <v>501</v>
      </c>
      <c r="F26">
        <v>21</v>
      </c>
      <c r="G26">
        <v>16</v>
      </c>
      <c r="H26">
        <v>46</v>
      </c>
      <c r="I26">
        <v>11</v>
      </c>
      <c r="J26">
        <v>9</v>
      </c>
      <c r="K26">
        <v>10</v>
      </c>
      <c r="L26">
        <v>1237</v>
      </c>
      <c r="M26" s="9">
        <f t="shared" si="0"/>
        <v>0.4494745351657235</v>
      </c>
      <c r="N26" s="9">
        <f t="shared" si="1"/>
        <v>0.40501212611156023</v>
      </c>
      <c r="O26" s="9">
        <f t="shared" si="2"/>
        <v>4.6887631366208569E-2</v>
      </c>
      <c r="P26" s="9">
        <f t="shared" si="3"/>
        <v>9.8625707356507678E-2</v>
      </c>
      <c r="Q26" s="9">
        <f t="shared" si="4"/>
        <v>0.4494745351657235</v>
      </c>
      <c r="R26" t="str">
        <f t="shared" si="5"/>
        <v>BJP_2019</v>
      </c>
      <c r="S26" s="9">
        <f t="shared" si="6"/>
        <v>0.40501212611156023</v>
      </c>
      <c r="T26" t="str">
        <f t="shared" si="7"/>
        <v>HAMS_2019</v>
      </c>
      <c r="U26" s="9">
        <f t="shared" si="8"/>
        <v>4.4462409054163265E-2</v>
      </c>
      <c r="V26" s="49" t="str">
        <f t="shared" si="9"/>
        <v>Swing BJP_2019</v>
      </c>
    </row>
    <row r="27" spans="1:22" x14ac:dyDescent="0.3">
      <c r="A27" t="s">
        <v>647</v>
      </c>
      <c r="B27">
        <v>0</v>
      </c>
      <c r="C27">
        <v>44</v>
      </c>
      <c r="D27">
        <v>0</v>
      </c>
      <c r="E27">
        <v>2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47</v>
      </c>
      <c r="M27" s="9">
        <f t="shared" si="0"/>
        <v>0.93617021276595747</v>
      </c>
      <c r="N27" s="9">
        <f t="shared" si="1"/>
        <v>4.2553191489361701E-2</v>
      </c>
      <c r="O27" s="9">
        <f t="shared" si="2"/>
        <v>0</v>
      </c>
      <c r="P27" s="9">
        <f t="shared" si="3"/>
        <v>2.1276595744680851E-2</v>
      </c>
      <c r="Q27" s="9">
        <f t="shared" si="4"/>
        <v>0.93617021276595747</v>
      </c>
      <c r="R27" t="str">
        <f t="shared" si="5"/>
        <v>BJP_2019</v>
      </c>
      <c r="S27" s="9">
        <f t="shared" si="6"/>
        <v>4.2553191489361701E-2</v>
      </c>
      <c r="T27" t="str">
        <f t="shared" si="7"/>
        <v>HAMS_2019</v>
      </c>
      <c r="U27" s="9">
        <f t="shared" si="8"/>
        <v>0.89361702127659581</v>
      </c>
      <c r="V27" s="49" t="str">
        <f t="shared" si="9"/>
        <v>Strong BJP_2019</v>
      </c>
    </row>
    <row r="28" spans="1:22" x14ac:dyDescent="0.3">
      <c r="A28" t="s">
        <v>648</v>
      </c>
      <c r="B28">
        <v>15</v>
      </c>
      <c r="C28">
        <v>243</v>
      </c>
      <c r="D28">
        <v>3</v>
      </c>
      <c r="E28">
        <v>96</v>
      </c>
      <c r="F28">
        <v>5</v>
      </c>
      <c r="G28">
        <v>3</v>
      </c>
      <c r="H28">
        <v>6</v>
      </c>
      <c r="I28">
        <v>2</v>
      </c>
      <c r="J28">
        <v>0</v>
      </c>
      <c r="K28">
        <v>16</v>
      </c>
      <c r="L28">
        <v>389</v>
      </c>
      <c r="M28" s="9">
        <f t="shared" si="0"/>
        <v>0.62467866323907451</v>
      </c>
      <c r="N28" s="9">
        <f t="shared" si="1"/>
        <v>0.2467866323907455</v>
      </c>
      <c r="O28" s="9">
        <f t="shared" si="2"/>
        <v>3.8560411311053984E-2</v>
      </c>
      <c r="P28" s="9">
        <f t="shared" si="3"/>
        <v>8.9974293059125965E-2</v>
      </c>
      <c r="Q28" s="9">
        <f t="shared" si="4"/>
        <v>0.62467866323907451</v>
      </c>
      <c r="R28" t="str">
        <f t="shared" si="5"/>
        <v>BJP_2019</v>
      </c>
      <c r="S28" s="9">
        <f t="shared" si="6"/>
        <v>0.2467866323907455</v>
      </c>
      <c r="T28" t="str">
        <f t="shared" si="7"/>
        <v>HAMS_2019</v>
      </c>
      <c r="U28" s="9">
        <f t="shared" si="8"/>
        <v>0.37789203084832901</v>
      </c>
      <c r="V28" s="49" t="str">
        <f t="shared" si="9"/>
        <v>Strong BJP_2019</v>
      </c>
    </row>
    <row r="29" spans="1:22" x14ac:dyDescent="0.3">
      <c r="A29" t="s">
        <v>649</v>
      </c>
      <c r="B29">
        <v>3</v>
      </c>
      <c r="C29">
        <v>11</v>
      </c>
      <c r="D29">
        <v>3</v>
      </c>
      <c r="E29">
        <v>351</v>
      </c>
      <c r="F29">
        <v>5</v>
      </c>
      <c r="G29">
        <v>1</v>
      </c>
      <c r="H29">
        <v>10</v>
      </c>
      <c r="I29">
        <v>3</v>
      </c>
      <c r="J29">
        <v>2</v>
      </c>
      <c r="K29">
        <v>4</v>
      </c>
      <c r="L29">
        <v>393</v>
      </c>
      <c r="M29" s="9">
        <f t="shared" si="0"/>
        <v>2.7989821882951654E-2</v>
      </c>
      <c r="N29" s="9">
        <f t="shared" si="1"/>
        <v>0.89312977099236646</v>
      </c>
      <c r="O29" s="9">
        <f t="shared" si="2"/>
        <v>7.6335877862595417E-3</v>
      </c>
      <c r="P29" s="9">
        <f t="shared" si="3"/>
        <v>7.124681933842239E-2</v>
      </c>
      <c r="Q29" s="9">
        <f t="shared" si="4"/>
        <v>0.89312977099236646</v>
      </c>
      <c r="R29" t="str">
        <f t="shared" si="5"/>
        <v>HAMS_2019</v>
      </c>
      <c r="S29" s="9">
        <f t="shared" si="6"/>
        <v>7.124681933842239E-2</v>
      </c>
      <c r="T29" t="str">
        <f t="shared" si="7"/>
        <v>Others_2019</v>
      </c>
      <c r="U29" s="9">
        <f t="shared" si="8"/>
        <v>0.82188295165394409</v>
      </c>
      <c r="V29" s="49" t="str">
        <f t="shared" si="9"/>
        <v>Strong HAMS_2019</v>
      </c>
    </row>
    <row r="30" spans="1:22" x14ac:dyDescent="0.3">
      <c r="A30" t="s">
        <v>650</v>
      </c>
      <c r="B30">
        <v>18</v>
      </c>
      <c r="C30">
        <v>408</v>
      </c>
      <c r="D30">
        <v>3</v>
      </c>
      <c r="E30">
        <v>141</v>
      </c>
      <c r="F30">
        <v>7</v>
      </c>
      <c r="G30">
        <v>9</v>
      </c>
      <c r="H30">
        <v>15</v>
      </c>
      <c r="I30">
        <v>4</v>
      </c>
      <c r="J30">
        <v>11</v>
      </c>
      <c r="K30">
        <v>21</v>
      </c>
      <c r="L30">
        <v>637</v>
      </c>
      <c r="M30" s="9">
        <f t="shared" si="0"/>
        <v>0.64050235478806905</v>
      </c>
      <c r="N30" s="9">
        <f t="shared" si="1"/>
        <v>0.22135007849293564</v>
      </c>
      <c r="O30" s="9">
        <f t="shared" si="2"/>
        <v>2.8257456828885402E-2</v>
      </c>
      <c r="P30" s="9">
        <f t="shared" si="3"/>
        <v>0.10989010989010989</v>
      </c>
      <c r="Q30" s="9">
        <f t="shared" si="4"/>
        <v>0.64050235478806905</v>
      </c>
      <c r="R30" t="str">
        <f t="shared" si="5"/>
        <v>BJP_2019</v>
      </c>
      <c r="S30" s="9">
        <f t="shared" si="6"/>
        <v>0.22135007849293564</v>
      </c>
      <c r="T30" t="str">
        <f t="shared" si="7"/>
        <v>HAMS_2019</v>
      </c>
      <c r="U30" s="9">
        <f t="shared" si="8"/>
        <v>0.41915227629513341</v>
      </c>
      <c r="V30" s="49" t="str">
        <f t="shared" si="9"/>
        <v>Strong BJP_2019</v>
      </c>
    </row>
    <row r="31" spans="1:22" x14ac:dyDescent="0.3">
      <c r="A31" t="s">
        <v>651</v>
      </c>
      <c r="B31">
        <v>3</v>
      </c>
      <c r="C31">
        <v>204</v>
      </c>
      <c r="D31">
        <v>5</v>
      </c>
      <c r="E31">
        <v>108</v>
      </c>
      <c r="F31">
        <v>7</v>
      </c>
      <c r="G31">
        <v>3</v>
      </c>
      <c r="H31">
        <v>9</v>
      </c>
      <c r="I31">
        <v>2</v>
      </c>
      <c r="J31">
        <v>3</v>
      </c>
      <c r="K31">
        <v>17</v>
      </c>
      <c r="L31">
        <v>361</v>
      </c>
      <c r="M31" s="9">
        <f t="shared" si="0"/>
        <v>0.5650969529085873</v>
      </c>
      <c r="N31" s="9">
        <f t="shared" si="1"/>
        <v>0.29916897506925205</v>
      </c>
      <c r="O31" s="9">
        <f t="shared" si="2"/>
        <v>8.3102493074792248E-3</v>
      </c>
      <c r="P31" s="9">
        <f t="shared" si="3"/>
        <v>0.12742382271468145</v>
      </c>
      <c r="Q31" s="9">
        <f t="shared" si="4"/>
        <v>0.5650969529085873</v>
      </c>
      <c r="R31" t="str">
        <f t="shared" si="5"/>
        <v>BJP_2019</v>
      </c>
      <c r="S31" s="9">
        <f t="shared" si="6"/>
        <v>0.29916897506925205</v>
      </c>
      <c r="T31" t="str">
        <f t="shared" si="7"/>
        <v>HAMS_2019</v>
      </c>
      <c r="U31" s="9">
        <f t="shared" si="8"/>
        <v>0.26592797783933525</v>
      </c>
      <c r="V31" s="49" t="str">
        <f t="shared" si="9"/>
        <v>Strong BJP_2019</v>
      </c>
    </row>
    <row r="32" spans="1:22" x14ac:dyDescent="0.3">
      <c r="A32" t="s">
        <v>652</v>
      </c>
      <c r="B32">
        <v>82</v>
      </c>
      <c r="C32">
        <v>494</v>
      </c>
      <c r="D32">
        <v>9</v>
      </c>
      <c r="E32">
        <v>725</v>
      </c>
      <c r="F32">
        <v>10</v>
      </c>
      <c r="G32">
        <v>16</v>
      </c>
      <c r="H32">
        <v>33</v>
      </c>
      <c r="I32">
        <v>13</v>
      </c>
      <c r="J32">
        <v>14</v>
      </c>
      <c r="K32">
        <v>52</v>
      </c>
      <c r="L32">
        <v>1448</v>
      </c>
      <c r="M32" s="9">
        <f t="shared" si="0"/>
        <v>0.34116022099447513</v>
      </c>
      <c r="N32" s="9">
        <f t="shared" si="1"/>
        <v>0.50069060773480667</v>
      </c>
      <c r="O32" s="9">
        <f t="shared" si="2"/>
        <v>5.6629834254143648E-2</v>
      </c>
      <c r="P32" s="9">
        <f t="shared" si="3"/>
        <v>0.10151933701657459</v>
      </c>
      <c r="Q32" s="9">
        <f t="shared" si="4"/>
        <v>0.50069060773480667</v>
      </c>
      <c r="R32" t="str">
        <f t="shared" si="5"/>
        <v>HAMS_2019</v>
      </c>
      <c r="S32" s="9">
        <f t="shared" si="6"/>
        <v>0.34116022099447513</v>
      </c>
      <c r="T32" t="str">
        <f t="shared" si="7"/>
        <v>BJP_2019</v>
      </c>
      <c r="U32" s="9">
        <f t="shared" si="8"/>
        <v>0.15953038674033154</v>
      </c>
      <c r="V32" s="49" t="str">
        <f t="shared" si="9"/>
        <v>Strong HAMS_2019</v>
      </c>
    </row>
    <row r="33" spans="1:22" x14ac:dyDescent="0.3">
      <c r="A33" t="s">
        <v>803</v>
      </c>
      <c r="B33">
        <v>19</v>
      </c>
      <c r="C33">
        <v>241</v>
      </c>
      <c r="D33">
        <v>12</v>
      </c>
      <c r="E33">
        <v>489</v>
      </c>
      <c r="F33">
        <v>30</v>
      </c>
      <c r="G33">
        <v>18</v>
      </c>
      <c r="H33">
        <v>65</v>
      </c>
      <c r="I33">
        <v>21</v>
      </c>
      <c r="J33">
        <v>27</v>
      </c>
      <c r="K33">
        <v>27</v>
      </c>
      <c r="L33">
        <v>949</v>
      </c>
      <c r="M33" s="9">
        <f t="shared" si="0"/>
        <v>0.25395152792413067</v>
      </c>
      <c r="N33" s="9">
        <f t="shared" si="1"/>
        <v>0.5152792413066386</v>
      </c>
      <c r="O33" s="9">
        <f t="shared" si="2"/>
        <v>2.0021074815595362E-2</v>
      </c>
      <c r="P33" s="9">
        <f t="shared" si="3"/>
        <v>0.21074815595363541</v>
      </c>
      <c r="Q33" s="9">
        <f t="shared" si="4"/>
        <v>0.5152792413066386</v>
      </c>
      <c r="R33" t="str">
        <f t="shared" si="5"/>
        <v>HAMS_2019</v>
      </c>
      <c r="S33" s="9">
        <f t="shared" si="6"/>
        <v>0.25395152792413067</v>
      </c>
      <c r="T33" t="str">
        <f t="shared" si="7"/>
        <v>BJP_2019</v>
      </c>
      <c r="U33" s="9">
        <f t="shared" si="8"/>
        <v>0.26132771338250793</v>
      </c>
      <c r="V33" s="49" t="str">
        <f t="shared" si="9"/>
        <v>Strong HAMS_2019</v>
      </c>
    </row>
    <row r="34" spans="1:22" x14ac:dyDescent="0.3">
      <c r="A34" t="s">
        <v>653</v>
      </c>
      <c r="B34">
        <v>15</v>
      </c>
      <c r="C34">
        <v>367</v>
      </c>
      <c r="D34">
        <v>11</v>
      </c>
      <c r="E34">
        <v>174</v>
      </c>
      <c r="F34">
        <v>12</v>
      </c>
      <c r="G34">
        <v>8</v>
      </c>
      <c r="H34">
        <v>17</v>
      </c>
      <c r="I34">
        <v>9</v>
      </c>
      <c r="J34">
        <v>8</v>
      </c>
      <c r="K34">
        <v>18</v>
      </c>
      <c r="L34">
        <v>639</v>
      </c>
      <c r="M34" s="9">
        <f t="shared" si="0"/>
        <v>0.57433489827856021</v>
      </c>
      <c r="N34" s="9">
        <f t="shared" si="1"/>
        <v>0.27230046948356806</v>
      </c>
      <c r="O34" s="9">
        <f t="shared" si="2"/>
        <v>2.3474178403755867E-2</v>
      </c>
      <c r="P34" s="9">
        <f t="shared" si="3"/>
        <v>0.12989045383411579</v>
      </c>
      <c r="Q34" s="9">
        <f t="shared" si="4"/>
        <v>0.57433489827856021</v>
      </c>
      <c r="R34" t="str">
        <f t="shared" si="5"/>
        <v>BJP_2019</v>
      </c>
      <c r="S34" s="9">
        <f t="shared" si="6"/>
        <v>0.27230046948356806</v>
      </c>
      <c r="T34" t="str">
        <f t="shared" si="7"/>
        <v>HAMS_2019</v>
      </c>
      <c r="U34" s="9">
        <f t="shared" si="8"/>
        <v>0.30203442879499215</v>
      </c>
      <c r="V34" s="49" t="str">
        <f t="shared" si="9"/>
        <v>Strong BJP_2019</v>
      </c>
    </row>
    <row r="35" spans="1:22" x14ac:dyDescent="0.3">
      <c r="A35" t="s">
        <v>654</v>
      </c>
      <c r="B35">
        <v>18</v>
      </c>
      <c r="C35">
        <v>463</v>
      </c>
      <c r="D35">
        <v>4</v>
      </c>
      <c r="E35">
        <v>94</v>
      </c>
      <c r="F35">
        <v>3</v>
      </c>
      <c r="G35">
        <v>6</v>
      </c>
      <c r="H35">
        <v>13</v>
      </c>
      <c r="I35">
        <v>8</v>
      </c>
      <c r="J35">
        <v>5</v>
      </c>
      <c r="K35">
        <v>5</v>
      </c>
      <c r="L35">
        <v>619</v>
      </c>
      <c r="M35" s="9">
        <f t="shared" si="0"/>
        <v>0.74798061389337644</v>
      </c>
      <c r="N35" s="9">
        <f t="shared" si="1"/>
        <v>0.15185783521809371</v>
      </c>
      <c r="O35" s="9">
        <f t="shared" si="2"/>
        <v>2.9079159935379646E-2</v>
      </c>
      <c r="P35" s="9">
        <f t="shared" si="3"/>
        <v>7.1082390953150248E-2</v>
      </c>
      <c r="Q35" s="9">
        <f t="shared" si="4"/>
        <v>0.74798061389337644</v>
      </c>
      <c r="R35" t="str">
        <f t="shared" si="5"/>
        <v>BJP_2019</v>
      </c>
      <c r="S35" s="9">
        <f t="shared" si="6"/>
        <v>0.15185783521809371</v>
      </c>
      <c r="T35" t="str">
        <f t="shared" si="7"/>
        <v>HAMS_2019</v>
      </c>
      <c r="U35" s="9">
        <f t="shared" si="8"/>
        <v>0.59612277867528274</v>
      </c>
      <c r="V35" s="49" t="str">
        <f t="shared" si="9"/>
        <v>Strong BJP_2019</v>
      </c>
    </row>
    <row r="36" spans="1:22" x14ac:dyDescent="0.3">
      <c r="A36" t="s">
        <v>655</v>
      </c>
      <c r="B36">
        <v>4</v>
      </c>
      <c r="C36">
        <v>371</v>
      </c>
      <c r="D36">
        <v>8</v>
      </c>
      <c r="E36">
        <v>161</v>
      </c>
      <c r="F36">
        <v>9</v>
      </c>
      <c r="G36">
        <v>7</v>
      </c>
      <c r="H36">
        <v>9</v>
      </c>
      <c r="I36">
        <v>5</v>
      </c>
      <c r="J36">
        <v>4</v>
      </c>
      <c r="K36">
        <v>7</v>
      </c>
      <c r="L36">
        <v>585</v>
      </c>
      <c r="M36" s="9">
        <f t="shared" si="0"/>
        <v>0.63418803418803416</v>
      </c>
      <c r="N36" s="9">
        <f t="shared" si="1"/>
        <v>0.27521367521367524</v>
      </c>
      <c r="O36" s="9">
        <f t="shared" si="2"/>
        <v>6.8376068376068376E-3</v>
      </c>
      <c r="P36" s="9">
        <f t="shared" si="3"/>
        <v>8.3760683760683755E-2</v>
      </c>
      <c r="Q36" s="9">
        <f t="shared" si="4"/>
        <v>0.63418803418803416</v>
      </c>
      <c r="R36" t="str">
        <f t="shared" si="5"/>
        <v>BJP_2019</v>
      </c>
      <c r="S36" s="9">
        <f t="shared" si="6"/>
        <v>0.27521367521367524</v>
      </c>
      <c r="T36" t="str">
        <f t="shared" si="7"/>
        <v>HAMS_2019</v>
      </c>
      <c r="U36" s="9">
        <f t="shared" si="8"/>
        <v>0.35897435897435892</v>
      </c>
      <c r="V36" s="49" t="str">
        <f t="shared" si="9"/>
        <v>Strong BJP_2019</v>
      </c>
    </row>
    <row r="37" spans="1:22" x14ac:dyDescent="0.3">
      <c r="A37" t="s">
        <v>656</v>
      </c>
      <c r="B37">
        <v>46</v>
      </c>
      <c r="C37">
        <v>248</v>
      </c>
      <c r="D37">
        <v>5</v>
      </c>
      <c r="E37">
        <v>348</v>
      </c>
      <c r="F37">
        <v>14</v>
      </c>
      <c r="G37">
        <v>11</v>
      </c>
      <c r="H37">
        <v>19</v>
      </c>
      <c r="I37">
        <v>7</v>
      </c>
      <c r="J37">
        <v>15</v>
      </c>
      <c r="K37">
        <v>15</v>
      </c>
      <c r="L37">
        <v>728</v>
      </c>
      <c r="M37" s="9">
        <f t="shared" si="0"/>
        <v>0.34065934065934067</v>
      </c>
      <c r="N37" s="9">
        <f t="shared" si="1"/>
        <v>0.47802197802197804</v>
      </c>
      <c r="O37" s="9">
        <f t="shared" si="2"/>
        <v>6.3186813186813184E-2</v>
      </c>
      <c r="P37" s="9">
        <f t="shared" si="3"/>
        <v>0.11813186813186813</v>
      </c>
      <c r="Q37" s="9">
        <f t="shared" si="4"/>
        <v>0.47802197802197804</v>
      </c>
      <c r="R37" t="str">
        <f t="shared" si="5"/>
        <v>HAMS_2019</v>
      </c>
      <c r="S37" s="9">
        <f t="shared" si="6"/>
        <v>0.34065934065934067</v>
      </c>
      <c r="T37" t="str">
        <f t="shared" si="7"/>
        <v>BJP_2019</v>
      </c>
      <c r="U37" s="9">
        <f t="shared" si="8"/>
        <v>0.13736263736263737</v>
      </c>
      <c r="V37" s="49" t="str">
        <f t="shared" si="9"/>
        <v>Swing HAMS_2019</v>
      </c>
    </row>
    <row r="38" spans="1:22" x14ac:dyDescent="0.3">
      <c r="A38" t="s">
        <v>657</v>
      </c>
      <c r="B38">
        <v>23</v>
      </c>
      <c r="C38">
        <v>265</v>
      </c>
      <c r="D38">
        <v>7</v>
      </c>
      <c r="E38">
        <v>196</v>
      </c>
      <c r="F38">
        <v>5</v>
      </c>
      <c r="G38">
        <v>3</v>
      </c>
      <c r="H38">
        <v>15</v>
      </c>
      <c r="I38">
        <v>8</v>
      </c>
      <c r="J38">
        <v>7</v>
      </c>
      <c r="K38">
        <v>9</v>
      </c>
      <c r="L38">
        <v>538</v>
      </c>
      <c r="M38" s="9">
        <f t="shared" si="0"/>
        <v>0.49256505576208176</v>
      </c>
      <c r="N38" s="9">
        <f t="shared" si="1"/>
        <v>0.36431226765799257</v>
      </c>
      <c r="O38" s="9">
        <f t="shared" si="2"/>
        <v>4.2750929368029739E-2</v>
      </c>
      <c r="P38" s="9">
        <f t="shared" si="3"/>
        <v>0.10037174721189591</v>
      </c>
      <c r="Q38" s="9">
        <f t="shared" si="4"/>
        <v>0.49256505576208176</v>
      </c>
      <c r="R38" t="str">
        <f t="shared" si="5"/>
        <v>BJP_2019</v>
      </c>
      <c r="S38" s="9">
        <f t="shared" si="6"/>
        <v>0.36431226765799257</v>
      </c>
      <c r="T38" t="str">
        <f t="shared" si="7"/>
        <v>HAMS_2019</v>
      </c>
      <c r="U38" s="9">
        <f t="shared" si="8"/>
        <v>0.12825278810408919</v>
      </c>
      <c r="V38" s="49" t="str">
        <f t="shared" si="9"/>
        <v>Swing BJP_2019</v>
      </c>
    </row>
    <row r="39" spans="1:22" x14ac:dyDescent="0.3">
      <c r="A39" t="s">
        <v>658</v>
      </c>
      <c r="B39">
        <v>5</v>
      </c>
      <c r="C39">
        <v>39</v>
      </c>
      <c r="D39">
        <v>2</v>
      </c>
      <c r="E39">
        <v>225</v>
      </c>
      <c r="F39">
        <v>12</v>
      </c>
      <c r="G39">
        <v>6</v>
      </c>
      <c r="H39">
        <v>20</v>
      </c>
      <c r="I39">
        <v>3</v>
      </c>
      <c r="J39">
        <v>5</v>
      </c>
      <c r="K39">
        <v>5</v>
      </c>
      <c r="L39">
        <v>322</v>
      </c>
      <c r="M39" s="9">
        <f t="shared" si="0"/>
        <v>0.12111801242236025</v>
      </c>
      <c r="N39" s="9">
        <f t="shared" si="1"/>
        <v>0.69875776397515532</v>
      </c>
      <c r="O39" s="9">
        <f t="shared" si="2"/>
        <v>1.5527950310559006E-2</v>
      </c>
      <c r="P39" s="9">
        <f t="shared" si="3"/>
        <v>0.16459627329192547</v>
      </c>
      <c r="Q39" s="9">
        <f t="shared" si="4"/>
        <v>0.69875776397515532</v>
      </c>
      <c r="R39" t="str">
        <f t="shared" si="5"/>
        <v>HAMS_2019</v>
      </c>
      <c r="S39" s="9">
        <f t="shared" si="6"/>
        <v>0.16459627329192547</v>
      </c>
      <c r="T39" t="str">
        <f t="shared" si="7"/>
        <v>Others_2019</v>
      </c>
      <c r="U39" s="9">
        <f t="shared" si="8"/>
        <v>0.53416149068322982</v>
      </c>
      <c r="V39" s="49" t="str">
        <f t="shared" si="9"/>
        <v>Strong HAMS_2019</v>
      </c>
    </row>
    <row r="40" spans="1:22" x14ac:dyDescent="0.3">
      <c r="A40" t="s">
        <v>659</v>
      </c>
      <c r="B40">
        <v>20</v>
      </c>
      <c r="C40">
        <v>331</v>
      </c>
      <c r="D40">
        <v>19</v>
      </c>
      <c r="E40">
        <v>398</v>
      </c>
      <c r="F40">
        <v>24</v>
      </c>
      <c r="G40">
        <v>20</v>
      </c>
      <c r="H40">
        <v>71</v>
      </c>
      <c r="I40">
        <v>26</v>
      </c>
      <c r="J40">
        <v>18</v>
      </c>
      <c r="K40">
        <v>33</v>
      </c>
      <c r="L40">
        <v>960</v>
      </c>
      <c r="M40" s="9">
        <f t="shared" si="0"/>
        <v>0.34479166666666666</v>
      </c>
      <c r="N40" s="9">
        <f t="shared" si="1"/>
        <v>0.41458333333333336</v>
      </c>
      <c r="O40" s="9">
        <f t="shared" si="2"/>
        <v>2.0833333333333332E-2</v>
      </c>
      <c r="P40" s="9">
        <f t="shared" si="3"/>
        <v>0.21979166666666666</v>
      </c>
      <c r="Q40" s="9">
        <f t="shared" si="4"/>
        <v>0.41458333333333336</v>
      </c>
      <c r="R40" t="str">
        <f t="shared" si="5"/>
        <v>HAMS_2019</v>
      </c>
      <c r="S40" s="9">
        <f t="shared" si="6"/>
        <v>0.34479166666666666</v>
      </c>
      <c r="T40" t="str">
        <f t="shared" si="7"/>
        <v>BJP_2019</v>
      </c>
      <c r="U40" s="9">
        <f t="shared" si="8"/>
        <v>6.9791666666666696E-2</v>
      </c>
      <c r="V40" s="49" t="str">
        <f t="shared" si="9"/>
        <v>Swing HAMS_2019</v>
      </c>
    </row>
    <row r="41" spans="1:22" x14ac:dyDescent="0.3">
      <c r="A41" t="s">
        <v>660</v>
      </c>
      <c r="B41">
        <v>12</v>
      </c>
      <c r="C41">
        <v>167</v>
      </c>
      <c r="D41">
        <v>6</v>
      </c>
      <c r="E41">
        <v>1093</v>
      </c>
      <c r="F41">
        <v>20</v>
      </c>
      <c r="G41">
        <v>10</v>
      </c>
      <c r="H41">
        <v>37</v>
      </c>
      <c r="I41">
        <v>18</v>
      </c>
      <c r="J41">
        <v>16</v>
      </c>
      <c r="K41">
        <v>30</v>
      </c>
      <c r="L41">
        <v>1409</v>
      </c>
      <c r="M41" s="9">
        <f t="shared" si="0"/>
        <v>0.11852377572746629</v>
      </c>
      <c r="N41" s="9">
        <f t="shared" si="1"/>
        <v>0.77572746628814759</v>
      </c>
      <c r="O41" s="9">
        <f t="shared" si="2"/>
        <v>8.516678495386799E-3</v>
      </c>
      <c r="P41" s="9">
        <f t="shared" si="3"/>
        <v>9.7232079488999285E-2</v>
      </c>
      <c r="Q41" s="9">
        <f t="shared" si="4"/>
        <v>0.77572746628814759</v>
      </c>
      <c r="R41" t="str">
        <f t="shared" si="5"/>
        <v>HAMS_2019</v>
      </c>
      <c r="S41" s="9">
        <f t="shared" si="6"/>
        <v>0.11852377572746629</v>
      </c>
      <c r="T41" t="str">
        <f t="shared" si="7"/>
        <v>BJP_2019</v>
      </c>
      <c r="U41" s="9">
        <f t="shared" si="8"/>
        <v>0.65720369056068129</v>
      </c>
      <c r="V41" s="49" t="str">
        <f t="shared" si="9"/>
        <v>Strong HAMS_2019</v>
      </c>
    </row>
    <row r="42" spans="1:22" x14ac:dyDescent="0.3">
      <c r="A42" t="s">
        <v>661</v>
      </c>
      <c r="B42">
        <v>37</v>
      </c>
      <c r="C42">
        <v>278</v>
      </c>
      <c r="D42">
        <v>4</v>
      </c>
      <c r="E42">
        <v>210</v>
      </c>
      <c r="F42">
        <v>9</v>
      </c>
      <c r="G42">
        <v>6</v>
      </c>
      <c r="H42">
        <v>25</v>
      </c>
      <c r="I42">
        <v>9</v>
      </c>
      <c r="J42">
        <v>9</v>
      </c>
      <c r="K42">
        <v>23</v>
      </c>
      <c r="L42">
        <v>610</v>
      </c>
      <c r="M42" s="9">
        <f t="shared" si="0"/>
        <v>0.45573770491803278</v>
      </c>
      <c r="N42" s="9">
        <f t="shared" si="1"/>
        <v>0.34426229508196721</v>
      </c>
      <c r="O42" s="9">
        <f t="shared" si="2"/>
        <v>6.0655737704918035E-2</v>
      </c>
      <c r="P42" s="9">
        <f t="shared" si="3"/>
        <v>0.13934426229508196</v>
      </c>
      <c r="Q42" s="9">
        <f t="shared" si="4"/>
        <v>0.45573770491803278</v>
      </c>
      <c r="R42" t="str">
        <f t="shared" si="5"/>
        <v>BJP_2019</v>
      </c>
      <c r="S42" s="9">
        <f t="shared" si="6"/>
        <v>0.34426229508196721</v>
      </c>
      <c r="T42" t="str">
        <f t="shared" si="7"/>
        <v>HAMS_2019</v>
      </c>
      <c r="U42" s="9">
        <f t="shared" si="8"/>
        <v>0.11147540983606558</v>
      </c>
      <c r="V42" s="49" t="str">
        <f t="shared" si="9"/>
        <v>Swing BJP_2019</v>
      </c>
    </row>
    <row r="43" spans="1:22" x14ac:dyDescent="0.3">
      <c r="A43" t="s">
        <v>662</v>
      </c>
      <c r="B43">
        <v>7</v>
      </c>
      <c r="C43">
        <v>186</v>
      </c>
      <c r="D43">
        <v>6</v>
      </c>
      <c r="E43">
        <v>188</v>
      </c>
      <c r="F43">
        <v>4</v>
      </c>
      <c r="G43">
        <v>5</v>
      </c>
      <c r="H43">
        <v>10</v>
      </c>
      <c r="I43">
        <v>7</v>
      </c>
      <c r="J43">
        <v>8</v>
      </c>
      <c r="K43">
        <v>6</v>
      </c>
      <c r="L43">
        <v>427</v>
      </c>
      <c r="M43" s="9">
        <f t="shared" si="0"/>
        <v>0.43559718969555034</v>
      </c>
      <c r="N43" s="9">
        <f t="shared" si="1"/>
        <v>0.44028103044496486</v>
      </c>
      <c r="O43" s="9">
        <f t="shared" si="2"/>
        <v>1.6393442622950821E-2</v>
      </c>
      <c r="P43" s="9">
        <f t="shared" si="3"/>
        <v>0.10772833723653395</v>
      </c>
      <c r="Q43" s="9">
        <f t="shared" si="4"/>
        <v>0.44028103044496486</v>
      </c>
      <c r="R43" t="str">
        <f t="shared" si="5"/>
        <v>HAMS_2019</v>
      </c>
      <c r="S43" s="9">
        <f t="shared" si="6"/>
        <v>0.43559718969555034</v>
      </c>
      <c r="T43" t="str">
        <f t="shared" si="7"/>
        <v>BJP_2019</v>
      </c>
      <c r="U43" s="9">
        <f t="shared" si="8"/>
        <v>4.6838407494145251E-3</v>
      </c>
      <c r="V43" s="49" t="str">
        <f t="shared" si="9"/>
        <v>Swing HAMS_2019</v>
      </c>
    </row>
    <row r="44" spans="1:22" x14ac:dyDescent="0.3">
      <c r="A44" t="s">
        <v>663</v>
      </c>
      <c r="B44">
        <v>7</v>
      </c>
      <c r="C44">
        <v>253</v>
      </c>
      <c r="D44">
        <v>3</v>
      </c>
      <c r="E44">
        <v>117</v>
      </c>
      <c r="F44">
        <v>3</v>
      </c>
      <c r="G44">
        <v>8</v>
      </c>
      <c r="H44">
        <v>11</v>
      </c>
      <c r="I44">
        <v>9</v>
      </c>
      <c r="J44">
        <v>7</v>
      </c>
      <c r="K44">
        <v>18</v>
      </c>
      <c r="L44">
        <v>436</v>
      </c>
      <c r="M44" s="9">
        <f t="shared" si="0"/>
        <v>0.58027522935779818</v>
      </c>
      <c r="N44" s="9">
        <f t="shared" si="1"/>
        <v>0.26834862385321101</v>
      </c>
      <c r="O44" s="9">
        <f t="shared" si="2"/>
        <v>1.6055045871559634E-2</v>
      </c>
      <c r="P44" s="9">
        <f t="shared" si="3"/>
        <v>0.13532110091743119</v>
      </c>
      <c r="Q44" s="9">
        <f t="shared" si="4"/>
        <v>0.58027522935779818</v>
      </c>
      <c r="R44" t="str">
        <f t="shared" si="5"/>
        <v>BJP_2019</v>
      </c>
      <c r="S44" s="9">
        <f t="shared" si="6"/>
        <v>0.26834862385321101</v>
      </c>
      <c r="T44" t="str">
        <f t="shared" si="7"/>
        <v>HAMS_2019</v>
      </c>
      <c r="U44" s="9">
        <f t="shared" si="8"/>
        <v>0.31192660550458717</v>
      </c>
      <c r="V44" s="49" t="str">
        <f t="shared" si="9"/>
        <v>Strong BJP_2019</v>
      </c>
    </row>
    <row r="45" spans="1:22" x14ac:dyDescent="0.3">
      <c r="A45" t="s">
        <v>804</v>
      </c>
      <c r="B45">
        <v>8</v>
      </c>
      <c r="C45">
        <v>821</v>
      </c>
      <c r="D45">
        <v>8</v>
      </c>
      <c r="E45">
        <v>128</v>
      </c>
      <c r="F45">
        <v>1</v>
      </c>
      <c r="G45">
        <v>2</v>
      </c>
      <c r="H45">
        <v>0</v>
      </c>
      <c r="I45">
        <v>7</v>
      </c>
      <c r="J45">
        <v>1</v>
      </c>
      <c r="K45">
        <v>12</v>
      </c>
      <c r="L45">
        <v>988</v>
      </c>
      <c r="M45" s="9">
        <f t="shared" si="0"/>
        <v>0.83097165991902833</v>
      </c>
      <c r="N45" s="9">
        <f t="shared" si="1"/>
        <v>0.12955465587044535</v>
      </c>
      <c r="O45" s="9">
        <f t="shared" si="2"/>
        <v>8.0971659919028341E-3</v>
      </c>
      <c r="P45" s="9">
        <f t="shared" si="3"/>
        <v>3.137651821862348E-2</v>
      </c>
      <c r="Q45" s="9">
        <f t="shared" si="4"/>
        <v>0.83097165991902833</v>
      </c>
      <c r="R45" t="str">
        <f t="shared" si="5"/>
        <v>BJP_2019</v>
      </c>
      <c r="S45" s="9">
        <f t="shared" si="6"/>
        <v>0.12955465587044535</v>
      </c>
      <c r="T45" t="str">
        <f t="shared" si="7"/>
        <v>HAMS_2019</v>
      </c>
      <c r="U45" s="9">
        <f t="shared" si="8"/>
        <v>0.70141700404858298</v>
      </c>
      <c r="V45" s="49" t="str">
        <f t="shared" si="9"/>
        <v>Strong BJP_2019</v>
      </c>
    </row>
    <row r="46" spans="1:22" x14ac:dyDescent="0.3">
      <c r="A46" t="s">
        <v>664</v>
      </c>
      <c r="B46">
        <v>19</v>
      </c>
      <c r="C46">
        <v>380</v>
      </c>
      <c r="D46">
        <v>7</v>
      </c>
      <c r="E46">
        <v>168</v>
      </c>
      <c r="F46">
        <v>7</v>
      </c>
      <c r="G46">
        <v>5</v>
      </c>
      <c r="H46">
        <v>17</v>
      </c>
      <c r="I46">
        <v>6</v>
      </c>
      <c r="J46">
        <v>10</v>
      </c>
      <c r="K46">
        <v>12</v>
      </c>
      <c r="L46">
        <v>631</v>
      </c>
      <c r="M46" s="9">
        <f t="shared" si="0"/>
        <v>0.6022187004754358</v>
      </c>
      <c r="N46" s="9">
        <f t="shared" si="1"/>
        <v>0.26624405705229792</v>
      </c>
      <c r="O46" s="9">
        <f t="shared" si="2"/>
        <v>3.0110935023771792E-2</v>
      </c>
      <c r="P46" s="9">
        <f t="shared" si="3"/>
        <v>0.10142630744849446</v>
      </c>
      <c r="Q46" s="9">
        <f t="shared" si="4"/>
        <v>0.6022187004754358</v>
      </c>
      <c r="R46" t="str">
        <f t="shared" si="5"/>
        <v>BJP_2019</v>
      </c>
      <c r="S46" s="9">
        <f t="shared" si="6"/>
        <v>0.26624405705229792</v>
      </c>
      <c r="T46" t="str">
        <f t="shared" si="7"/>
        <v>HAMS_2019</v>
      </c>
      <c r="U46" s="9">
        <f t="shared" si="8"/>
        <v>0.33597464342313788</v>
      </c>
      <c r="V46" s="49" t="str">
        <f t="shared" si="9"/>
        <v>Strong BJP_2019</v>
      </c>
    </row>
    <row r="47" spans="1:22" x14ac:dyDescent="0.3">
      <c r="A47" t="s">
        <v>665</v>
      </c>
      <c r="B47">
        <v>19</v>
      </c>
      <c r="C47">
        <v>287</v>
      </c>
      <c r="D47">
        <v>8</v>
      </c>
      <c r="E47">
        <v>197</v>
      </c>
      <c r="F47">
        <v>14</v>
      </c>
      <c r="G47">
        <v>8</v>
      </c>
      <c r="H47">
        <v>30</v>
      </c>
      <c r="I47">
        <v>13</v>
      </c>
      <c r="J47">
        <v>11</v>
      </c>
      <c r="K47">
        <v>18</v>
      </c>
      <c r="L47">
        <v>605</v>
      </c>
      <c r="M47" s="9">
        <f t="shared" si="0"/>
        <v>0.47438016528925619</v>
      </c>
      <c r="N47" s="9">
        <f t="shared" si="1"/>
        <v>0.32561983471074379</v>
      </c>
      <c r="O47" s="9">
        <f t="shared" si="2"/>
        <v>3.1404958677685953E-2</v>
      </c>
      <c r="P47" s="9">
        <f t="shared" si="3"/>
        <v>0.16859504132231404</v>
      </c>
      <c r="Q47" s="9">
        <f t="shared" si="4"/>
        <v>0.47438016528925619</v>
      </c>
      <c r="R47" t="str">
        <f t="shared" si="5"/>
        <v>BJP_2019</v>
      </c>
      <c r="S47" s="9">
        <f t="shared" si="6"/>
        <v>0.32561983471074379</v>
      </c>
      <c r="T47" t="str">
        <f t="shared" si="7"/>
        <v>HAMS_2019</v>
      </c>
      <c r="U47" s="9">
        <f t="shared" si="8"/>
        <v>0.1487603305785124</v>
      </c>
      <c r="V47" s="49" t="str">
        <f t="shared" si="9"/>
        <v>Swing BJP_2019</v>
      </c>
    </row>
    <row r="48" spans="1:22" x14ac:dyDescent="0.3">
      <c r="A48" t="s">
        <v>666</v>
      </c>
      <c r="B48">
        <v>14</v>
      </c>
      <c r="C48">
        <v>145</v>
      </c>
      <c r="D48">
        <v>10</v>
      </c>
      <c r="E48">
        <v>329</v>
      </c>
      <c r="F48">
        <v>28</v>
      </c>
      <c r="G48">
        <v>25</v>
      </c>
      <c r="H48">
        <v>31</v>
      </c>
      <c r="I48">
        <v>22</v>
      </c>
      <c r="J48">
        <v>13</v>
      </c>
      <c r="K48">
        <v>13</v>
      </c>
      <c r="L48">
        <v>630</v>
      </c>
      <c r="M48" s="9">
        <f t="shared" si="0"/>
        <v>0.23015873015873015</v>
      </c>
      <c r="N48" s="9">
        <f t="shared" si="1"/>
        <v>0.52222222222222225</v>
      </c>
      <c r="O48" s="9">
        <f t="shared" si="2"/>
        <v>2.2222222222222223E-2</v>
      </c>
      <c r="P48" s="9">
        <f t="shared" si="3"/>
        <v>0.2253968253968254</v>
      </c>
      <c r="Q48" s="9">
        <f t="shared" si="4"/>
        <v>0.52222222222222225</v>
      </c>
      <c r="R48" t="str">
        <f t="shared" si="5"/>
        <v>HAMS_2019</v>
      </c>
      <c r="S48" s="9">
        <f t="shared" si="6"/>
        <v>0.23015873015873015</v>
      </c>
      <c r="T48" t="str">
        <f t="shared" si="7"/>
        <v>BJP_2019</v>
      </c>
      <c r="U48" s="9">
        <f t="shared" si="8"/>
        <v>0.29206349206349214</v>
      </c>
      <c r="V48" s="49" t="str">
        <f t="shared" si="9"/>
        <v>Strong HAMS_2019</v>
      </c>
    </row>
    <row r="49" spans="1:22" x14ac:dyDescent="0.3">
      <c r="A49" t="s">
        <v>667</v>
      </c>
      <c r="B49">
        <v>11</v>
      </c>
      <c r="C49">
        <v>167</v>
      </c>
      <c r="D49">
        <v>6</v>
      </c>
      <c r="E49">
        <v>260</v>
      </c>
      <c r="F49">
        <v>13</v>
      </c>
      <c r="G49">
        <v>2</v>
      </c>
      <c r="H49">
        <v>9</v>
      </c>
      <c r="I49">
        <v>2</v>
      </c>
      <c r="J49">
        <v>0</v>
      </c>
      <c r="K49">
        <v>9</v>
      </c>
      <c r="L49">
        <v>479</v>
      </c>
      <c r="M49" s="9">
        <f t="shared" si="0"/>
        <v>0.34864300626304801</v>
      </c>
      <c r="N49" s="9">
        <f t="shared" si="1"/>
        <v>0.54279749478079331</v>
      </c>
      <c r="O49" s="9">
        <f t="shared" si="2"/>
        <v>2.2964509394572025E-2</v>
      </c>
      <c r="P49" s="9">
        <f t="shared" si="3"/>
        <v>8.5594989561586635E-2</v>
      </c>
      <c r="Q49" s="9">
        <f t="shared" si="4"/>
        <v>0.54279749478079331</v>
      </c>
      <c r="R49" t="str">
        <f t="shared" si="5"/>
        <v>HAMS_2019</v>
      </c>
      <c r="S49" s="9">
        <f t="shared" si="6"/>
        <v>0.34864300626304801</v>
      </c>
      <c r="T49" t="str">
        <f t="shared" si="7"/>
        <v>BJP_2019</v>
      </c>
      <c r="U49" s="9">
        <f t="shared" si="8"/>
        <v>0.19415448851774531</v>
      </c>
      <c r="V49" s="49" t="str">
        <f t="shared" si="9"/>
        <v>Strong HAMS_2019</v>
      </c>
    </row>
    <row r="50" spans="1:22" x14ac:dyDescent="0.3">
      <c r="A50" t="s">
        <v>805</v>
      </c>
      <c r="B50">
        <v>17</v>
      </c>
      <c r="C50">
        <v>328</v>
      </c>
      <c r="D50">
        <v>9</v>
      </c>
      <c r="E50">
        <v>250</v>
      </c>
      <c r="F50">
        <v>10</v>
      </c>
      <c r="G50">
        <v>10</v>
      </c>
      <c r="H50">
        <v>12</v>
      </c>
      <c r="I50">
        <v>9</v>
      </c>
      <c r="J50">
        <v>9</v>
      </c>
      <c r="K50">
        <v>17</v>
      </c>
      <c r="L50">
        <v>671</v>
      </c>
      <c r="M50" s="9">
        <f t="shared" si="0"/>
        <v>0.48882265275707898</v>
      </c>
      <c r="N50" s="9">
        <f t="shared" si="1"/>
        <v>0.37257824143070045</v>
      </c>
      <c r="O50" s="9">
        <f t="shared" si="2"/>
        <v>2.533532041728763E-2</v>
      </c>
      <c r="P50" s="9">
        <f t="shared" si="3"/>
        <v>0.11326378539493294</v>
      </c>
      <c r="Q50" s="9">
        <f t="shared" si="4"/>
        <v>0.48882265275707898</v>
      </c>
      <c r="R50" t="str">
        <f t="shared" si="5"/>
        <v>BJP_2019</v>
      </c>
      <c r="S50" s="9">
        <f t="shared" si="6"/>
        <v>0.37257824143070045</v>
      </c>
      <c r="T50" t="str">
        <f t="shared" si="7"/>
        <v>HAMS_2019</v>
      </c>
      <c r="U50" s="9">
        <f t="shared" si="8"/>
        <v>0.11624441132637853</v>
      </c>
      <c r="V50" s="49" t="str">
        <f t="shared" si="9"/>
        <v>Swing BJP_2019</v>
      </c>
    </row>
    <row r="51" spans="1:22" x14ac:dyDescent="0.3">
      <c r="A51" t="s">
        <v>668</v>
      </c>
      <c r="B51">
        <v>54</v>
      </c>
      <c r="C51">
        <v>2571</v>
      </c>
      <c r="D51">
        <v>41</v>
      </c>
      <c r="E51">
        <v>1541</v>
      </c>
      <c r="F51">
        <v>40</v>
      </c>
      <c r="G51">
        <v>35</v>
      </c>
      <c r="H51">
        <v>106</v>
      </c>
      <c r="I51">
        <v>45</v>
      </c>
      <c r="J51">
        <v>43</v>
      </c>
      <c r="K51">
        <v>72</v>
      </c>
      <c r="L51">
        <v>4548</v>
      </c>
      <c r="M51" s="9">
        <f t="shared" si="0"/>
        <v>0.56530343007915562</v>
      </c>
      <c r="N51" s="9">
        <f t="shared" si="1"/>
        <v>0.33883025505716796</v>
      </c>
      <c r="O51" s="9">
        <f t="shared" si="2"/>
        <v>1.1873350923482849E-2</v>
      </c>
      <c r="P51" s="9">
        <f t="shared" si="3"/>
        <v>8.3992963940193496E-2</v>
      </c>
      <c r="Q51" s="9">
        <f t="shared" si="4"/>
        <v>0.56530343007915562</v>
      </c>
      <c r="R51" t="str">
        <f t="shared" si="5"/>
        <v>BJP_2019</v>
      </c>
      <c r="S51" s="9">
        <f t="shared" si="6"/>
        <v>0.33883025505716796</v>
      </c>
      <c r="T51" t="str">
        <f t="shared" si="7"/>
        <v>HAMS_2019</v>
      </c>
      <c r="U51" s="9">
        <f t="shared" si="8"/>
        <v>0.22647317502198766</v>
      </c>
      <c r="V51" s="49" t="str">
        <f t="shared" si="9"/>
        <v>Strong BJP_2019</v>
      </c>
    </row>
    <row r="52" spans="1:22" x14ac:dyDescent="0.3">
      <c r="A52" t="s">
        <v>669</v>
      </c>
      <c r="B52">
        <v>2</v>
      </c>
      <c r="C52">
        <v>98</v>
      </c>
      <c r="D52">
        <v>2</v>
      </c>
      <c r="E52">
        <v>213</v>
      </c>
      <c r="F52">
        <v>9</v>
      </c>
      <c r="G52">
        <v>8</v>
      </c>
      <c r="H52">
        <v>8</v>
      </c>
      <c r="I52">
        <v>2</v>
      </c>
      <c r="J52">
        <v>4</v>
      </c>
      <c r="K52">
        <v>5</v>
      </c>
      <c r="L52">
        <v>351</v>
      </c>
      <c r="M52" s="9">
        <f t="shared" si="0"/>
        <v>0.27920227920227919</v>
      </c>
      <c r="N52" s="9">
        <f t="shared" si="1"/>
        <v>0.60683760683760679</v>
      </c>
      <c r="O52" s="9">
        <f t="shared" si="2"/>
        <v>5.6980056980056983E-3</v>
      </c>
      <c r="P52" s="9">
        <f t="shared" si="3"/>
        <v>0.10826210826210826</v>
      </c>
      <c r="Q52" s="9">
        <f t="shared" si="4"/>
        <v>0.60683760683760679</v>
      </c>
      <c r="R52" t="str">
        <f t="shared" si="5"/>
        <v>HAMS_2019</v>
      </c>
      <c r="S52" s="9">
        <f t="shared" si="6"/>
        <v>0.27920227920227919</v>
      </c>
      <c r="T52" t="str">
        <f t="shared" si="7"/>
        <v>BJP_2019</v>
      </c>
      <c r="U52" s="9">
        <f t="shared" si="8"/>
        <v>0.3276353276353276</v>
      </c>
      <c r="V52" s="49" t="str">
        <f t="shared" si="9"/>
        <v>Strong HAMS_2019</v>
      </c>
    </row>
    <row r="53" spans="1:22" x14ac:dyDescent="0.3">
      <c r="A53" t="s">
        <v>670</v>
      </c>
      <c r="B53">
        <v>2</v>
      </c>
      <c r="C53">
        <v>108</v>
      </c>
      <c r="D53">
        <v>6</v>
      </c>
      <c r="E53">
        <v>197</v>
      </c>
      <c r="F53">
        <v>2</v>
      </c>
      <c r="G53">
        <v>3</v>
      </c>
      <c r="H53">
        <v>16</v>
      </c>
      <c r="I53">
        <v>2</v>
      </c>
      <c r="J53">
        <v>5</v>
      </c>
      <c r="K53">
        <v>5</v>
      </c>
      <c r="L53">
        <v>346</v>
      </c>
      <c r="M53" s="9">
        <f t="shared" si="0"/>
        <v>0.31213872832369943</v>
      </c>
      <c r="N53" s="9">
        <f t="shared" si="1"/>
        <v>0.56936416184971095</v>
      </c>
      <c r="O53" s="9">
        <f t="shared" si="2"/>
        <v>5.7803468208092483E-3</v>
      </c>
      <c r="P53" s="9">
        <f t="shared" si="3"/>
        <v>0.11271676300578035</v>
      </c>
      <c r="Q53" s="9">
        <f t="shared" si="4"/>
        <v>0.56936416184971095</v>
      </c>
      <c r="R53" t="str">
        <f t="shared" si="5"/>
        <v>HAMS_2019</v>
      </c>
      <c r="S53" s="9">
        <f t="shared" si="6"/>
        <v>0.31213872832369943</v>
      </c>
      <c r="T53" t="str">
        <f t="shared" si="7"/>
        <v>BJP_2019</v>
      </c>
      <c r="U53" s="9">
        <f t="shared" si="8"/>
        <v>0.25722543352601152</v>
      </c>
      <c r="V53" s="49" t="str">
        <f t="shared" si="9"/>
        <v>Strong HAMS_2019</v>
      </c>
    </row>
    <row r="54" spans="1:22" x14ac:dyDescent="0.3">
      <c r="A54" t="s">
        <v>671</v>
      </c>
      <c r="B54">
        <v>77</v>
      </c>
      <c r="C54">
        <v>565</v>
      </c>
      <c r="D54">
        <v>68</v>
      </c>
      <c r="E54">
        <v>574</v>
      </c>
      <c r="F54">
        <v>28</v>
      </c>
      <c r="G54">
        <v>7</v>
      </c>
      <c r="H54">
        <v>18</v>
      </c>
      <c r="I54">
        <v>14</v>
      </c>
      <c r="J54">
        <v>19</v>
      </c>
      <c r="K54">
        <v>18</v>
      </c>
      <c r="L54">
        <v>1388</v>
      </c>
      <c r="M54" s="9">
        <f t="shared" si="0"/>
        <v>0.40706051873198845</v>
      </c>
      <c r="N54" s="9">
        <f t="shared" si="1"/>
        <v>0.41354466858789624</v>
      </c>
      <c r="O54" s="9">
        <f t="shared" si="2"/>
        <v>5.5475504322766572E-2</v>
      </c>
      <c r="P54" s="9">
        <f t="shared" si="3"/>
        <v>0.1239193083573487</v>
      </c>
      <c r="Q54" s="9">
        <f t="shared" si="4"/>
        <v>0.41354466858789624</v>
      </c>
      <c r="R54" t="str">
        <f t="shared" si="5"/>
        <v>HAMS_2019</v>
      </c>
      <c r="S54" s="9">
        <f t="shared" si="6"/>
        <v>0.40706051873198845</v>
      </c>
      <c r="T54" t="str">
        <f t="shared" si="7"/>
        <v>BJP_2019</v>
      </c>
      <c r="U54" s="9">
        <f t="shared" si="8"/>
        <v>6.4841498559077837E-3</v>
      </c>
      <c r="V54" s="49" t="str">
        <f t="shared" si="9"/>
        <v>Swing HAMS_2019</v>
      </c>
    </row>
    <row r="55" spans="1:22" x14ac:dyDescent="0.3">
      <c r="A55" t="s">
        <v>672</v>
      </c>
      <c r="B55">
        <v>5</v>
      </c>
      <c r="C55">
        <v>318</v>
      </c>
      <c r="D55">
        <v>4</v>
      </c>
      <c r="E55">
        <v>43</v>
      </c>
      <c r="F55">
        <v>1</v>
      </c>
      <c r="G55">
        <v>2</v>
      </c>
      <c r="H55">
        <v>7</v>
      </c>
      <c r="I55">
        <v>4</v>
      </c>
      <c r="J55">
        <v>12</v>
      </c>
      <c r="K55">
        <v>8</v>
      </c>
      <c r="L55">
        <v>404</v>
      </c>
      <c r="M55" s="9">
        <f t="shared" si="0"/>
        <v>0.78712871287128716</v>
      </c>
      <c r="N55" s="9">
        <f t="shared" si="1"/>
        <v>0.10643564356435643</v>
      </c>
      <c r="O55" s="9">
        <f t="shared" si="2"/>
        <v>1.2376237623762377E-2</v>
      </c>
      <c r="P55" s="9">
        <f t="shared" si="3"/>
        <v>9.405940594059406E-2</v>
      </c>
      <c r="Q55" s="9">
        <f t="shared" si="4"/>
        <v>0.78712871287128716</v>
      </c>
      <c r="R55" t="str">
        <f t="shared" si="5"/>
        <v>BJP_2019</v>
      </c>
      <c r="S55" s="9">
        <f t="shared" si="6"/>
        <v>0.10643564356435643</v>
      </c>
      <c r="T55" t="str">
        <f t="shared" si="7"/>
        <v>HAMS_2019</v>
      </c>
      <c r="U55" s="9">
        <f t="shared" si="8"/>
        <v>0.68069306930693074</v>
      </c>
      <c r="V55" s="49" t="str">
        <f t="shared" si="9"/>
        <v>Strong BJP_2019</v>
      </c>
    </row>
    <row r="56" spans="1:22" x14ac:dyDescent="0.3">
      <c r="A56" t="s">
        <v>673</v>
      </c>
      <c r="B56">
        <v>1</v>
      </c>
      <c r="C56">
        <v>358</v>
      </c>
      <c r="D56">
        <v>6</v>
      </c>
      <c r="E56">
        <v>115</v>
      </c>
      <c r="F56">
        <v>4</v>
      </c>
      <c r="G56">
        <v>2</v>
      </c>
      <c r="H56">
        <v>3</v>
      </c>
      <c r="I56">
        <v>2</v>
      </c>
      <c r="J56">
        <v>4</v>
      </c>
      <c r="K56">
        <v>2</v>
      </c>
      <c r="L56">
        <v>497</v>
      </c>
      <c r="M56" s="9">
        <f t="shared" si="0"/>
        <v>0.72032193158953728</v>
      </c>
      <c r="N56" s="9">
        <f t="shared" si="1"/>
        <v>0.23138832997987926</v>
      </c>
      <c r="O56" s="9">
        <f t="shared" si="2"/>
        <v>2.012072434607646E-3</v>
      </c>
      <c r="P56" s="9">
        <f t="shared" si="3"/>
        <v>4.6277665995975853E-2</v>
      </c>
      <c r="Q56" s="9">
        <f t="shared" si="4"/>
        <v>0.72032193158953728</v>
      </c>
      <c r="R56" t="str">
        <f t="shared" si="5"/>
        <v>BJP_2019</v>
      </c>
      <c r="S56" s="9">
        <f t="shared" si="6"/>
        <v>0.23138832997987926</v>
      </c>
      <c r="T56" t="str">
        <f t="shared" si="7"/>
        <v>HAMS_2019</v>
      </c>
      <c r="U56" s="9">
        <f t="shared" si="8"/>
        <v>0.48893360160965804</v>
      </c>
      <c r="V56" s="49" t="str">
        <f t="shared" si="9"/>
        <v>Strong BJP_2019</v>
      </c>
    </row>
    <row r="57" spans="1:22" x14ac:dyDescent="0.3">
      <c r="A57" t="s">
        <v>674</v>
      </c>
      <c r="B57">
        <v>3</v>
      </c>
      <c r="C57">
        <v>275</v>
      </c>
      <c r="D57">
        <v>5</v>
      </c>
      <c r="E57">
        <v>92</v>
      </c>
      <c r="F57">
        <v>6</v>
      </c>
      <c r="G57">
        <v>7</v>
      </c>
      <c r="H57">
        <v>13</v>
      </c>
      <c r="I57">
        <v>3</v>
      </c>
      <c r="J57">
        <v>6</v>
      </c>
      <c r="K57">
        <v>12</v>
      </c>
      <c r="L57">
        <v>422</v>
      </c>
      <c r="M57" s="9">
        <f t="shared" si="0"/>
        <v>0.65165876777251186</v>
      </c>
      <c r="N57" s="9">
        <f t="shared" si="1"/>
        <v>0.21800947867298578</v>
      </c>
      <c r="O57" s="9">
        <f t="shared" si="2"/>
        <v>7.1090047393364926E-3</v>
      </c>
      <c r="P57" s="9">
        <f t="shared" si="3"/>
        <v>0.12322274881516587</v>
      </c>
      <c r="Q57" s="9">
        <f t="shared" si="4"/>
        <v>0.65165876777251186</v>
      </c>
      <c r="R57" t="str">
        <f t="shared" si="5"/>
        <v>BJP_2019</v>
      </c>
      <c r="S57" s="9">
        <f t="shared" si="6"/>
        <v>0.21800947867298578</v>
      </c>
      <c r="T57" t="str">
        <f t="shared" si="7"/>
        <v>HAMS_2019</v>
      </c>
      <c r="U57" s="9">
        <f t="shared" si="8"/>
        <v>0.43364928909952605</v>
      </c>
      <c r="V57" s="49" t="str">
        <f t="shared" si="9"/>
        <v>Strong BJP_2019</v>
      </c>
    </row>
    <row r="58" spans="1:22" x14ac:dyDescent="0.3">
      <c r="A58" t="s">
        <v>675</v>
      </c>
      <c r="B58">
        <v>71</v>
      </c>
      <c r="C58">
        <v>142</v>
      </c>
      <c r="D58">
        <v>10</v>
      </c>
      <c r="E58">
        <v>554</v>
      </c>
      <c r="F58">
        <v>18</v>
      </c>
      <c r="G58">
        <v>6</v>
      </c>
      <c r="H58">
        <v>27</v>
      </c>
      <c r="I58">
        <v>5</v>
      </c>
      <c r="J58">
        <v>10</v>
      </c>
      <c r="K58">
        <v>28</v>
      </c>
      <c r="L58">
        <v>871</v>
      </c>
      <c r="M58" s="9">
        <f t="shared" si="0"/>
        <v>0.16303099885189437</v>
      </c>
      <c r="N58" s="9">
        <f t="shared" si="1"/>
        <v>0.63605051664753154</v>
      </c>
      <c r="O58" s="9">
        <f t="shared" si="2"/>
        <v>8.1515499425947185E-2</v>
      </c>
      <c r="P58" s="9">
        <f t="shared" si="3"/>
        <v>0.11940298507462686</v>
      </c>
      <c r="Q58" s="9">
        <f t="shared" si="4"/>
        <v>0.63605051664753154</v>
      </c>
      <c r="R58" t="str">
        <f t="shared" si="5"/>
        <v>HAMS_2019</v>
      </c>
      <c r="S58" s="9">
        <f t="shared" si="6"/>
        <v>0.16303099885189437</v>
      </c>
      <c r="T58" t="str">
        <f t="shared" si="7"/>
        <v>BJP_2019</v>
      </c>
      <c r="U58" s="9">
        <f t="shared" si="8"/>
        <v>0.47301951779563717</v>
      </c>
      <c r="V58" s="49" t="str">
        <f t="shared" si="9"/>
        <v>Strong HAMS_2019</v>
      </c>
    </row>
    <row r="59" spans="1:22" x14ac:dyDescent="0.3">
      <c r="A59" t="s">
        <v>676</v>
      </c>
      <c r="B59">
        <v>10</v>
      </c>
      <c r="C59">
        <v>933</v>
      </c>
      <c r="D59">
        <v>15</v>
      </c>
      <c r="E59">
        <v>575</v>
      </c>
      <c r="F59">
        <v>9</v>
      </c>
      <c r="G59">
        <v>10</v>
      </c>
      <c r="H59">
        <v>14</v>
      </c>
      <c r="I59">
        <v>13</v>
      </c>
      <c r="J59">
        <v>20</v>
      </c>
      <c r="K59">
        <v>16</v>
      </c>
      <c r="L59">
        <v>1615</v>
      </c>
      <c r="M59" s="9">
        <f t="shared" si="0"/>
        <v>0.57770897832817336</v>
      </c>
      <c r="N59" s="9">
        <f t="shared" si="1"/>
        <v>0.35603715170278638</v>
      </c>
      <c r="O59" s="9">
        <f t="shared" si="2"/>
        <v>6.1919504643962852E-3</v>
      </c>
      <c r="P59" s="9">
        <f t="shared" si="3"/>
        <v>6.0061919504643964E-2</v>
      </c>
      <c r="Q59" s="9">
        <f t="shared" si="4"/>
        <v>0.57770897832817336</v>
      </c>
      <c r="R59" t="str">
        <f t="shared" si="5"/>
        <v>BJP_2019</v>
      </c>
      <c r="S59" s="9">
        <f t="shared" si="6"/>
        <v>0.35603715170278638</v>
      </c>
      <c r="T59" t="str">
        <f t="shared" si="7"/>
        <v>HAMS_2019</v>
      </c>
      <c r="U59" s="9">
        <f t="shared" si="8"/>
        <v>0.22167182662538698</v>
      </c>
      <c r="V59" s="49" t="str">
        <f t="shared" si="9"/>
        <v>Strong BJP_2019</v>
      </c>
    </row>
    <row r="60" spans="1:22" x14ac:dyDescent="0.3">
      <c r="A60" t="s">
        <v>677</v>
      </c>
      <c r="B60">
        <v>10</v>
      </c>
      <c r="C60">
        <v>325</v>
      </c>
      <c r="D60">
        <v>8</v>
      </c>
      <c r="E60">
        <v>417</v>
      </c>
      <c r="F60">
        <v>68</v>
      </c>
      <c r="G60">
        <v>21</v>
      </c>
      <c r="H60">
        <v>30</v>
      </c>
      <c r="I60">
        <v>6</v>
      </c>
      <c r="J60">
        <v>12</v>
      </c>
      <c r="K60">
        <v>23</v>
      </c>
      <c r="L60">
        <v>920</v>
      </c>
      <c r="M60" s="9">
        <f t="shared" si="0"/>
        <v>0.35326086956521741</v>
      </c>
      <c r="N60" s="9">
        <f t="shared" si="1"/>
        <v>0.45326086956521738</v>
      </c>
      <c r="O60" s="9">
        <f t="shared" si="2"/>
        <v>1.0869565217391304E-2</v>
      </c>
      <c r="P60" s="9">
        <f t="shared" si="3"/>
        <v>0.18260869565217391</v>
      </c>
      <c r="Q60" s="9">
        <f t="shared" si="4"/>
        <v>0.45326086956521738</v>
      </c>
      <c r="R60" t="str">
        <f t="shared" si="5"/>
        <v>HAMS_2019</v>
      </c>
      <c r="S60" s="9">
        <f t="shared" si="6"/>
        <v>0.35326086956521741</v>
      </c>
      <c r="T60" t="str">
        <f t="shared" si="7"/>
        <v>BJP_2019</v>
      </c>
      <c r="U60" s="9">
        <f t="shared" si="8"/>
        <v>9.9999999999999978E-2</v>
      </c>
      <c r="V60" s="49" t="str">
        <f t="shared" si="9"/>
        <v>Swing HAMS_2019</v>
      </c>
    </row>
    <row r="61" spans="1:22" x14ac:dyDescent="0.3">
      <c r="A61" t="s">
        <v>806</v>
      </c>
      <c r="B61">
        <v>15</v>
      </c>
      <c r="C61">
        <v>382</v>
      </c>
      <c r="D61">
        <v>14</v>
      </c>
      <c r="E61">
        <v>92</v>
      </c>
      <c r="F61">
        <v>7</v>
      </c>
      <c r="G61">
        <v>7</v>
      </c>
      <c r="H61">
        <v>6</v>
      </c>
      <c r="I61">
        <v>7</v>
      </c>
      <c r="J61">
        <v>19</v>
      </c>
      <c r="K61">
        <v>21</v>
      </c>
      <c r="L61">
        <v>570</v>
      </c>
      <c r="M61" s="9">
        <f t="shared" si="0"/>
        <v>0.6701754385964912</v>
      </c>
      <c r="N61" s="9">
        <f t="shared" si="1"/>
        <v>0.16140350877192983</v>
      </c>
      <c r="O61" s="9">
        <f t="shared" si="2"/>
        <v>2.6315789473684209E-2</v>
      </c>
      <c r="P61" s="9">
        <f t="shared" si="3"/>
        <v>0.14210526315789473</v>
      </c>
      <c r="Q61" s="9">
        <f t="shared" si="4"/>
        <v>0.6701754385964912</v>
      </c>
      <c r="R61" t="str">
        <f t="shared" si="5"/>
        <v>BJP_2019</v>
      </c>
      <c r="S61" s="9">
        <f t="shared" si="6"/>
        <v>0.16140350877192983</v>
      </c>
      <c r="T61" t="str">
        <f t="shared" si="7"/>
        <v>HAMS_2019</v>
      </c>
      <c r="U61" s="9">
        <f t="shared" si="8"/>
        <v>0.50877192982456143</v>
      </c>
      <c r="V61" s="49" t="str">
        <f t="shared" si="9"/>
        <v>Strong BJP_2019</v>
      </c>
    </row>
    <row r="62" spans="1:22" x14ac:dyDescent="0.3">
      <c r="A62" t="s">
        <v>678</v>
      </c>
      <c r="B62">
        <v>20</v>
      </c>
      <c r="C62">
        <v>349</v>
      </c>
      <c r="D62">
        <v>16</v>
      </c>
      <c r="E62">
        <v>424</v>
      </c>
      <c r="F62">
        <v>42</v>
      </c>
      <c r="G62">
        <v>22</v>
      </c>
      <c r="H62">
        <v>45</v>
      </c>
      <c r="I62">
        <v>16</v>
      </c>
      <c r="J62">
        <v>16</v>
      </c>
      <c r="K62">
        <v>19</v>
      </c>
      <c r="L62">
        <v>969</v>
      </c>
      <c r="M62" s="9">
        <f t="shared" si="0"/>
        <v>0.36016511867905054</v>
      </c>
      <c r="N62" s="9">
        <f t="shared" si="1"/>
        <v>0.43756449948400411</v>
      </c>
      <c r="O62" s="9">
        <f t="shared" si="2"/>
        <v>2.063983488132095E-2</v>
      </c>
      <c r="P62" s="9">
        <f t="shared" si="3"/>
        <v>0.18163054695562436</v>
      </c>
      <c r="Q62" s="9">
        <f t="shared" si="4"/>
        <v>0.43756449948400411</v>
      </c>
      <c r="R62" t="str">
        <f t="shared" si="5"/>
        <v>HAMS_2019</v>
      </c>
      <c r="S62" s="9">
        <f t="shared" si="6"/>
        <v>0.36016511867905054</v>
      </c>
      <c r="T62" t="str">
        <f t="shared" si="7"/>
        <v>BJP_2019</v>
      </c>
      <c r="U62" s="9">
        <f t="shared" si="8"/>
        <v>7.7399380804953566E-2</v>
      </c>
      <c r="V62" s="49" t="str">
        <f t="shared" si="9"/>
        <v>Swing HAMS_2019</v>
      </c>
    </row>
    <row r="63" spans="1:22" x14ac:dyDescent="0.3">
      <c r="A63" t="s">
        <v>679</v>
      </c>
      <c r="B63">
        <v>18</v>
      </c>
      <c r="C63">
        <v>387</v>
      </c>
      <c r="D63">
        <v>8</v>
      </c>
      <c r="E63">
        <v>220</v>
      </c>
      <c r="F63">
        <v>10</v>
      </c>
      <c r="G63">
        <v>15</v>
      </c>
      <c r="H63">
        <v>21</v>
      </c>
      <c r="I63">
        <v>9</v>
      </c>
      <c r="J63">
        <v>13</v>
      </c>
      <c r="K63">
        <v>20</v>
      </c>
      <c r="L63">
        <v>721</v>
      </c>
      <c r="M63" s="9">
        <f t="shared" si="0"/>
        <v>0.53675450762829402</v>
      </c>
      <c r="N63" s="9">
        <f t="shared" si="1"/>
        <v>0.30513176144244103</v>
      </c>
      <c r="O63" s="9">
        <f t="shared" si="2"/>
        <v>2.4965325936199722E-2</v>
      </c>
      <c r="P63" s="9">
        <f t="shared" si="3"/>
        <v>0.13314840499306518</v>
      </c>
      <c r="Q63" s="9">
        <f t="shared" si="4"/>
        <v>0.53675450762829402</v>
      </c>
      <c r="R63" t="str">
        <f t="shared" si="5"/>
        <v>BJP_2019</v>
      </c>
      <c r="S63" s="9">
        <f t="shared" si="6"/>
        <v>0.30513176144244103</v>
      </c>
      <c r="T63" t="str">
        <f t="shared" si="7"/>
        <v>HAMS_2019</v>
      </c>
      <c r="U63" s="9">
        <f t="shared" si="8"/>
        <v>0.23162274618585299</v>
      </c>
      <c r="V63" s="49" t="str">
        <f t="shared" si="9"/>
        <v>Strong BJP_2019</v>
      </c>
    </row>
    <row r="64" spans="1:22" x14ac:dyDescent="0.3">
      <c r="A64" t="s">
        <v>680</v>
      </c>
      <c r="B64">
        <v>30</v>
      </c>
      <c r="C64">
        <v>421</v>
      </c>
      <c r="D64">
        <v>8</v>
      </c>
      <c r="E64">
        <v>294</v>
      </c>
      <c r="F64">
        <v>12</v>
      </c>
      <c r="G64">
        <v>6</v>
      </c>
      <c r="H64">
        <v>22</v>
      </c>
      <c r="I64">
        <v>8</v>
      </c>
      <c r="J64">
        <v>3</v>
      </c>
      <c r="K64">
        <v>9</v>
      </c>
      <c r="L64">
        <v>813</v>
      </c>
      <c r="M64" s="9">
        <f t="shared" si="0"/>
        <v>0.5178351783517835</v>
      </c>
      <c r="N64" s="9">
        <f t="shared" si="1"/>
        <v>0.36162361623616235</v>
      </c>
      <c r="O64" s="9">
        <f t="shared" si="2"/>
        <v>3.6900369003690037E-2</v>
      </c>
      <c r="P64" s="9">
        <f t="shared" si="3"/>
        <v>8.3640836408364089E-2</v>
      </c>
      <c r="Q64" s="9">
        <f t="shared" si="4"/>
        <v>0.5178351783517835</v>
      </c>
      <c r="R64" t="str">
        <f t="shared" si="5"/>
        <v>BJP_2019</v>
      </c>
      <c r="S64" s="9">
        <f t="shared" si="6"/>
        <v>0.36162361623616235</v>
      </c>
      <c r="T64" t="str">
        <f t="shared" si="7"/>
        <v>HAMS_2019</v>
      </c>
      <c r="U64" s="9">
        <f t="shared" si="8"/>
        <v>0.15621156211562115</v>
      </c>
      <c r="V64" s="49" t="str">
        <f t="shared" si="9"/>
        <v>Strong BJP_2019</v>
      </c>
    </row>
    <row r="65" spans="1:22" x14ac:dyDescent="0.3">
      <c r="A65" t="s">
        <v>681</v>
      </c>
      <c r="B65">
        <v>29</v>
      </c>
      <c r="C65">
        <v>373</v>
      </c>
      <c r="D65">
        <v>11</v>
      </c>
      <c r="E65">
        <v>160</v>
      </c>
      <c r="F65">
        <v>12</v>
      </c>
      <c r="G65">
        <v>7</v>
      </c>
      <c r="H65">
        <v>23</v>
      </c>
      <c r="I65">
        <v>7</v>
      </c>
      <c r="J65">
        <v>17</v>
      </c>
      <c r="K65">
        <v>8</v>
      </c>
      <c r="L65">
        <v>647</v>
      </c>
      <c r="M65" s="9">
        <f t="shared" si="0"/>
        <v>0.57650695517774342</v>
      </c>
      <c r="N65" s="9">
        <f t="shared" si="1"/>
        <v>0.2472952086553323</v>
      </c>
      <c r="O65" s="9">
        <f t="shared" si="2"/>
        <v>4.482225656877898E-2</v>
      </c>
      <c r="P65" s="9">
        <f t="shared" si="3"/>
        <v>0.13137557959814528</v>
      </c>
      <c r="Q65" s="9">
        <f t="shared" si="4"/>
        <v>0.57650695517774342</v>
      </c>
      <c r="R65" t="str">
        <f t="shared" si="5"/>
        <v>BJP_2019</v>
      </c>
      <c r="S65" s="9">
        <f t="shared" si="6"/>
        <v>0.2472952086553323</v>
      </c>
      <c r="T65" t="str">
        <f t="shared" si="7"/>
        <v>HAMS_2019</v>
      </c>
      <c r="U65" s="9">
        <f t="shared" si="8"/>
        <v>0.32921174652241114</v>
      </c>
      <c r="V65" s="49" t="str">
        <f t="shared" si="9"/>
        <v>Strong BJP_2019</v>
      </c>
    </row>
    <row r="66" spans="1:22" x14ac:dyDescent="0.3">
      <c r="A66" t="s">
        <v>682</v>
      </c>
      <c r="B66">
        <v>39</v>
      </c>
      <c r="C66">
        <v>528</v>
      </c>
      <c r="D66">
        <v>12</v>
      </c>
      <c r="E66">
        <v>395</v>
      </c>
      <c r="F66">
        <v>20</v>
      </c>
      <c r="G66">
        <v>16</v>
      </c>
      <c r="H66">
        <v>35</v>
      </c>
      <c r="I66">
        <v>7</v>
      </c>
      <c r="J66">
        <v>19</v>
      </c>
      <c r="K66">
        <v>23</v>
      </c>
      <c r="L66">
        <v>1094</v>
      </c>
      <c r="M66" s="9">
        <f t="shared" si="0"/>
        <v>0.48263254113345522</v>
      </c>
      <c r="N66" s="9">
        <f t="shared" si="1"/>
        <v>0.36106032906764168</v>
      </c>
      <c r="O66" s="9">
        <f t="shared" si="2"/>
        <v>3.5648994515539302E-2</v>
      </c>
      <c r="P66" s="9">
        <f t="shared" si="3"/>
        <v>0.1206581352833638</v>
      </c>
      <c r="Q66" s="9">
        <f t="shared" si="4"/>
        <v>0.48263254113345522</v>
      </c>
      <c r="R66" t="str">
        <f t="shared" si="5"/>
        <v>BJP_2019</v>
      </c>
      <c r="S66" s="9">
        <f t="shared" si="6"/>
        <v>0.36106032906764168</v>
      </c>
      <c r="T66" t="str">
        <f t="shared" si="7"/>
        <v>HAMS_2019</v>
      </c>
      <c r="U66" s="9">
        <f t="shared" si="8"/>
        <v>0.12157221206581353</v>
      </c>
      <c r="V66" s="49" t="str">
        <f t="shared" si="9"/>
        <v>Swing BJP_2019</v>
      </c>
    </row>
    <row r="67" spans="1:22" x14ac:dyDescent="0.3">
      <c r="A67" t="s">
        <v>807</v>
      </c>
      <c r="B67">
        <v>6</v>
      </c>
      <c r="C67">
        <v>144</v>
      </c>
      <c r="D67">
        <v>4</v>
      </c>
      <c r="E67">
        <v>273</v>
      </c>
      <c r="F67">
        <v>22</v>
      </c>
      <c r="G67">
        <v>12</v>
      </c>
      <c r="H67">
        <v>17</v>
      </c>
      <c r="I67">
        <v>9</v>
      </c>
      <c r="J67">
        <v>4</v>
      </c>
      <c r="K67">
        <v>14</v>
      </c>
      <c r="L67">
        <v>505</v>
      </c>
      <c r="M67" s="9">
        <f t="shared" ref="M67:M130" si="10">C67/L67</f>
        <v>0.28514851485148512</v>
      </c>
      <c r="N67" s="9">
        <f t="shared" ref="N67:N130" si="11">E67/L67</f>
        <v>0.54059405940594063</v>
      </c>
      <c r="O67" s="9">
        <f t="shared" ref="O67:O130" si="12">B67/L67</f>
        <v>1.1881188118811881E-2</v>
      </c>
      <c r="P67" s="9">
        <f t="shared" ref="P67:P130" si="13">SUM(D67,F67:K67)/L67</f>
        <v>0.16237623762376238</v>
      </c>
      <c r="Q67" s="9">
        <f t="shared" ref="Q67:Q130" si="14">MAX(M67:P67)</f>
        <v>0.54059405940594063</v>
      </c>
      <c r="R67" t="str">
        <f t="shared" ref="R67:R130" si="15">INDEX($M$1:$P$1,MATCH(Q67,M67:P67,0))</f>
        <v>HAMS_2019</v>
      </c>
      <c r="S67" s="9">
        <f t="shared" ref="S67:S130" si="16">LARGE(M67:P67,2)</f>
        <v>0.28514851485148512</v>
      </c>
      <c r="T67" t="str">
        <f t="shared" ref="T67:T130" si="17">INDEX($M$1:$P$1,MATCH(S67,M67:P67,0))</f>
        <v>BJP_2019</v>
      </c>
      <c r="U67" s="9">
        <f t="shared" ref="U67:U130" si="18">Q67-S67</f>
        <v>0.25544554455445551</v>
      </c>
      <c r="V67" s="49" t="str">
        <f t="shared" ref="V67:V130" si="19">IF(U67&gt;=0.15,CONCATENATE("Strong ",R67),CONCATENATE("Swing ",R67))</f>
        <v>Strong HAMS_2019</v>
      </c>
    </row>
    <row r="68" spans="1:22" x14ac:dyDescent="0.3">
      <c r="A68" t="s">
        <v>683</v>
      </c>
      <c r="B68">
        <v>17</v>
      </c>
      <c r="C68">
        <v>104</v>
      </c>
      <c r="D68">
        <v>5</v>
      </c>
      <c r="E68">
        <v>237</v>
      </c>
      <c r="F68">
        <v>7</v>
      </c>
      <c r="G68">
        <v>9</v>
      </c>
      <c r="H68">
        <v>32</v>
      </c>
      <c r="I68">
        <v>13</v>
      </c>
      <c r="J68">
        <v>12</v>
      </c>
      <c r="K68">
        <v>23</v>
      </c>
      <c r="L68">
        <v>459</v>
      </c>
      <c r="M68" s="9">
        <f t="shared" si="10"/>
        <v>0.22657952069716775</v>
      </c>
      <c r="N68" s="9">
        <f t="shared" si="11"/>
        <v>0.5163398692810458</v>
      </c>
      <c r="O68" s="9">
        <f t="shared" si="12"/>
        <v>3.7037037037037035E-2</v>
      </c>
      <c r="P68" s="9">
        <f t="shared" si="13"/>
        <v>0.22004357298474944</v>
      </c>
      <c r="Q68" s="9">
        <f t="shared" si="14"/>
        <v>0.5163398692810458</v>
      </c>
      <c r="R68" t="str">
        <f t="shared" si="15"/>
        <v>HAMS_2019</v>
      </c>
      <c r="S68" s="9">
        <f t="shared" si="16"/>
        <v>0.22657952069716775</v>
      </c>
      <c r="T68" t="str">
        <f t="shared" si="17"/>
        <v>BJP_2019</v>
      </c>
      <c r="U68" s="9">
        <f t="shared" si="18"/>
        <v>0.28976034858387806</v>
      </c>
      <c r="V68" s="49" t="str">
        <f t="shared" si="19"/>
        <v>Strong HAMS_2019</v>
      </c>
    </row>
    <row r="69" spans="1:22" x14ac:dyDescent="0.3">
      <c r="A69" t="s">
        <v>684</v>
      </c>
      <c r="B69">
        <v>6</v>
      </c>
      <c r="C69">
        <v>206</v>
      </c>
      <c r="D69">
        <v>8</v>
      </c>
      <c r="E69">
        <v>275</v>
      </c>
      <c r="F69">
        <v>11</v>
      </c>
      <c r="G69">
        <v>10</v>
      </c>
      <c r="H69">
        <v>20</v>
      </c>
      <c r="I69">
        <v>9</v>
      </c>
      <c r="J69">
        <v>17</v>
      </c>
      <c r="K69">
        <v>13</v>
      </c>
      <c r="L69">
        <v>575</v>
      </c>
      <c r="M69" s="9">
        <f t="shared" si="10"/>
        <v>0.35826086956521741</v>
      </c>
      <c r="N69" s="9">
        <f t="shared" si="11"/>
        <v>0.47826086956521741</v>
      </c>
      <c r="O69" s="9">
        <f t="shared" si="12"/>
        <v>1.0434782608695653E-2</v>
      </c>
      <c r="P69" s="9">
        <f t="shared" si="13"/>
        <v>0.15304347826086956</v>
      </c>
      <c r="Q69" s="9">
        <f t="shared" si="14"/>
        <v>0.47826086956521741</v>
      </c>
      <c r="R69" t="str">
        <f t="shared" si="15"/>
        <v>HAMS_2019</v>
      </c>
      <c r="S69" s="9">
        <f t="shared" si="16"/>
        <v>0.35826086956521741</v>
      </c>
      <c r="T69" t="str">
        <f t="shared" si="17"/>
        <v>BJP_2019</v>
      </c>
      <c r="U69" s="9">
        <f t="shared" si="18"/>
        <v>0.12</v>
      </c>
      <c r="V69" s="49" t="str">
        <f t="shared" si="19"/>
        <v>Swing HAMS_2019</v>
      </c>
    </row>
    <row r="70" spans="1:22" x14ac:dyDescent="0.3">
      <c r="A70" t="s">
        <v>685</v>
      </c>
      <c r="B70">
        <v>8</v>
      </c>
      <c r="C70">
        <v>212</v>
      </c>
      <c r="D70">
        <v>2</v>
      </c>
      <c r="E70">
        <v>407</v>
      </c>
      <c r="F70">
        <v>24</v>
      </c>
      <c r="G70">
        <v>8</v>
      </c>
      <c r="H70">
        <v>25</v>
      </c>
      <c r="I70">
        <v>5</v>
      </c>
      <c r="J70">
        <v>9</v>
      </c>
      <c r="K70">
        <v>8</v>
      </c>
      <c r="L70">
        <v>708</v>
      </c>
      <c r="M70" s="9">
        <f t="shared" si="10"/>
        <v>0.29943502824858759</v>
      </c>
      <c r="N70" s="9">
        <f t="shared" si="11"/>
        <v>0.57485875706214684</v>
      </c>
      <c r="O70" s="9">
        <f t="shared" si="12"/>
        <v>1.1299435028248588E-2</v>
      </c>
      <c r="P70" s="9">
        <f t="shared" si="13"/>
        <v>0.11440677966101695</v>
      </c>
      <c r="Q70" s="9">
        <f t="shared" si="14"/>
        <v>0.57485875706214684</v>
      </c>
      <c r="R70" t="str">
        <f t="shared" si="15"/>
        <v>HAMS_2019</v>
      </c>
      <c r="S70" s="9">
        <f t="shared" si="16"/>
        <v>0.29943502824858759</v>
      </c>
      <c r="T70" t="str">
        <f t="shared" si="17"/>
        <v>BJP_2019</v>
      </c>
      <c r="U70" s="9">
        <f t="shared" si="18"/>
        <v>0.27542372881355925</v>
      </c>
      <c r="V70" s="49" t="str">
        <f t="shared" si="19"/>
        <v>Strong HAMS_2019</v>
      </c>
    </row>
    <row r="71" spans="1:22" x14ac:dyDescent="0.3">
      <c r="A71" t="s">
        <v>686</v>
      </c>
      <c r="B71">
        <v>3</v>
      </c>
      <c r="C71">
        <v>23</v>
      </c>
      <c r="D71">
        <v>0</v>
      </c>
      <c r="E71">
        <v>327</v>
      </c>
      <c r="F71">
        <v>9</v>
      </c>
      <c r="G71">
        <v>0</v>
      </c>
      <c r="H71">
        <v>6</v>
      </c>
      <c r="I71">
        <v>1</v>
      </c>
      <c r="J71">
        <v>1</v>
      </c>
      <c r="K71">
        <v>2</v>
      </c>
      <c r="L71">
        <v>372</v>
      </c>
      <c r="M71" s="9">
        <f t="shared" si="10"/>
        <v>6.1827956989247312E-2</v>
      </c>
      <c r="N71" s="9">
        <f t="shared" si="11"/>
        <v>0.87903225806451613</v>
      </c>
      <c r="O71" s="9">
        <f t="shared" si="12"/>
        <v>8.0645161290322578E-3</v>
      </c>
      <c r="P71" s="9">
        <f t="shared" si="13"/>
        <v>5.1075268817204304E-2</v>
      </c>
      <c r="Q71" s="9">
        <f t="shared" si="14"/>
        <v>0.87903225806451613</v>
      </c>
      <c r="R71" t="str">
        <f t="shared" si="15"/>
        <v>HAMS_2019</v>
      </c>
      <c r="S71" s="9">
        <f t="shared" si="16"/>
        <v>6.1827956989247312E-2</v>
      </c>
      <c r="T71" t="str">
        <f t="shared" si="17"/>
        <v>BJP_2019</v>
      </c>
      <c r="U71" s="9">
        <f t="shared" si="18"/>
        <v>0.81720430107526876</v>
      </c>
      <c r="V71" s="49" t="str">
        <f t="shared" si="19"/>
        <v>Strong HAMS_2019</v>
      </c>
    </row>
    <row r="72" spans="1:22" x14ac:dyDescent="0.3">
      <c r="A72" t="s">
        <v>687</v>
      </c>
      <c r="B72">
        <v>140</v>
      </c>
      <c r="C72">
        <v>14</v>
      </c>
      <c r="D72">
        <v>3</v>
      </c>
      <c r="E72">
        <v>271</v>
      </c>
      <c r="F72">
        <v>4</v>
      </c>
      <c r="G72">
        <v>4</v>
      </c>
      <c r="H72">
        <v>18</v>
      </c>
      <c r="I72">
        <v>6</v>
      </c>
      <c r="J72">
        <v>5</v>
      </c>
      <c r="K72">
        <v>15</v>
      </c>
      <c r="L72">
        <v>480</v>
      </c>
      <c r="M72" s="9">
        <f t="shared" si="10"/>
        <v>2.9166666666666667E-2</v>
      </c>
      <c r="N72" s="9">
        <f t="shared" si="11"/>
        <v>0.56458333333333333</v>
      </c>
      <c r="O72" s="9">
        <f t="shared" si="12"/>
        <v>0.29166666666666669</v>
      </c>
      <c r="P72" s="9">
        <f t="shared" si="13"/>
        <v>0.11458333333333333</v>
      </c>
      <c r="Q72" s="9">
        <f t="shared" si="14"/>
        <v>0.56458333333333333</v>
      </c>
      <c r="R72" t="str">
        <f t="shared" si="15"/>
        <v>HAMS_2019</v>
      </c>
      <c r="S72" s="9">
        <f t="shared" si="16"/>
        <v>0.29166666666666669</v>
      </c>
      <c r="T72" t="str">
        <f t="shared" si="17"/>
        <v>BSP_2019</v>
      </c>
      <c r="U72" s="9">
        <f t="shared" si="18"/>
        <v>0.27291666666666664</v>
      </c>
      <c r="V72" s="49" t="str">
        <f t="shared" si="19"/>
        <v>Strong HAMS_2019</v>
      </c>
    </row>
    <row r="73" spans="1:22" x14ac:dyDescent="0.3">
      <c r="A73" t="s">
        <v>688</v>
      </c>
      <c r="B73">
        <v>7</v>
      </c>
      <c r="C73">
        <v>191</v>
      </c>
      <c r="D73">
        <v>3</v>
      </c>
      <c r="E73">
        <v>326</v>
      </c>
      <c r="F73">
        <v>5</v>
      </c>
      <c r="G73">
        <v>4</v>
      </c>
      <c r="H73">
        <v>9</v>
      </c>
      <c r="I73">
        <v>9</v>
      </c>
      <c r="J73">
        <v>7</v>
      </c>
      <c r="K73">
        <v>6</v>
      </c>
      <c r="L73">
        <v>567</v>
      </c>
      <c r="M73" s="9">
        <f t="shared" si="10"/>
        <v>0.33686067019400351</v>
      </c>
      <c r="N73" s="9">
        <f t="shared" si="11"/>
        <v>0.57495590828924159</v>
      </c>
      <c r="O73" s="9">
        <f t="shared" si="12"/>
        <v>1.2345679012345678E-2</v>
      </c>
      <c r="P73" s="9">
        <f t="shared" si="13"/>
        <v>7.5837742504409167E-2</v>
      </c>
      <c r="Q73" s="9">
        <f t="shared" si="14"/>
        <v>0.57495590828924159</v>
      </c>
      <c r="R73" t="str">
        <f t="shared" si="15"/>
        <v>HAMS_2019</v>
      </c>
      <c r="S73" s="9">
        <f t="shared" si="16"/>
        <v>0.33686067019400351</v>
      </c>
      <c r="T73" t="str">
        <f t="shared" si="17"/>
        <v>BJP_2019</v>
      </c>
      <c r="U73" s="9">
        <f t="shared" si="18"/>
        <v>0.23809523809523808</v>
      </c>
      <c r="V73" s="49" t="str">
        <f t="shared" si="19"/>
        <v>Strong HAMS_2019</v>
      </c>
    </row>
    <row r="74" spans="1:22" x14ac:dyDescent="0.3">
      <c r="A74" t="s">
        <v>689</v>
      </c>
      <c r="B74">
        <v>18</v>
      </c>
      <c r="C74">
        <v>215</v>
      </c>
      <c r="D74">
        <v>8</v>
      </c>
      <c r="E74">
        <v>392</v>
      </c>
      <c r="F74">
        <v>15</v>
      </c>
      <c r="G74">
        <v>13</v>
      </c>
      <c r="H74">
        <v>37</v>
      </c>
      <c r="I74">
        <v>12</v>
      </c>
      <c r="J74">
        <v>18</v>
      </c>
      <c r="K74">
        <v>16</v>
      </c>
      <c r="L74">
        <v>744</v>
      </c>
      <c r="M74" s="9">
        <f t="shared" si="10"/>
        <v>0.28897849462365593</v>
      </c>
      <c r="N74" s="9">
        <f t="shared" si="11"/>
        <v>0.5268817204301075</v>
      </c>
      <c r="O74" s="9">
        <f t="shared" si="12"/>
        <v>2.4193548387096774E-2</v>
      </c>
      <c r="P74" s="9">
        <f t="shared" si="13"/>
        <v>0.15994623655913978</v>
      </c>
      <c r="Q74" s="9">
        <f t="shared" si="14"/>
        <v>0.5268817204301075</v>
      </c>
      <c r="R74" t="str">
        <f t="shared" si="15"/>
        <v>HAMS_2019</v>
      </c>
      <c r="S74" s="9">
        <f t="shared" si="16"/>
        <v>0.28897849462365593</v>
      </c>
      <c r="T74" t="str">
        <f t="shared" si="17"/>
        <v>BJP_2019</v>
      </c>
      <c r="U74" s="9">
        <f t="shared" si="18"/>
        <v>0.23790322580645157</v>
      </c>
      <c r="V74" s="49" t="str">
        <f t="shared" si="19"/>
        <v>Strong HAMS_2019</v>
      </c>
    </row>
    <row r="75" spans="1:22" x14ac:dyDescent="0.3">
      <c r="A75" t="s">
        <v>690</v>
      </c>
      <c r="B75">
        <v>7</v>
      </c>
      <c r="C75">
        <v>326</v>
      </c>
      <c r="D75">
        <v>3</v>
      </c>
      <c r="E75">
        <v>125</v>
      </c>
      <c r="F75">
        <v>9</v>
      </c>
      <c r="G75">
        <v>10</v>
      </c>
      <c r="H75">
        <v>11</v>
      </c>
      <c r="I75">
        <v>6</v>
      </c>
      <c r="J75">
        <v>7</v>
      </c>
      <c r="K75">
        <v>12</v>
      </c>
      <c r="L75">
        <v>516</v>
      </c>
      <c r="M75" s="9">
        <f t="shared" si="10"/>
        <v>0.63178294573643412</v>
      </c>
      <c r="N75" s="9">
        <f t="shared" si="11"/>
        <v>0.24224806201550386</v>
      </c>
      <c r="O75" s="9">
        <f t="shared" si="12"/>
        <v>1.3565891472868217E-2</v>
      </c>
      <c r="P75" s="9">
        <f t="shared" si="13"/>
        <v>0.1124031007751938</v>
      </c>
      <c r="Q75" s="9">
        <f t="shared" si="14"/>
        <v>0.63178294573643412</v>
      </c>
      <c r="R75" t="str">
        <f t="shared" si="15"/>
        <v>BJP_2019</v>
      </c>
      <c r="S75" s="9">
        <f t="shared" si="16"/>
        <v>0.24224806201550386</v>
      </c>
      <c r="T75" t="str">
        <f t="shared" si="17"/>
        <v>HAMS_2019</v>
      </c>
      <c r="U75" s="9">
        <f t="shared" si="18"/>
        <v>0.38953488372093026</v>
      </c>
      <c r="V75" s="49" t="str">
        <f t="shared" si="19"/>
        <v>Strong BJP_2019</v>
      </c>
    </row>
    <row r="76" spans="1:22" x14ac:dyDescent="0.3">
      <c r="A76" t="s">
        <v>691</v>
      </c>
      <c r="B76">
        <v>3</v>
      </c>
      <c r="C76">
        <v>57</v>
      </c>
      <c r="D76">
        <v>6</v>
      </c>
      <c r="E76">
        <v>155</v>
      </c>
      <c r="F76">
        <v>3</v>
      </c>
      <c r="G76">
        <v>2</v>
      </c>
      <c r="H76">
        <v>9</v>
      </c>
      <c r="I76">
        <v>2</v>
      </c>
      <c r="J76">
        <v>4</v>
      </c>
      <c r="K76">
        <v>1</v>
      </c>
      <c r="L76">
        <v>242</v>
      </c>
      <c r="M76" s="9">
        <f t="shared" si="10"/>
        <v>0.23553719008264462</v>
      </c>
      <c r="N76" s="9">
        <f t="shared" si="11"/>
        <v>0.64049586776859502</v>
      </c>
      <c r="O76" s="9">
        <f t="shared" si="12"/>
        <v>1.2396694214876033E-2</v>
      </c>
      <c r="P76" s="9">
        <f t="shared" si="13"/>
        <v>0.1115702479338843</v>
      </c>
      <c r="Q76" s="9">
        <f t="shared" si="14"/>
        <v>0.64049586776859502</v>
      </c>
      <c r="R76" t="str">
        <f t="shared" si="15"/>
        <v>HAMS_2019</v>
      </c>
      <c r="S76" s="9">
        <f t="shared" si="16"/>
        <v>0.23553719008264462</v>
      </c>
      <c r="T76" t="str">
        <f t="shared" si="17"/>
        <v>BJP_2019</v>
      </c>
      <c r="U76" s="9">
        <f t="shared" si="18"/>
        <v>0.4049586776859504</v>
      </c>
      <c r="V76" s="49" t="str">
        <f t="shared" si="19"/>
        <v>Strong HAMS_2019</v>
      </c>
    </row>
    <row r="77" spans="1:22" x14ac:dyDescent="0.3">
      <c r="A77" t="s">
        <v>808</v>
      </c>
      <c r="B77">
        <v>35</v>
      </c>
      <c r="C77">
        <v>249</v>
      </c>
      <c r="D77">
        <v>4</v>
      </c>
      <c r="E77">
        <v>217</v>
      </c>
      <c r="F77">
        <v>6</v>
      </c>
      <c r="G77">
        <v>3</v>
      </c>
      <c r="H77">
        <v>16</v>
      </c>
      <c r="I77">
        <v>9</v>
      </c>
      <c r="J77">
        <v>13</v>
      </c>
      <c r="K77">
        <v>6</v>
      </c>
      <c r="L77">
        <v>558</v>
      </c>
      <c r="M77" s="9">
        <f t="shared" si="10"/>
        <v>0.44623655913978494</v>
      </c>
      <c r="N77" s="9">
        <f t="shared" si="11"/>
        <v>0.3888888888888889</v>
      </c>
      <c r="O77" s="9">
        <f t="shared" si="12"/>
        <v>6.2724014336917558E-2</v>
      </c>
      <c r="P77" s="9">
        <f t="shared" si="13"/>
        <v>0.10215053763440861</v>
      </c>
      <c r="Q77" s="9">
        <f t="shared" si="14"/>
        <v>0.44623655913978494</v>
      </c>
      <c r="R77" t="str">
        <f t="shared" si="15"/>
        <v>BJP_2019</v>
      </c>
      <c r="S77" s="9">
        <f t="shared" si="16"/>
        <v>0.3888888888888889</v>
      </c>
      <c r="T77" t="str">
        <f t="shared" si="17"/>
        <v>HAMS_2019</v>
      </c>
      <c r="U77" s="9">
        <f t="shared" si="18"/>
        <v>5.7347670250896043E-2</v>
      </c>
      <c r="V77" s="49" t="str">
        <f t="shared" si="19"/>
        <v>Swing BJP_2019</v>
      </c>
    </row>
    <row r="78" spans="1:22" x14ac:dyDescent="0.3">
      <c r="A78" t="s">
        <v>692</v>
      </c>
      <c r="B78">
        <v>14</v>
      </c>
      <c r="C78">
        <v>325</v>
      </c>
      <c r="D78">
        <v>8</v>
      </c>
      <c r="E78">
        <v>169</v>
      </c>
      <c r="F78">
        <v>15</v>
      </c>
      <c r="G78">
        <v>9</v>
      </c>
      <c r="H78">
        <v>21</v>
      </c>
      <c r="I78">
        <v>6</v>
      </c>
      <c r="J78">
        <v>15</v>
      </c>
      <c r="K78">
        <v>23</v>
      </c>
      <c r="L78">
        <v>605</v>
      </c>
      <c r="M78" s="9">
        <f t="shared" si="10"/>
        <v>0.53719008264462809</v>
      </c>
      <c r="N78" s="9">
        <f t="shared" si="11"/>
        <v>0.27933884297520661</v>
      </c>
      <c r="O78" s="9">
        <f t="shared" si="12"/>
        <v>2.3140495867768594E-2</v>
      </c>
      <c r="P78" s="9">
        <f t="shared" si="13"/>
        <v>0.16033057851239668</v>
      </c>
      <c r="Q78" s="9">
        <f t="shared" si="14"/>
        <v>0.53719008264462809</v>
      </c>
      <c r="R78" t="str">
        <f t="shared" si="15"/>
        <v>BJP_2019</v>
      </c>
      <c r="S78" s="9">
        <f t="shared" si="16"/>
        <v>0.27933884297520661</v>
      </c>
      <c r="T78" t="str">
        <f t="shared" si="17"/>
        <v>HAMS_2019</v>
      </c>
      <c r="U78" s="9">
        <f t="shared" si="18"/>
        <v>0.25785123966942147</v>
      </c>
      <c r="V78" s="49" t="str">
        <f t="shared" si="19"/>
        <v>Strong BJP_2019</v>
      </c>
    </row>
    <row r="79" spans="1:22" x14ac:dyDescent="0.3">
      <c r="A79" t="s">
        <v>693</v>
      </c>
      <c r="B79">
        <v>11</v>
      </c>
      <c r="C79">
        <v>362</v>
      </c>
      <c r="D79">
        <v>9</v>
      </c>
      <c r="E79">
        <v>257</v>
      </c>
      <c r="F79">
        <v>9</v>
      </c>
      <c r="G79">
        <v>7</v>
      </c>
      <c r="H79">
        <v>20</v>
      </c>
      <c r="I79">
        <v>3</v>
      </c>
      <c r="J79">
        <v>7</v>
      </c>
      <c r="K79">
        <v>9</v>
      </c>
      <c r="L79">
        <v>694</v>
      </c>
      <c r="M79" s="9">
        <f t="shared" si="10"/>
        <v>0.52161383285302598</v>
      </c>
      <c r="N79" s="9">
        <f t="shared" si="11"/>
        <v>0.37031700288184438</v>
      </c>
      <c r="O79" s="9">
        <f t="shared" si="12"/>
        <v>1.5850144092219021E-2</v>
      </c>
      <c r="P79" s="9">
        <f t="shared" si="13"/>
        <v>9.2219020172910657E-2</v>
      </c>
      <c r="Q79" s="9">
        <f t="shared" si="14"/>
        <v>0.52161383285302598</v>
      </c>
      <c r="R79" t="str">
        <f t="shared" si="15"/>
        <v>BJP_2019</v>
      </c>
      <c r="S79" s="9">
        <f t="shared" si="16"/>
        <v>0.37031700288184438</v>
      </c>
      <c r="T79" t="str">
        <f t="shared" si="17"/>
        <v>HAMS_2019</v>
      </c>
      <c r="U79" s="9">
        <f t="shared" si="18"/>
        <v>0.1512968299711816</v>
      </c>
      <c r="V79" s="49" t="str">
        <f t="shared" si="19"/>
        <v>Strong BJP_2019</v>
      </c>
    </row>
    <row r="80" spans="1:22" x14ac:dyDescent="0.3">
      <c r="A80" t="s">
        <v>694</v>
      </c>
      <c r="B80">
        <v>57</v>
      </c>
      <c r="C80">
        <v>524</v>
      </c>
      <c r="D80">
        <v>9</v>
      </c>
      <c r="E80">
        <v>197</v>
      </c>
      <c r="F80">
        <v>7</v>
      </c>
      <c r="G80">
        <v>4</v>
      </c>
      <c r="H80">
        <v>13</v>
      </c>
      <c r="I80">
        <v>6</v>
      </c>
      <c r="J80">
        <v>17</v>
      </c>
      <c r="K80">
        <v>30</v>
      </c>
      <c r="L80">
        <v>864</v>
      </c>
      <c r="M80" s="9">
        <f t="shared" si="10"/>
        <v>0.60648148148148151</v>
      </c>
      <c r="N80" s="9">
        <f t="shared" si="11"/>
        <v>0.22800925925925927</v>
      </c>
      <c r="O80" s="9">
        <f t="shared" si="12"/>
        <v>6.5972222222222224E-2</v>
      </c>
      <c r="P80" s="9">
        <f t="shared" si="13"/>
        <v>9.9537037037037035E-2</v>
      </c>
      <c r="Q80" s="9">
        <f t="shared" si="14"/>
        <v>0.60648148148148151</v>
      </c>
      <c r="R80" t="str">
        <f t="shared" si="15"/>
        <v>BJP_2019</v>
      </c>
      <c r="S80" s="9">
        <f t="shared" si="16"/>
        <v>0.22800925925925927</v>
      </c>
      <c r="T80" t="str">
        <f t="shared" si="17"/>
        <v>HAMS_2019</v>
      </c>
      <c r="U80" s="9">
        <f t="shared" si="18"/>
        <v>0.37847222222222221</v>
      </c>
      <c r="V80" s="49" t="str">
        <f t="shared" si="19"/>
        <v>Strong BJP_2019</v>
      </c>
    </row>
    <row r="81" spans="1:22" x14ac:dyDescent="0.3">
      <c r="A81" t="s">
        <v>695</v>
      </c>
      <c r="B81">
        <v>7</v>
      </c>
      <c r="C81">
        <v>239</v>
      </c>
      <c r="D81">
        <v>2</v>
      </c>
      <c r="E81">
        <v>251</v>
      </c>
      <c r="F81">
        <v>9</v>
      </c>
      <c r="G81">
        <v>8</v>
      </c>
      <c r="H81">
        <v>15</v>
      </c>
      <c r="I81">
        <v>9</v>
      </c>
      <c r="J81">
        <v>4</v>
      </c>
      <c r="K81">
        <v>12</v>
      </c>
      <c r="L81">
        <v>556</v>
      </c>
      <c r="M81" s="9">
        <f t="shared" si="10"/>
        <v>0.42985611510791366</v>
      </c>
      <c r="N81" s="9">
        <f t="shared" si="11"/>
        <v>0.45143884892086333</v>
      </c>
      <c r="O81" s="9">
        <f t="shared" si="12"/>
        <v>1.2589928057553957E-2</v>
      </c>
      <c r="P81" s="9">
        <f t="shared" si="13"/>
        <v>0.10611510791366907</v>
      </c>
      <c r="Q81" s="9">
        <f t="shared" si="14"/>
        <v>0.45143884892086333</v>
      </c>
      <c r="R81" t="str">
        <f t="shared" si="15"/>
        <v>HAMS_2019</v>
      </c>
      <c r="S81" s="9">
        <f t="shared" si="16"/>
        <v>0.42985611510791366</v>
      </c>
      <c r="T81" t="str">
        <f t="shared" si="17"/>
        <v>BJP_2019</v>
      </c>
      <c r="U81" s="9">
        <f t="shared" si="18"/>
        <v>2.1582733812949673E-2</v>
      </c>
      <c r="V81" s="49" t="str">
        <f t="shared" si="19"/>
        <v>Swing HAMS_2019</v>
      </c>
    </row>
    <row r="82" spans="1:22" x14ac:dyDescent="0.3">
      <c r="A82" t="s">
        <v>809</v>
      </c>
      <c r="B82">
        <v>20</v>
      </c>
      <c r="C82">
        <v>429</v>
      </c>
      <c r="D82">
        <v>6</v>
      </c>
      <c r="E82">
        <v>133</v>
      </c>
      <c r="F82">
        <v>8</v>
      </c>
      <c r="G82">
        <v>18</v>
      </c>
      <c r="H82">
        <v>19</v>
      </c>
      <c r="I82">
        <v>6</v>
      </c>
      <c r="J82">
        <v>14</v>
      </c>
      <c r="K82">
        <v>13</v>
      </c>
      <c r="L82">
        <v>666</v>
      </c>
      <c r="M82" s="9">
        <f t="shared" si="10"/>
        <v>0.64414414414414412</v>
      </c>
      <c r="N82" s="9">
        <f t="shared" si="11"/>
        <v>0.1996996996996997</v>
      </c>
      <c r="O82" s="9">
        <f t="shared" si="12"/>
        <v>3.003003003003003E-2</v>
      </c>
      <c r="P82" s="9">
        <f t="shared" si="13"/>
        <v>0.12612612612612611</v>
      </c>
      <c r="Q82" s="9">
        <f t="shared" si="14"/>
        <v>0.64414414414414412</v>
      </c>
      <c r="R82" t="str">
        <f t="shared" si="15"/>
        <v>BJP_2019</v>
      </c>
      <c r="S82" s="9">
        <f t="shared" si="16"/>
        <v>0.1996996996996997</v>
      </c>
      <c r="T82" t="str">
        <f t="shared" si="17"/>
        <v>HAMS_2019</v>
      </c>
      <c r="U82" s="9">
        <f t="shared" si="18"/>
        <v>0.44444444444444442</v>
      </c>
      <c r="V82" s="49" t="str">
        <f t="shared" si="19"/>
        <v>Strong BJP_2019</v>
      </c>
    </row>
    <row r="83" spans="1:22" x14ac:dyDescent="0.3">
      <c r="A83" t="s">
        <v>696</v>
      </c>
      <c r="B83">
        <v>32</v>
      </c>
      <c r="C83">
        <v>96</v>
      </c>
      <c r="D83">
        <v>2</v>
      </c>
      <c r="E83">
        <v>485</v>
      </c>
      <c r="F83">
        <v>8</v>
      </c>
      <c r="G83">
        <v>5</v>
      </c>
      <c r="H83">
        <v>13</v>
      </c>
      <c r="I83">
        <v>3</v>
      </c>
      <c r="J83">
        <v>0</v>
      </c>
      <c r="K83">
        <v>3</v>
      </c>
      <c r="L83">
        <v>647</v>
      </c>
      <c r="M83" s="9">
        <f t="shared" si="10"/>
        <v>0.14837712519319937</v>
      </c>
      <c r="N83" s="9">
        <f t="shared" si="11"/>
        <v>0.74961360123647602</v>
      </c>
      <c r="O83" s="9">
        <f t="shared" si="12"/>
        <v>4.945904173106646E-2</v>
      </c>
      <c r="P83" s="9">
        <f t="shared" si="13"/>
        <v>5.2550231839258117E-2</v>
      </c>
      <c r="Q83" s="9">
        <f t="shared" si="14"/>
        <v>0.74961360123647602</v>
      </c>
      <c r="R83" t="str">
        <f t="shared" si="15"/>
        <v>HAMS_2019</v>
      </c>
      <c r="S83" s="9">
        <f t="shared" si="16"/>
        <v>0.14837712519319937</v>
      </c>
      <c r="T83" t="str">
        <f t="shared" si="17"/>
        <v>BJP_2019</v>
      </c>
      <c r="U83" s="9">
        <f t="shared" si="18"/>
        <v>0.60123647604327668</v>
      </c>
      <c r="V83" s="49" t="str">
        <f t="shared" si="19"/>
        <v>Strong HAMS_2019</v>
      </c>
    </row>
    <row r="84" spans="1:22" x14ac:dyDescent="0.3">
      <c r="A84" t="s">
        <v>697</v>
      </c>
      <c r="B84">
        <v>86</v>
      </c>
      <c r="C84">
        <v>2649</v>
      </c>
      <c r="D84">
        <v>64</v>
      </c>
      <c r="E84">
        <v>710</v>
      </c>
      <c r="F84">
        <v>83</v>
      </c>
      <c r="G84">
        <v>37</v>
      </c>
      <c r="H84">
        <v>56</v>
      </c>
      <c r="I84">
        <v>38</v>
      </c>
      <c r="J84">
        <v>61</v>
      </c>
      <c r="K84">
        <v>92</v>
      </c>
      <c r="L84">
        <v>3876</v>
      </c>
      <c r="M84" s="9">
        <f t="shared" si="10"/>
        <v>0.68343653250773995</v>
      </c>
      <c r="N84" s="9">
        <f t="shared" si="11"/>
        <v>0.18317853457172342</v>
      </c>
      <c r="O84" s="9">
        <f t="shared" si="12"/>
        <v>2.2187822497420021E-2</v>
      </c>
      <c r="P84" s="9">
        <f t="shared" si="13"/>
        <v>0.11119711042311661</v>
      </c>
      <c r="Q84" s="9">
        <f t="shared" si="14"/>
        <v>0.68343653250773995</v>
      </c>
      <c r="R84" t="str">
        <f t="shared" si="15"/>
        <v>BJP_2019</v>
      </c>
      <c r="S84" s="9">
        <f t="shared" si="16"/>
        <v>0.18317853457172342</v>
      </c>
      <c r="T84" t="str">
        <f t="shared" si="17"/>
        <v>HAMS_2019</v>
      </c>
      <c r="U84" s="9">
        <f t="shared" si="18"/>
        <v>0.50025799793601655</v>
      </c>
      <c r="V84" s="49" t="str">
        <f t="shared" si="19"/>
        <v>Strong BJP_2019</v>
      </c>
    </row>
    <row r="85" spans="1:22" x14ac:dyDescent="0.3">
      <c r="A85" t="s">
        <v>698</v>
      </c>
      <c r="B85">
        <v>30</v>
      </c>
      <c r="C85">
        <v>311</v>
      </c>
      <c r="D85">
        <v>9</v>
      </c>
      <c r="E85">
        <v>459</v>
      </c>
      <c r="F85">
        <v>15</v>
      </c>
      <c r="G85">
        <v>8</v>
      </c>
      <c r="H85">
        <v>18</v>
      </c>
      <c r="I85">
        <v>4</v>
      </c>
      <c r="J85">
        <v>6</v>
      </c>
      <c r="K85">
        <v>9</v>
      </c>
      <c r="L85">
        <v>869</v>
      </c>
      <c r="M85" s="9">
        <f t="shared" si="10"/>
        <v>0.35788262370540852</v>
      </c>
      <c r="N85" s="9">
        <f t="shared" si="11"/>
        <v>0.52819332566168009</v>
      </c>
      <c r="O85" s="9">
        <f t="shared" si="12"/>
        <v>3.4522439585730723E-2</v>
      </c>
      <c r="P85" s="9">
        <f t="shared" si="13"/>
        <v>7.9401611047180673E-2</v>
      </c>
      <c r="Q85" s="9">
        <f t="shared" si="14"/>
        <v>0.52819332566168009</v>
      </c>
      <c r="R85" t="str">
        <f t="shared" si="15"/>
        <v>HAMS_2019</v>
      </c>
      <c r="S85" s="9">
        <f t="shared" si="16"/>
        <v>0.35788262370540852</v>
      </c>
      <c r="T85" t="str">
        <f t="shared" si="17"/>
        <v>BJP_2019</v>
      </c>
      <c r="U85" s="9">
        <f t="shared" si="18"/>
        <v>0.17031070195627157</v>
      </c>
      <c r="V85" s="49" t="str">
        <f t="shared" si="19"/>
        <v>Strong HAMS_2019</v>
      </c>
    </row>
    <row r="86" spans="1:22" x14ac:dyDescent="0.3">
      <c r="A86" t="s">
        <v>699</v>
      </c>
      <c r="B86">
        <v>10</v>
      </c>
      <c r="C86">
        <v>735</v>
      </c>
      <c r="D86">
        <v>15</v>
      </c>
      <c r="E86">
        <v>456</v>
      </c>
      <c r="F86">
        <v>25</v>
      </c>
      <c r="G86">
        <v>19</v>
      </c>
      <c r="H86">
        <v>51</v>
      </c>
      <c r="I86">
        <v>13</v>
      </c>
      <c r="J86">
        <v>13</v>
      </c>
      <c r="K86">
        <v>23</v>
      </c>
      <c r="L86">
        <v>1360</v>
      </c>
      <c r="M86" s="9">
        <f t="shared" si="10"/>
        <v>0.5404411764705882</v>
      </c>
      <c r="N86" s="9">
        <f t="shared" si="11"/>
        <v>0.3352941176470588</v>
      </c>
      <c r="O86" s="9">
        <f t="shared" si="12"/>
        <v>7.3529411764705881E-3</v>
      </c>
      <c r="P86" s="9">
        <f t="shared" si="13"/>
        <v>0.11691176470588235</v>
      </c>
      <c r="Q86" s="9">
        <f t="shared" si="14"/>
        <v>0.5404411764705882</v>
      </c>
      <c r="R86" t="str">
        <f t="shared" si="15"/>
        <v>BJP_2019</v>
      </c>
      <c r="S86" s="9">
        <f t="shared" si="16"/>
        <v>0.3352941176470588</v>
      </c>
      <c r="T86" t="str">
        <f t="shared" si="17"/>
        <v>HAMS_2019</v>
      </c>
      <c r="U86" s="9">
        <f t="shared" si="18"/>
        <v>0.2051470588235294</v>
      </c>
      <c r="V86" s="49" t="str">
        <f t="shared" si="19"/>
        <v>Strong BJP_2019</v>
      </c>
    </row>
    <row r="87" spans="1:22" x14ac:dyDescent="0.3">
      <c r="A87" t="s">
        <v>700</v>
      </c>
      <c r="B87">
        <v>11</v>
      </c>
      <c r="C87">
        <v>306</v>
      </c>
      <c r="D87">
        <v>4</v>
      </c>
      <c r="E87">
        <v>66</v>
      </c>
      <c r="F87">
        <v>3</v>
      </c>
      <c r="G87">
        <v>3</v>
      </c>
      <c r="H87">
        <v>4</v>
      </c>
      <c r="I87">
        <v>2</v>
      </c>
      <c r="J87">
        <v>2</v>
      </c>
      <c r="K87">
        <v>11</v>
      </c>
      <c r="L87">
        <v>412</v>
      </c>
      <c r="M87" s="9">
        <f t="shared" si="10"/>
        <v>0.74271844660194175</v>
      </c>
      <c r="N87" s="9">
        <f t="shared" si="11"/>
        <v>0.16019417475728157</v>
      </c>
      <c r="O87" s="9">
        <f t="shared" si="12"/>
        <v>2.6699029126213591E-2</v>
      </c>
      <c r="P87" s="9">
        <f t="shared" si="13"/>
        <v>7.0388349514563103E-2</v>
      </c>
      <c r="Q87" s="9">
        <f t="shared" si="14"/>
        <v>0.74271844660194175</v>
      </c>
      <c r="R87" t="str">
        <f t="shared" si="15"/>
        <v>BJP_2019</v>
      </c>
      <c r="S87" s="9">
        <f t="shared" si="16"/>
        <v>0.16019417475728157</v>
      </c>
      <c r="T87" t="str">
        <f t="shared" si="17"/>
        <v>HAMS_2019</v>
      </c>
      <c r="U87" s="9">
        <f t="shared" si="18"/>
        <v>0.58252427184466016</v>
      </c>
      <c r="V87" s="49" t="str">
        <f t="shared" si="19"/>
        <v>Strong BJP_2019</v>
      </c>
    </row>
    <row r="88" spans="1:22" x14ac:dyDescent="0.3">
      <c r="A88" t="s">
        <v>701</v>
      </c>
      <c r="B88">
        <v>6</v>
      </c>
      <c r="C88">
        <v>358</v>
      </c>
      <c r="D88">
        <v>4</v>
      </c>
      <c r="E88">
        <v>452</v>
      </c>
      <c r="F88">
        <v>4</v>
      </c>
      <c r="G88">
        <v>3</v>
      </c>
      <c r="H88">
        <v>2</v>
      </c>
      <c r="I88">
        <v>3</v>
      </c>
      <c r="J88">
        <v>3</v>
      </c>
      <c r="K88">
        <v>4</v>
      </c>
      <c r="L88">
        <v>839</v>
      </c>
      <c r="M88" s="9">
        <f t="shared" si="10"/>
        <v>0.4266984505363528</v>
      </c>
      <c r="N88" s="9">
        <f t="shared" si="11"/>
        <v>0.53873659117997619</v>
      </c>
      <c r="O88" s="9">
        <f t="shared" si="12"/>
        <v>7.1513706793802142E-3</v>
      </c>
      <c r="P88" s="9">
        <f t="shared" si="13"/>
        <v>2.7413587604290822E-2</v>
      </c>
      <c r="Q88" s="9">
        <f t="shared" si="14"/>
        <v>0.53873659117997619</v>
      </c>
      <c r="R88" t="str">
        <f t="shared" si="15"/>
        <v>HAMS_2019</v>
      </c>
      <c r="S88" s="9">
        <f t="shared" si="16"/>
        <v>0.4266984505363528</v>
      </c>
      <c r="T88" t="str">
        <f t="shared" si="17"/>
        <v>BJP_2019</v>
      </c>
      <c r="U88" s="9">
        <f t="shared" si="18"/>
        <v>0.11203814064362339</v>
      </c>
      <c r="V88" s="49" t="str">
        <f t="shared" si="19"/>
        <v>Swing HAMS_2019</v>
      </c>
    </row>
    <row r="89" spans="1:22" x14ac:dyDescent="0.3">
      <c r="A89" t="s">
        <v>702</v>
      </c>
      <c r="B89">
        <v>111</v>
      </c>
      <c r="C89">
        <v>555</v>
      </c>
      <c r="D89">
        <v>15</v>
      </c>
      <c r="E89">
        <v>263</v>
      </c>
      <c r="F89">
        <v>11</v>
      </c>
      <c r="G89">
        <v>15</v>
      </c>
      <c r="H89">
        <v>17</v>
      </c>
      <c r="I89">
        <v>9</v>
      </c>
      <c r="J89">
        <v>12</v>
      </c>
      <c r="K89">
        <v>33</v>
      </c>
      <c r="L89">
        <v>1041</v>
      </c>
      <c r="M89" s="9">
        <f t="shared" si="10"/>
        <v>0.5331412103746398</v>
      </c>
      <c r="N89" s="9">
        <f t="shared" si="11"/>
        <v>0.25264169068203651</v>
      </c>
      <c r="O89" s="9">
        <f t="shared" si="12"/>
        <v>0.10662824207492795</v>
      </c>
      <c r="P89" s="9">
        <f t="shared" si="13"/>
        <v>0.10758885686839577</v>
      </c>
      <c r="Q89" s="9">
        <f t="shared" si="14"/>
        <v>0.5331412103746398</v>
      </c>
      <c r="R89" t="str">
        <f t="shared" si="15"/>
        <v>BJP_2019</v>
      </c>
      <c r="S89" s="9">
        <f t="shared" si="16"/>
        <v>0.25264169068203651</v>
      </c>
      <c r="T89" t="str">
        <f t="shared" si="17"/>
        <v>HAMS_2019</v>
      </c>
      <c r="U89" s="9">
        <f t="shared" si="18"/>
        <v>0.28049951969260328</v>
      </c>
      <c r="V89" s="49" t="str">
        <f t="shared" si="19"/>
        <v>Strong BJP_2019</v>
      </c>
    </row>
    <row r="90" spans="1:22" x14ac:dyDescent="0.3">
      <c r="A90" t="s">
        <v>703</v>
      </c>
      <c r="B90">
        <v>37</v>
      </c>
      <c r="C90">
        <v>177</v>
      </c>
      <c r="D90">
        <v>5</v>
      </c>
      <c r="E90">
        <v>61</v>
      </c>
      <c r="F90">
        <v>2</v>
      </c>
      <c r="G90">
        <v>3</v>
      </c>
      <c r="H90">
        <v>6</v>
      </c>
      <c r="I90">
        <v>3</v>
      </c>
      <c r="J90">
        <v>4</v>
      </c>
      <c r="K90">
        <v>15</v>
      </c>
      <c r="L90">
        <v>313</v>
      </c>
      <c r="M90" s="9">
        <f t="shared" si="10"/>
        <v>0.56549520766773165</v>
      </c>
      <c r="N90" s="9">
        <f t="shared" si="11"/>
        <v>0.19488817891373802</v>
      </c>
      <c r="O90" s="9">
        <f t="shared" si="12"/>
        <v>0.1182108626198083</v>
      </c>
      <c r="P90" s="9">
        <f t="shared" si="13"/>
        <v>0.12140575079872204</v>
      </c>
      <c r="Q90" s="9">
        <f t="shared" si="14"/>
        <v>0.56549520766773165</v>
      </c>
      <c r="R90" t="str">
        <f t="shared" si="15"/>
        <v>BJP_2019</v>
      </c>
      <c r="S90" s="9">
        <f t="shared" si="16"/>
        <v>0.19488817891373802</v>
      </c>
      <c r="T90" t="str">
        <f t="shared" si="17"/>
        <v>HAMS_2019</v>
      </c>
      <c r="U90" s="9">
        <f t="shared" si="18"/>
        <v>0.37060702875399365</v>
      </c>
      <c r="V90" s="49" t="str">
        <f t="shared" si="19"/>
        <v>Strong BJP_2019</v>
      </c>
    </row>
    <row r="91" spans="1:22" x14ac:dyDescent="0.3">
      <c r="A91" t="s">
        <v>704</v>
      </c>
      <c r="B91">
        <v>9</v>
      </c>
      <c r="C91">
        <v>233</v>
      </c>
      <c r="D91">
        <v>11</v>
      </c>
      <c r="E91">
        <v>123</v>
      </c>
      <c r="F91">
        <v>12</v>
      </c>
      <c r="G91">
        <v>7</v>
      </c>
      <c r="H91">
        <v>16</v>
      </c>
      <c r="I91">
        <v>7</v>
      </c>
      <c r="J91">
        <v>6</v>
      </c>
      <c r="K91">
        <v>12</v>
      </c>
      <c r="L91">
        <v>436</v>
      </c>
      <c r="M91" s="9">
        <f t="shared" si="10"/>
        <v>0.5344036697247706</v>
      </c>
      <c r="N91" s="9">
        <f t="shared" si="11"/>
        <v>0.28211009174311924</v>
      </c>
      <c r="O91" s="9">
        <f t="shared" si="12"/>
        <v>2.0642201834862386E-2</v>
      </c>
      <c r="P91" s="9">
        <f t="shared" si="13"/>
        <v>0.1628440366972477</v>
      </c>
      <c r="Q91" s="9">
        <f t="shared" si="14"/>
        <v>0.5344036697247706</v>
      </c>
      <c r="R91" t="str">
        <f t="shared" si="15"/>
        <v>BJP_2019</v>
      </c>
      <c r="S91" s="9">
        <f t="shared" si="16"/>
        <v>0.28211009174311924</v>
      </c>
      <c r="T91" t="str">
        <f t="shared" si="17"/>
        <v>HAMS_2019</v>
      </c>
      <c r="U91" s="9">
        <f t="shared" si="18"/>
        <v>0.25229357798165136</v>
      </c>
      <c r="V91" s="49" t="str">
        <f t="shared" si="19"/>
        <v>Strong BJP_2019</v>
      </c>
    </row>
    <row r="92" spans="1:22" x14ac:dyDescent="0.3">
      <c r="A92" t="s">
        <v>705</v>
      </c>
      <c r="B92">
        <v>15</v>
      </c>
      <c r="C92">
        <v>357</v>
      </c>
      <c r="D92">
        <v>17</v>
      </c>
      <c r="E92">
        <v>427</v>
      </c>
      <c r="F92">
        <v>27</v>
      </c>
      <c r="G92">
        <v>10</v>
      </c>
      <c r="H92">
        <v>24</v>
      </c>
      <c r="I92">
        <v>9</v>
      </c>
      <c r="J92">
        <v>19</v>
      </c>
      <c r="K92">
        <v>20</v>
      </c>
      <c r="L92">
        <v>925</v>
      </c>
      <c r="M92" s="9">
        <f t="shared" si="10"/>
        <v>0.38594594594594595</v>
      </c>
      <c r="N92" s="9">
        <f t="shared" si="11"/>
        <v>0.46162162162162163</v>
      </c>
      <c r="O92" s="9">
        <f t="shared" si="12"/>
        <v>1.6216216216216217E-2</v>
      </c>
      <c r="P92" s="9">
        <f t="shared" si="13"/>
        <v>0.13621621621621621</v>
      </c>
      <c r="Q92" s="9">
        <f t="shared" si="14"/>
        <v>0.46162162162162163</v>
      </c>
      <c r="R92" t="str">
        <f t="shared" si="15"/>
        <v>HAMS_2019</v>
      </c>
      <c r="S92" s="9">
        <f t="shared" si="16"/>
        <v>0.38594594594594595</v>
      </c>
      <c r="T92" t="str">
        <f t="shared" si="17"/>
        <v>BJP_2019</v>
      </c>
      <c r="U92" s="9">
        <f t="shared" si="18"/>
        <v>7.567567567567568E-2</v>
      </c>
      <c r="V92" s="49" t="str">
        <f t="shared" si="19"/>
        <v>Swing HAMS_2019</v>
      </c>
    </row>
    <row r="93" spans="1:22" x14ac:dyDescent="0.3">
      <c r="A93" t="s">
        <v>706</v>
      </c>
      <c r="B93">
        <v>45</v>
      </c>
      <c r="C93">
        <v>517</v>
      </c>
      <c r="D93">
        <v>16</v>
      </c>
      <c r="E93">
        <v>428</v>
      </c>
      <c r="F93">
        <v>13</v>
      </c>
      <c r="G93">
        <v>15</v>
      </c>
      <c r="H93">
        <v>19</v>
      </c>
      <c r="I93">
        <v>6</v>
      </c>
      <c r="J93">
        <v>13</v>
      </c>
      <c r="K93">
        <v>10</v>
      </c>
      <c r="L93">
        <v>1082</v>
      </c>
      <c r="M93" s="9">
        <f t="shared" si="10"/>
        <v>0.47781885397412199</v>
      </c>
      <c r="N93" s="9">
        <f t="shared" si="11"/>
        <v>0.39556377079482441</v>
      </c>
      <c r="O93" s="9">
        <f t="shared" si="12"/>
        <v>4.1589648798521256E-2</v>
      </c>
      <c r="P93" s="9">
        <f t="shared" si="13"/>
        <v>8.5027726432532341E-2</v>
      </c>
      <c r="Q93" s="9">
        <f t="shared" si="14"/>
        <v>0.47781885397412199</v>
      </c>
      <c r="R93" t="str">
        <f t="shared" si="15"/>
        <v>BJP_2019</v>
      </c>
      <c r="S93" s="9">
        <f t="shared" si="16"/>
        <v>0.39556377079482441</v>
      </c>
      <c r="T93" t="str">
        <f t="shared" si="17"/>
        <v>HAMS_2019</v>
      </c>
      <c r="U93" s="9">
        <f t="shared" si="18"/>
        <v>8.2255083179297583E-2</v>
      </c>
      <c r="V93" s="49" t="str">
        <f t="shared" si="19"/>
        <v>Swing BJP_2019</v>
      </c>
    </row>
    <row r="94" spans="1:22" x14ac:dyDescent="0.3">
      <c r="A94" t="s">
        <v>707</v>
      </c>
      <c r="B94">
        <v>76</v>
      </c>
      <c r="C94">
        <v>246</v>
      </c>
      <c r="D94">
        <v>4</v>
      </c>
      <c r="E94">
        <v>153</v>
      </c>
      <c r="F94">
        <v>5</v>
      </c>
      <c r="G94">
        <v>2</v>
      </c>
      <c r="H94">
        <v>10</v>
      </c>
      <c r="I94">
        <v>3</v>
      </c>
      <c r="J94">
        <v>2</v>
      </c>
      <c r="K94">
        <v>3</v>
      </c>
      <c r="L94">
        <v>504</v>
      </c>
      <c r="M94" s="9">
        <f t="shared" si="10"/>
        <v>0.48809523809523808</v>
      </c>
      <c r="N94" s="9">
        <f t="shared" si="11"/>
        <v>0.30357142857142855</v>
      </c>
      <c r="O94" s="9">
        <f t="shared" si="12"/>
        <v>0.15079365079365079</v>
      </c>
      <c r="P94" s="9">
        <f t="shared" si="13"/>
        <v>5.7539682539682536E-2</v>
      </c>
      <c r="Q94" s="9">
        <f t="shared" si="14"/>
        <v>0.48809523809523808</v>
      </c>
      <c r="R94" t="str">
        <f t="shared" si="15"/>
        <v>BJP_2019</v>
      </c>
      <c r="S94" s="9">
        <f t="shared" si="16"/>
        <v>0.30357142857142855</v>
      </c>
      <c r="T94" t="str">
        <f t="shared" si="17"/>
        <v>HAMS_2019</v>
      </c>
      <c r="U94" s="9">
        <f t="shared" si="18"/>
        <v>0.18452380952380953</v>
      </c>
      <c r="V94" s="49" t="str">
        <f t="shared" si="19"/>
        <v>Strong BJP_2019</v>
      </c>
    </row>
    <row r="95" spans="1:22" x14ac:dyDescent="0.3">
      <c r="A95" t="s">
        <v>708</v>
      </c>
      <c r="B95">
        <v>5</v>
      </c>
      <c r="C95">
        <v>105</v>
      </c>
      <c r="D95">
        <v>2</v>
      </c>
      <c r="E95">
        <v>310</v>
      </c>
      <c r="F95">
        <v>6</v>
      </c>
      <c r="G95">
        <v>2</v>
      </c>
      <c r="H95">
        <v>15</v>
      </c>
      <c r="I95">
        <v>6</v>
      </c>
      <c r="J95">
        <v>6</v>
      </c>
      <c r="K95">
        <v>9</v>
      </c>
      <c r="L95">
        <v>466</v>
      </c>
      <c r="M95" s="9">
        <f t="shared" si="10"/>
        <v>0.22532188841201717</v>
      </c>
      <c r="N95" s="9">
        <f t="shared" si="11"/>
        <v>0.66523605150214593</v>
      </c>
      <c r="O95" s="9">
        <f t="shared" si="12"/>
        <v>1.0729613733905579E-2</v>
      </c>
      <c r="P95" s="9">
        <f t="shared" si="13"/>
        <v>9.8712446351931327E-2</v>
      </c>
      <c r="Q95" s="9">
        <f t="shared" si="14"/>
        <v>0.66523605150214593</v>
      </c>
      <c r="R95" t="str">
        <f t="shared" si="15"/>
        <v>HAMS_2019</v>
      </c>
      <c r="S95" s="9">
        <f t="shared" si="16"/>
        <v>0.22532188841201717</v>
      </c>
      <c r="T95" t="str">
        <f t="shared" si="17"/>
        <v>BJP_2019</v>
      </c>
      <c r="U95" s="9">
        <f t="shared" si="18"/>
        <v>0.43991416309012876</v>
      </c>
      <c r="V95" s="49" t="str">
        <f t="shared" si="19"/>
        <v>Strong HAMS_2019</v>
      </c>
    </row>
    <row r="96" spans="1:22" x14ac:dyDescent="0.3">
      <c r="A96" t="s">
        <v>709</v>
      </c>
      <c r="B96">
        <v>17</v>
      </c>
      <c r="C96">
        <v>324</v>
      </c>
      <c r="D96">
        <v>9</v>
      </c>
      <c r="E96">
        <v>129</v>
      </c>
      <c r="F96">
        <v>4</v>
      </c>
      <c r="G96">
        <v>3</v>
      </c>
      <c r="H96">
        <v>5</v>
      </c>
      <c r="I96">
        <v>1</v>
      </c>
      <c r="J96">
        <v>10</v>
      </c>
      <c r="K96">
        <v>13</v>
      </c>
      <c r="L96">
        <v>515</v>
      </c>
      <c r="M96" s="9">
        <f t="shared" si="10"/>
        <v>0.62912621359223297</v>
      </c>
      <c r="N96" s="9">
        <f t="shared" si="11"/>
        <v>0.25048543689320391</v>
      </c>
      <c r="O96" s="9">
        <f t="shared" si="12"/>
        <v>3.3009708737864081E-2</v>
      </c>
      <c r="P96" s="9">
        <f t="shared" si="13"/>
        <v>8.7378640776699032E-2</v>
      </c>
      <c r="Q96" s="9">
        <f t="shared" si="14"/>
        <v>0.62912621359223297</v>
      </c>
      <c r="R96" t="str">
        <f t="shared" si="15"/>
        <v>BJP_2019</v>
      </c>
      <c r="S96" s="9">
        <f t="shared" si="16"/>
        <v>0.25048543689320391</v>
      </c>
      <c r="T96" t="str">
        <f t="shared" si="17"/>
        <v>HAMS_2019</v>
      </c>
      <c r="U96" s="9">
        <f t="shared" si="18"/>
        <v>0.37864077669902907</v>
      </c>
      <c r="V96" s="49" t="str">
        <f t="shared" si="19"/>
        <v>Strong BJP_2019</v>
      </c>
    </row>
    <row r="97" spans="1:22" x14ac:dyDescent="0.3">
      <c r="A97" t="s">
        <v>710</v>
      </c>
      <c r="B97">
        <v>51</v>
      </c>
      <c r="C97">
        <v>247</v>
      </c>
      <c r="D97">
        <v>14</v>
      </c>
      <c r="E97">
        <v>345</v>
      </c>
      <c r="F97">
        <v>16</v>
      </c>
      <c r="G97">
        <v>13</v>
      </c>
      <c r="H97">
        <v>28</v>
      </c>
      <c r="I97">
        <v>5</v>
      </c>
      <c r="J97">
        <v>9</v>
      </c>
      <c r="K97">
        <v>9</v>
      </c>
      <c r="L97">
        <v>737</v>
      </c>
      <c r="M97" s="9">
        <f t="shared" si="10"/>
        <v>0.33514246947082765</v>
      </c>
      <c r="N97" s="9">
        <f t="shared" si="11"/>
        <v>0.46811397557666212</v>
      </c>
      <c r="O97" s="9">
        <f t="shared" si="12"/>
        <v>6.9199457259158756E-2</v>
      </c>
      <c r="P97" s="9">
        <f t="shared" si="13"/>
        <v>0.12754409769335143</v>
      </c>
      <c r="Q97" s="9">
        <f t="shared" si="14"/>
        <v>0.46811397557666212</v>
      </c>
      <c r="R97" t="str">
        <f t="shared" si="15"/>
        <v>HAMS_2019</v>
      </c>
      <c r="S97" s="9">
        <f t="shared" si="16"/>
        <v>0.33514246947082765</v>
      </c>
      <c r="T97" t="str">
        <f t="shared" si="17"/>
        <v>BJP_2019</v>
      </c>
      <c r="U97" s="9">
        <f t="shared" si="18"/>
        <v>0.13297150610583447</v>
      </c>
      <c r="V97" s="49" t="str">
        <f t="shared" si="19"/>
        <v>Swing HAMS_2019</v>
      </c>
    </row>
    <row r="98" spans="1:22" x14ac:dyDescent="0.3">
      <c r="A98" t="s">
        <v>711</v>
      </c>
      <c r="B98">
        <v>3</v>
      </c>
      <c r="C98">
        <v>104</v>
      </c>
      <c r="D98">
        <v>3</v>
      </c>
      <c r="E98">
        <v>866</v>
      </c>
      <c r="F98">
        <v>4</v>
      </c>
      <c r="G98">
        <v>4</v>
      </c>
      <c r="H98">
        <v>30</v>
      </c>
      <c r="I98">
        <v>4</v>
      </c>
      <c r="J98">
        <v>4</v>
      </c>
      <c r="K98">
        <v>10</v>
      </c>
      <c r="L98">
        <v>1032</v>
      </c>
      <c r="M98" s="9">
        <f t="shared" si="10"/>
        <v>0.10077519379844961</v>
      </c>
      <c r="N98" s="9">
        <f t="shared" si="11"/>
        <v>0.83914728682170547</v>
      </c>
      <c r="O98" s="9">
        <f t="shared" si="12"/>
        <v>2.9069767441860465E-3</v>
      </c>
      <c r="P98" s="9">
        <f t="shared" si="13"/>
        <v>5.7170542635658912E-2</v>
      </c>
      <c r="Q98" s="9">
        <f t="shared" si="14"/>
        <v>0.83914728682170547</v>
      </c>
      <c r="R98" t="str">
        <f t="shared" si="15"/>
        <v>HAMS_2019</v>
      </c>
      <c r="S98" s="9">
        <f t="shared" si="16"/>
        <v>0.10077519379844961</v>
      </c>
      <c r="T98" t="str">
        <f t="shared" si="17"/>
        <v>BJP_2019</v>
      </c>
      <c r="U98" s="9">
        <f t="shared" si="18"/>
        <v>0.7383720930232559</v>
      </c>
      <c r="V98" s="49" t="str">
        <f t="shared" si="19"/>
        <v>Strong HAMS_2019</v>
      </c>
    </row>
    <row r="99" spans="1:22" x14ac:dyDescent="0.3">
      <c r="A99" t="s">
        <v>810</v>
      </c>
      <c r="B99">
        <v>35</v>
      </c>
      <c r="C99">
        <v>616</v>
      </c>
      <c r="D99">
        <v>18</v>
      </c>
      <c r="E99">
        <v>447</v>
      </c>
      <c r="F99">
        <v>21</v>
      </c>
      <c r="G99">
        <v>12</v>
      </c>
      <c r="H99">
        <v>44</v>
      </c>
      <c r="I99">
        <v>18</v>
      </c>
      <c r="J99">
        <v>18</v>
      </c>
      <c r="K99">
        <v>22</v>
      </c>
      <c r="L99">
        <v>1251</v>
      </c>
      <c r="M99" s="9">
        <f t="shared" si="10"/>
        <v>0.4924060751398881</v>
      </c>
      <c r="N99" s="9">
        <f t="shared" si="11"/>
        <v>0.35731414868105515</v>
      </c>
      <c r="O99" s="9">
        <f t="shared" si="12"/>
        <v>2.7977617905675458E-2</v>
      </c>
      <c r="P99" s="9">
        <f t="shared" si="13"/>
        <v>0.1223021582733813</v>
      </c>
      <c r="Q99" s="9">
        <f t="shared" si="14"/>
        <v>0.4924060751398881</v>
      </c>
      <c r="R99" t="str">
        <f t="shared" si="15"/>
        <v>BJP_2019</v>
      </c>
      <c r="S99" s="9">
        <f t="shared" si="16"/>
        <v>0.35731414868105515</v>
      </c>
      <c r="T99" t="str">
        <f t="shared" si="17"/>
        <v>HAMS_2019</v>
      </c>
      <c r="U99" s="9">
        <f t="shared" si="18"/>
        <v>0.13509192645883294</v>
      </c>
      <c r="V99" s="49" t="str">
        <f t="shared" si="19"/>
        <v>Swing BJP_2019</v>
      </c>
    </row>
    <row r="100" spans="1:22" x14ac:dyDescent="0.3">
      <c r="A100" t="s">
        <v>712</v>
      </c>
      <c r="B100">
        <v>13</v>
      </c>
      <c r="C100">
        <v>138</v>
      </c>
      <c r="D100">
        <v>5</v>
      </c>
      <c r="E100">
        <v>256</v>
      </c>
      <c r="F100">
        <v>9</v>
      </c>
      <c r="G100">
        <v>3</v>
      </c>
      <c r="H100">
        <v>16</v>
      </c>
      <c r="I100">
        <v>7</v>
      </c>
      <c r="J100">
        <v>11</v>
      </c>
      <c r="K100">
        <v>7</v>
      </c>
      <c r="L100">
        <v>465</v>
      </c>
      <c r="M100" s="9">
        <f t="shared" si="10"/>
        <v>0.29677419354838708</v>
      </c>
      <c r="N100" s="9">
        <f t="shared" si="11"/>
        <v>0.55053763440860215</v>
      </c>
      <c r="O100" s="9">
        <f t="shared" si="12"/>
        <v>2.7956989247311829E-2</v>
      </c>
      <c r="P100" s="9">
        <f t="shared" si="13"/>
        <v>0.12473118279569892</v>
      </c>
      <c r="Q100" s="9">
        <f t="shared" si="14"/>
        <v>0.55053763440860215</v>
      </c>
      <c r="R100" t="str">
        <f t="shared" si="15"/>
        <v>HAMS_2019</v>
      </c>
      <c r="S100" s="9">
        <f t="shared" si="16"/>
        <v>0.29677419354838708</v>
      </c>
      <c r="T100" t="str">
        <f t="shared" si="17"/>
        <v>BJP_2019</v>
      </c>
      <c r="U100" s="9">
        <f t="shared" si="18"/>
        <v>0.25376344086021507</v>
      </c>
      <c r="V100" s="49" t="str">
        <f t="shared" si="19"/>
        <v>Strong HAMS_2019</v>
      </c>
    </row>
    <row r="101" spans="1:22" x14ac:dyDescent="0.3">
      <c r="A101" t="s">
        <v>713</v>
      </c>
      <c r="B101">
        <v>21</v>
      </c>
      <c r="C101">
        <v>240</v>
      </c>
      <c r="D101">
        <v>5</v>
      </c>
      <c r="E101">
        <v>278</v>
      </c>
      <c r="F101">
        <v>23</v>
      </c>
      <c r="G101">
        <v>14</v>
      </c>
      <c r="H101">
        <v>30</v>
      </c>
      <c r="I101">
        <v>13</v>
      </c>
      <c r="J101">
        <v>15</v>
      </c>
      <c r="K101">
        <v>29</v>
      </c>
      <c r="L101">
        <v>668</v>
      </c>
      <c r="M101" s="9">
        <f t="shared" si="10"/>
        <v>0.3592814371257485</v>
      </c>
      <c r="N101" s="9">
        <f t="shared" si="11"/>
        <v>0.41616766467065869</v>
      </c>
      <c r="O101" s="9">
        <f t="shared" si="12"/>
        <v>3.1437125748502992E-2</v>
      </c>
      <c r="P101" s="9">
        <f t="shared" si="13"/>
        <v>0.19311377245508982</v>
      </c>
      <c r="Q101" s="9">
        <f t="shared" si="14"/>
        <v>0.41616766467065869</v>
      </c>
      <c r="R101" t="str">
        <f t="shared" si="15"/>
        <v>HAMS_2019</v>
      </c>
      <c r="S101" s="9">
        <f t="shared" si="16"/>
        <v>0.3592814371257485</v>
      </c>
      <c r="T101" t="str">
        <f t="shared" si="17"/>
        <v>BJP_2019</v>
      </c>
      <c r="U101" s="9">
        <f t="shared" si="18"/>
        <v>5.6886227544910184E-2</v>
      </c>
      <c r="V101" s="49" t="str">
        <f t="shared" si="19"/>
        <v>Swing HAMS_2019</v>
      </c>
    </row>
    <row r="102" spans="1:22" x14ac:dyDescent="0.3">
      <c r="A102" t="s">
        <v>714</v>
      </c>
      <c r="B102">
        <v>46</v>
      </c>
      <c r="C102">
        <v>985</v>
      </c>
      <c r="D102">
        <v>25</v>
      </c>
      <c r="E102">
        <v>463</v>
      </c>
      <c r="F102">
        <v>30</v>
      </c>
      <c r="G102">
        <v>25</v>
      </c>
      <c r="H102">
        <v>59</v>
      </c>
      <c r="I102">
        <v>29</v>
      </c>
      <c r="J102">
        <v>34</v>
      </c>
      <c r="K102">
        <v>56</v>
      </c>
      <c r="L102">
        <v>1752</v>
      </c>
      <c r="M102" s="9">
        <f t="shared" si="10"/>
        <v>0.56221461187214616</v>
      </c>
      <c r="N102" s="9">
        <f t="shared" si="11"/>
        <v>0.26426940639269408</v>
      </c>
      <c r="O102" s="9">
        <f t="shared" si="12"/>
        <v>2.6255707762557076E-2</v>
      </c>
      <c r="P102" s="9">
        <f t="shared" si="13"/>
        <v>0.14726027397260275</v>
      </c>
      <c r="Q102" s="9">
        <f t="shared" si="14"/>
        <v>0.56221461187214616</v>
      </c>
      <c r="R102" t="str">
        <f t="shared" si="15"/>
        <v>BJP_2019</v>
      </c>
      <c r="S102" s="9">
        <f t="shared" si="16"/>
        <v>0.26426940639269408</v>
      </c>
      <c r="T102" t="str">
        <f t="shared" si="17"/>
        <v>HAMS_2019</v>
      </c>
      <c r="U102" s="9">
        <f t="shared" si="18"/>
        <v>0.29794520547945208</v>
      </c>
      <c r="V102" s="49" t="str">
        <f t="shared" si="19"/>
        <v>Strong BJP_2019</v>
      </c>
    </row>
    <row r="103" spans="1:22" x14ac:dyDescent="0.3">
      <c r="A103" t="s">
        <v>811</v>
      </c>
      <c r="B103">
        <v>14</v>
      </c>
      <c r="C103">
        <v>290</v>
      </c>
      <c r="D103">
        <v>11</v>
      </c>
      <c r="E103">
        <v>290</v>
      </c>
      <c r="F103">
        <v>18</v>
      </c>
      <c r="G103">
        <v>15</v>
      </c>
      <c r="H103">
        <v>41</v>
      </c>
      <c r="I103">
        <v>10</v>
      </c>
      <c r="J103">
        <v>13</v>
      </c>
      <c r="K103">
        <v>26</v>
      </c>
      <c r="L103">
        <v>728</v>
      </c>
      <c r="M103" s="9">
        <f t="shared" si="10"/>
        <v>0.39835164835164832</v>
      </c>
      <c r="N103" s="9">
        <f t="shared" si="11"/>
        <v>0.39835164835164832</v>
      </c>
      <c r="O103" s="9">
        <f t="shared" si="12"/>
        <v>1.9230769230769232E-2</v>
      </c>
      <c r="P103" s="9">
        <f t="shared" si="13"/>
        <v>0.18406593406593408</v>
      </c>
      <c r="Q103" s="9">
        <f t="shared" si="14"/>
        <v>0.39835164835164832</v>
      </c>
      <c r="R103" t="str">
        <f t="shared" si="15"/>
        <v>BJP_2019</v>
      </c>
      <c r="S103" s="9">
        <f t="shared" si="16"/>
        <v>0.39835164835164832</v>
      </c>
      <c r="T103" t="str">
        <f t="shared" si="17"/>
        <v>BJP_2019</v>
      </c>
      <c r="U103" s="9">
        <f t="shared" si="18"/>
        <v>0</v>
      </c>
      <c r="V103" s="49" t="str">
        <f t="shared" si="19"/>
        <v>Swing BJP_2019</v>
      </c>
    </row>
    <row r="104" spans="1:22" x14ac:dyDescent="0.3">
      <c r="A104" t="s">
        <v>715</v>
      </c>
      <c r="B104">
        <v>11</v>
      </c>
      <c r="C104">
        <v>185</v>
      </c>
      <c r="D104">
        <v>7</v>
      </c>
      <c r="E104">
        <v>200</v>
      </c>
      <c r="F104">
        <v>11</v>
      </c>
      <c r="G104">
        <v>4</v>
      </c>
      <c r="H104">
        <v>14</v>
      </c>
      <c r="I104">
        <v>6</v>
      </c>
      <c r="J104">
        <v>4</v>
      </c>
      <c r="K104">
        <v>2</v>
      </c>
      <c r="L104">
        <v>444</v>
      </c>
      <c r="M104" s="9">
        <f t="shared" si="10"/>
        <v>0.41666666666666669</v>
      </c>
      <c r="N104" s="9">
        <f t="shared" si="11"/>
        <v>0.45045045045045046</v>
      </c>
      <c r="O104" s="9">
        <f t="shared" si="12"/>
        <v>2.4774774774774775E-2</v>
      </c>
      <c r="P104" s="9">
        <f t="shared" si="13"/>
        <v>0.10810810810810811</v>
      </c>
      <c r="Q104" s="9">
        <f t="shared" si="14"/>
        <v>0.45045045045045046</v>
      </c>
      <c r="R104" t="str">
        <f t="shared" si="15"/>
        <v>HAMS_2019</v>
      </c>
      <c r="S104" s="9">
        <f t="shared" si="16"/>
        <v>0.41666666666666669</v>
      </c>
      <c r="T104" t="str">
        <f t="shared" si="17"/>
        <v>BJP_2019</v>
      </c>
      <c r="U104" s="9">
        <f t="shared" si="18"/>
        <v>3.3783783783783772E-2</v>
      </c>
      <c r="V104" s="49" t="str">
        <f t="shared" si="19"/>
        <v>Swing HAMS_2019</v>
      </c>
    </row>
    <row r="105" spans="1:22" x14ac:dyDescent="0.3">
      <c r="A105" t="s">
        <v>716</v>
      </c>
      <c r="B105">
        <v>4</v>
      </c>
      <c r="C105">
        <v>271</v>
      </c>
      <c r="D105">
        <v>10</v>
      </c>
      <c r="E105">
        <v>124</v>
      </c>
      <c r="F105">
        <v>6</v>
      </c>
      <c r="G105">
        <v>5</v>
      </c>
      <c r="H105">
        <v>5</v>
      </c>
      <c r="I105">
        <v>6</v>
      </c>
      <c r="J105">
        <v>9</v>
      </c>
      <c r="K105">
        <v>11</v>
      </c>
      <c r="L105">
        <v>451</v>
      </c>
      <c r="M105" s="9">
        <f t="shared" si="10"/>
        <v>0.60088691796008864</v>
      </c>
      <c r="N105" s="9">
        <f t="shared" si="11"/>
        <v>0.27494456762749447</v>
      </c>
      <c r="O105" s="9">
        <f t="shared" si="12"/>
        <v>8.869179600886918E-3</v>
      </c>
      <c r="P105" s="9">
        <f t="shared" si="13"/>
        <v>0.11529933481152993</v>
      </c>
      <c r="Q105" s="9">
        <f t="shared" si="14"/>
        <v>0.60088691796008864</v>
      </c>
      <c r="R105" t="str">
        <f t="shared" si="15"/>
        <v>BJP_2019</v>
      </c>
      <c r="S105" s="9">
        <f t="shared" si="16"/>
        <v>0.27494456762749447</v>
      </c>
      <c r="T105" t="str">
        <f t="shared" si="17"/>
        <v>HAMS_2019</v>
      </c>
      <c r="U105" s="9">
        <f t="shared" si="18"/>
        <v>0.32594235033259417</v>
      </c>
      <c r="V105" s="49" t="str">
        <f t="shared" si="19"/>
        <v>Strong BJP_2019</v>
      </c>
    </row>
    <row r="106" spans="1:22" x14ac:dyDescent="0.3">
      <c r="A106" t="s">
        <v>717</v>
      </c>
      <c r="B106">
        <v>6</v>
      </c>
      <c r="C106">
        <v>406</v>
      </c>
      <c r="D106">
        <v>10</v>
      </c>
      <c r="E106">
        <v>207</v>
      </c>
      <c r="F106">
        <v>9</v>
      </c>
      <c r="G106">
        <v>2</v>
      </c>
      <c r="H106">
        <v>9</v>
      </c>
      <c r="I106">
        <v>8</v>
      </c>
      <c r="J106">
        <v>7</v>
      </c>
      <c r="K106">
        <v>7</v>
      </c>
      <c r="L106">
        <v>671</v>
      </c>
      <c r="M106" s="9">
        <f t="shared" si="10"/>
        <v>0.60506706408345756</v>
      </c>
      <c r="N106" s="9">
        <f t="shared" si="11"/>
        <v>0.30849478390461998</v>
      </c>
      <c r="O106" s="9">
        <f t="shared" si="12"/>
        <v>8.9418777943368107E-3</v>
      </c>
      <c r="P106" s="9">
        <f t="shared" si="13"/>
        <v>7.7496274217585689E-2</v>
      </c>
      <c r="Q106" s="9">
        <f t="shared" si="14"/>
        <v>0.60506706408345756</v>
      </c>
      <c r="R106" t="str">
        <f t="shared" si="15"/>
        <v>BJP_2019</v>
      </c>
      <c r="S106" s="9">
        <f t="shared" si="16"/>
        <v>0.30849478390461998</v>
      </c>
      <c r="T106" t="str">
        <f t="shared" si="17"/>
        <v>HAMS_2019</v>
      </c>
      <c r="U106" s="9">
        <f t="shared" si="18"/>
        <v>0.29657228017883758</v>
      </c>
      <c r="V106" s="49" t="str">
        <f t="shared" si="19"/>
        <v>Strong BJP_2019</v>
      </c>
    </row>
    <row r="107" spans="1:22" x14ac:dyDescent="0.3">
      <c r="A107" t="s">
        <v>718</v>
      </c>
      <c r="B107">
        <v>9</v>
      </c>
      <c r="C107">
        <v>231</v>
      </c>
      <c r="D107">
        <v>4</v>
      </c>
      <c r="E107">
        <v>109</v>
      </c>
      <c r="F107">
        <v>7</v>
      </c>
      <c r="G107">
        <v>5</v>
      </c>
      <c r="H107">
        <v>10</v>
      </c>
      <c r="I107">
        <v>2</v>
      </c>
      <c r="J107">
        <v>4</v>
      </c>
      <c r="K107">
        <v>7</v>
      </c>
      <c r="L107">
        <v>388</v>
      </c>
      <c r="M107" s="9">
        <f t="shared" si="10"/>
        <v>0.59536082474226804</v>
      </c>
      <c r="N107" s="9">
        <f t="shared" si="11"/>
        <v>0.28092783505154639</v>
      </c>
      <c r="O107" s="9">
        <f t="shared" si="12"/>
        <v>2.3195876288659795E-2</v>
      </c>
      <c r="P107" s="9">
        <f t="shared" si="13"/>
        <v>0.10051546391752578</v>
      </c>
      <c r="Q107" s="9">
        <f t="shared" si="14"/>
        <v>0.59536082474226804</v>
      </c>
      <c r="R107" t="str">
        <f t="shared" si="15"/>
        <v>BJP_2019</v>
      </c>
      <c r="S107" s="9">
        <f t="shared" si="16"/>
        <v>0.28092783505154639</v>
      </c>
      <c r="T107" t="str">
        <f t="shared" si="17"/>
        <v>HAMS_2019</v>
      </c>
      <c r="U107" s="9">
        <f t="shared" si="18"/>
        <v>0.31443298969072164</v>
      </c>
      <c r="V107" s="49" t="str">
        <f t="shared" si="19"/>
        <v>Strong BJP_2019</v>
      </c>
    </row>
    <row r="108" spans="1:22" x14ac:dyDescent="0.3">
      <c r="A108" t="s">
        <v>719</v>
      </c>
      <c r="B108">
        <v>21</v>
      </c>
      <c r="C108">
        <v>448</v>
      </c>
      <c r="D108">
        <v>14</v>
      </c>
      <c r="E108">
        <v>473</v>
      </c>
      <c r="F108">
        <v>21</v>
      </c>
      <c r="G108">
        <v>22</v>
      </c>
      <c r="H108">
        <v>52</v>
      </c>
      <c r="I108">
        <v>10</v>
      </c>
      <c r="J108">
        <v>10</v>
      </c>
      <c r="K108">
        <v>16</v>
      </c>
      <c r="L108">
        <v>1087</v>
      </c>
      <c r="M108" s="9">
        <f t="shared" si="10"/>
        <v>0.41214351425942963</v>
      </c>
      <c r="N108" s="9">
        <f t="shared" si="11"/>
        <v>0.43514259429622815</v>
      </c>
      <c r="O108" s="9">
        <f t="shared" si="12"/>
        <v>1.9319227230910764E-2</v>
      </c>
      <c r="P108" s="9">
        <f t="shared" si="13"/>
        <v>0.13339466421343146</v>
      </c>
      <c r="Q108" s="9">
        <f t="shared" si="14"/>
        <v>0.43514259429622815</v>
      </c>
      <c r="R108" t="str">
        <f t="shared" si="15"/>
        <v>HAMS_2019</v>
      </c>
      <c r="S108" s="9">
        <f t="shared" si="16"/>
        <v>0.41214351425942963</v>
      </c>
      <c r="T108" t="str">
        <f t="shared" si="17"/>
        <v>BJP_2019</v>
      </c>
      <c r="U108" s="9">
        <f t="shared" si="18"/>
        <v>2.2999080036798514E-2</v>
      </c>
      <c r="V108" s="49" t="str">
        <f t="shared" si="19"/>
        <v>Swing HAMS_2019</v>
      </c>
    </row>
    <row r="109" spans="1:22" x14ac:dyDescent="0.3">
      <c r="A109" t="s">
        <v>720</v>
      </c>
      <c r="B109">
        <v>12</v>
      </c>
      <c r="C109">
        <v>349</v>
      </c>
      <c r="D109">
        <v>8</v>
      </c>
      <c r="E109">
        <v>620</v>
      </c>
      <c r="F109">
        <v>15</v>
      </c>
      <c r="G109">
        <v>16</v>
      </c>
      <c r="H109">
        <v>35</v>
      </c>
      <c r="I109">
        <v>14</v>
      </c>
      <c r="J109">
        <v>15</v>
      </c>
      <c r="K109">
        <v>22</v>
      </c>
      <c r="L109">
        <v>1106</v>
      </c>
      <c r="M109" s="9">
        <f t="shared" si="10"/>
        <v>0.31555153707052441</v>
      </c>
      <c r="N109" s="9">
        <f t="shared" si="11"/>
        <v>0.56057866184448468</v>
      </c>
      <c r="O109" s="9">
        <f t="shared" si="12"/>
        <v>1.0849909584086799E-2</v>
      </c>
      <c r="P109" s="9">
        <f t="shared" si="13"/>
        <v>0.11301989150090416</v>
      </c>
      <c r="Q109" s="9">
        <f t="shared" si="14"/>
        <v>0.56057866184448468</v>
      </c>
      <c r="R109" t="str">
        <f t="shared" si="15"/>
        <v>HAMS_2019</v>
      </c>
      <c r="S109" s="9">
        <f t="shared" si="16"/>
        <v>0.31555153707052441</v>
      </c>
      <c r="T109" t="str">
        <f t="shared" si="17"/>
        <v>BJP_2019</v>
      </c>
      <c r="U109" s="9">
        <f t="shared" si="18"/>
        <v>0.24502712477396027</v>
      </c>
      <c r="V109" s="49" t="str">
        <f t="shared" si="19"/>
        <v>Strong HAMS_2019</v>
      </c>
    </row>
    <row r="110" spans="1:22" x14ac:dyDescent="0.3">
      <c r="A110" t="s">
        <v>721</v>
      </c>
      <c r="B110">
        <v>71</v>
      </c>
      <c r="C110">
        <v>499</v>
      </c>
      <c r="D110">
        <v>19</v>
      </c>
      <c r="E110">
        <v>323</v>
      </c>
      <c r="F110">
        <v>13</v>
      </c>
      <c r="G110">
        <v>13</v>
      </c>
      <c r="H110">
        <v>25</v>
      </c>
      <c r="I110">
        <v>15</v>
      </c>
      <c r="J110">
        <v>13</v>
      </c>
      <c r="K110">
        <v>13</v>
      </c>
      <c r="L110">
        <v>1004</v>
      </c>
      <c r="M110" s="9">
        <f t="shared" si="10"/>
        <v>0.49701195219123506</v>
      </c>
      <c r="N110" s="9">
        <f t="shared" si="11"/>
        <v>0.32171314741035856</v>
      </c>
      <c r="O110" s="9">
        <f t="shared" si="12"/>
        <v>7.0717131474103592E-2</v>
      </c>
      <c r="P110" s="9">
        <f t="shared" si="13"/>
        <v>0.11055776892430279</v>
      </c>
      <c r="Q110" s="9">
        <f t="shared" si="14"/>
        <v>0.49701195219123506</v>
      </c>
      <c r="R110" t="str">
        <f t="shared" si="15"/>
        <v>BJP_2019</v>
      </c>
      <c r="S110" s="9">
        <f t="shared" si="16"/>
        <v>0.32171314741035856</v>
      </c>
      <c r="T110" t="str">
        <f t="shared" si="17"/>
        <v>HAMS_2019</v>
      </c>
      <c r="U110" s="9">
        <f t="shared" si="18"/>
        <v>0.1752988047808765</v>
      </c>
      <c r="V110" s="49" t="str">
        <f t="shared" si="19"/>
        <v>Strong BJP_2019</v>
      </c>
    </row>
    <row r="111" spans="1:22" x14ac:dyDescent="0.3">
      <c r="A111" t="s">
        <v>722</v>
      </c>
      <c r="B111">
        <v>19</v>
      </c>
      <c r="C111">
        <v>487</v>
      </c>
      <c r="D111">
        <v>7</v>
      </c>
      <c r="E111">
        <v>294</v>
      </c>
      <c r="F111">
        <v>9</v>
      </c>
      <c r="G111">
        <v>6</v>
      </c>
      <c r="H111">
        <v>16</v>
      </c>
      <c r="I111">
        <v>7</v>
      </c>
      <c r="J111">
        <v>4</v>
      </c>
      <c r="K111">
        <v>8</v>
      </c>
      <c r="L111">
        <v>857</v>
      </c>
      <c r="M111" s="9">
        <f t="shared" si="10"/>
        <v>0.56826137689614931</v>
      </c>
      <c r="N111" s="9">
        <f t="shared" si="11"/>
        <v>0.34305717619603265</v>
      </c>
      <c r="O111" s="9">
        <f t="shared" si="12"/>
        <v>2.2170361726954493E-2</v>
      </c>
      <c r="P111" s="9">
        <f t="shared" si="13"/>
        <v>6.6511085180863475E-2</v>
      </c>
      <c r="Q111" s="9">
        <f t="shared" si="14"/>
        <v>0.56826137689614931</v>
      </c>
      <c r="R111" t="str">
        <f t="shared" si="15"/>
        <v>BJP_2019</v>
      </c>
      <c r="S111" s="9">
        <f t="shared" si="16"/>
        <v>0.34305717619603265</v>
      </c>
      <c r="T111" t="str">
        <f t="shared" si="17"/>
        <v>HAMS_2019</v>
      </c>
      <c r="U111" s="9">
        <f t="shared" si="18"/>
        <v>0.22520420070011665</v>
      </c>
      <c r="V111" s="49" t="str">
        <f t="shared" si="19"/>
        <v>Strong BJP_2019</v>
      </c>
    </row>
    <row r="112" spans="1:22" x14ac:dyDescent="0.3">
      <c r="A112" t="s">
        <v>723</v>
      </c>
      <c r="B112">
        <v>35</v>
      </c>
      <c r="C112">
        <v>341</v>
      </c>
      <c r="D112">
        <v>8</v>
      </c>
      <c r="E112">
        <v>647</v>
      </c>
      <c r="F112">
        <v>16</v>
      </c>
      <c r="G112">
        <v>11</v>
      </c>
      <c r="H112">
        <v>22</v>
      </c>
      <c r="I112">
        <v>12</v>
      </c>
      <c r="J112">
        <v>13</v>
      </c>
      <c r="K112">
        <v>11</v>
      </c>
      <c r="L112">
        <v>1116</v>
      </c>
      <c r="M112" s="9">
        <f t="shared" si="10"/>
        <v>0.30555555555555558</v>
      </c>
      <c r="N112" s="9">
        <f t="shared" si="11"/>
        <v>0.57974910394265233</v>
      </c>
      <c r="O112" s="9">
        <f t="shared" si="12"/>
        <v>3.1362007168458779E-2</v>
      </c>
      <c r="P112" s="9">
        <f t="shared" si="13"/>
        <v>8.3333333333333329E-2</v>
      </c>
      <c r="Q112" s="9">
        <f t="shared" si="14"/>
        <v>0.57974910394265233</v>
      </c>
      <c r="R112" t="str">
        <f t="shared" si="15"/>
        <v>HAMS_2019</v>
      </c>
      <c r="S112" s="9">
        <f t="shared" si="16"/>
        <v>0.30555555555555558</v>
      </c>
      <c r="T112" t="str">
        <f t="shared" si="17"/>
        <v>BJP_2019</v>
      </c>
      <c r="U112" s="9">
        <f t="shared" si="18"/>
        <v>0.27419354838709675</v>
      </c>
      <c r="V112" s="49" t="str">
        <f t="shared" si="19"/>
        <v>Strong HAMS_2019</v>
      </c>
    </row>
    <row r="113" spans="1:22" x14ac:dyDescent="0.3">
      <c r="A113" t="s">
        <v>724</v>
      </c>
      <c r="B113">
        <v>95</v>
      </c>
      <c r="C113">
        <v>544</v>
      </c>
      <c r="D113">
        <v>15</v>
      </c>
      <c r="E113">
        <v>1110</v>
      </c>
      <c r="F113">
        <v>35</v>
      </c>
      <c r="G113">
        <v>14</v>
      </c>
      <c r="H113">
        <v>51</v>
      </c>
      <c r="I113">
        <v>13</v>
      </c>
      <c r="J113">
        <v>15</v>
      </c>
      <c r="K113">
        <v>32</v>
      </c>
      <c r="L113">
        <v>1924</v>
      </c>
      <c r="M113" s="9">
        <f t="shared" si="10"/>
        <v>0.28274428274428276</v>
      </c>
      <c r="N113" s="9">
        <f t="shared" si="11"/>
        <v>0.57692307692307687</v>
      </c>
      <c r="O113" s="9">
        <f t="shared" si="12"/>
        <v>4.9376299376299379E-2</v>
      </c>
      <c r="P113" s="9">
        <f t="shared" si="13"/>
        <v>9.0956340956340961E-2</v>
      </c>
      <c r="Q113" s="9">
        <f t="shared" si="14"/>
        <v>0.57692307692307687</v>
      </c>
      <c r="R113" t="str">
        <f t="shared" si="15"/>
        <v>HAMS_2019</v>
      </c>
      <c r="S113" s="9">
        <f t="shared" si="16"/>
        <v>0.28274428274428276</v>
      </c>
      <c r="T113" t="str">
        <f t="shared" si="17"/>
        <v>BJP_2019</v>
      </c>
      <c r="U113" s="9">
        <f t="shared" si="18"/>
        <v>0.29417879417879411</v>
      </c>
      <c r="V113" s="49" t="str">
        <f t="shared" si="19"/>
        <v>Strong HAMS_2019</v>
      </c>
    </row>
    <row r="114" spans="1:22" x14ac:dyDescent="0.3">
      <c r="A114" t="s">
        <v>812</v>
      </c>
      <c r="B114">
        <v>19</v>
      </c>
      <c r="C114">
        <v>206</v>
      </c>
      <c r="D114">
        <v>8</v>
      </c>
      <c r="E114">
        <v>407</v>
      </c>
      <c r="F114">
        <v>14</v>
      </c>
      <c r="G114">
        <v>5</v>
      </c>
      <c r="H114">
        <v>21</v>
      </c>
      <c r="I114">
        <v>10</v>
      </c>
      <c r="J114">
        <v>2</v>
      </c>
      <c r="K114">
        <v>13</v>
      </c>
      <c r="L114">
        <v>705</v>
      </c>
      <c r="M114" s="9">
        <f t="shared" si="10"/>
        <v>0.29219858156028367</v>
      </c>
      <c r="N114" s="9">
        <f t="shared" si="11"/>
        <v>0.57730496453900704</v>
      </c>
      <c r="O114" s="9">
        <f t="shared" si="12"/>
        <v>2.6950354609929079E-2</v>
      </c>
      <c r="P114" s="9">
        <f t="shared" si="13"/>
        <v>0.10354609929078014</v>
      </c>
      <c r="Q114" s="9">
        <f t="shared" si="14"/>
        <v>0.57730496453900704</v>
      </c>
      <c r="R114" t="str">
        <f t="shared" si="15"/>
        <v>HAMS_2019</v>
      </c>
      <c r="S114" s="9">
        <f t="shared" si="16"/>
        <v>0.29219858156028367</v>
      </c>
      <c r="T114" t="str">
        <f t="shared" si="17"/>
        <v>BJP_2019</v>
      </c>
      <c r="U114" s="9">
        <f t="shared" si="18"/>
        <v>0.28510638297872337</v>
      </c>
      <c r="V114" s="49" t="str">
        <f t="shared" si="19"/>
        <v>Strong HAMS_2019</v>
      </c>
    </row>
    <row r="115" spans="1:22" x14ac:dyDescent="0.3">
      <c r="A115" t="s">
        <v>725</v>
      </c>
      <c r="B115">
        <v>6</v>
      </c>
      <c r="C115">
        <v>216</v>
      </c>
      <c r="D115">
        <v>3</v>
      </c>
      <c r="E115">
        <v>86</v>
      </c>
      <c r="F115">
        <v>7</v>
      </c>
      <c r="G115">
        <v>1</v>
      </c>
      <c r="H115">
        <v>4</v>
      </c>
      <c r="I115">
        <v>4</v>
      </c>
      <c r="J115">
        <v>2</v>
      </c>
      <c r="K115">
        <v>6</v>
      </c>
      <c r="L115">
        <v>335</v>
      </c>
      <c r="M115" s="9">
        <f t="shared" si="10"/>
        <v>0.64477611940298507</v>
      </c>
      <c r="N115" s="9">
        <f t="shared" si="11"/>
        <v>0.25671641791044775</v>
      </c>
      <c r="O115" s="9">
        <f t="shared" si="12"/>
        <v>1.7910447761194031E-2</v>
      </c>
      <c r="P115" s="9">
        <f t="shared" si="13"/>
        <v>8.0597014925373134E-2</v>
      </c>
      <c r="Q115" s="9">
        <f t="shared" si="14"/>
        <v>0.64477611940298507</v>
      </c>
      <c r="R115" t="str">
        <f t="shared" si="15"/>
        <v>BJP_2019</v>
      </c>
      <c r="S115" s="9">
        <f t="shared" si="16"/>
        <v>0.25671641791044775</v>
      </c>
      <c r="T115" t="str">
        <f t="shared" si="17"/>
        <v>HAMS_2019</v>
      </c>
      <c r="U115" s="9">
        <f t="shared" si="18"/>
        <v>0.38805970149253732</v>
      </c>
      <c r="V115" s="49" t="str">
        <f t="shared" si="19"/>
        <v>Strong BJP_2019</v>
      </c>
    </row>
    <row r="116" spans="1:22" x14ac:dyDescent="0.3">
      <c r="A116" t="s">
        <v>726</v>
      </c>
      <c r="B116">
        <v>4</v>
      </c>
      <c r="C116">
        <v>333</v>
      </c>
      <c r="D116">
        <v>14</v>
      </c>
      <c r="E116">
        <v>144</v>
      </c>
      <c r="F116">
        <v>5</v>
      </c>
      <c r="G116">
        <v>1</v>
      </c>
      <c r="H116">
        <v>11</v>
      </c>
      <c r="I116">
        <v>0</v>
      </c>
      <c r="J116">
        <v>5</v>
      </c>
      <c r="K116">
        <v>9</v>
      </c>
      <c r="L116">
        <v>526</v>
      </c>
      <c r="M116" s="9">
        <f t="shared" si="10"/>
        <v>0.63307984790874527</v>
      </c>
      <c r="N116" s="9">
        <f t="shared" si="11"/>
        <v>0.27376425855513309</v>
      </c>
      <c r="O116" s="9">
        <f t="shared" si="12"/>
        <v>7.6045627376425855E-3</v>
      </c>
      <c r="P116" s="9">
        <f t="shared" si="13"/>
        <v>8.5551330798479083E-2</v>
      </c>
      <c r="Q116" s="9">
        <f t="shared" si="14"/>
        <v>0.63307984790874527</v>
      </c>
      <c r="R116" t="str">
        <f t="shared" si="15"/>
        <v>BJP_2019</v>
      </c>
      <c r="S116" s="9">
        <f t="shared" si="16"/>
        <v>0.27376425855513309</v>
      </c>
      <c r="T116" t="str">
        <f t="shared" si="17"/>
        <v>HAMS_2019</v>
      </c>
      <c r="U116" s="9">
        <f t="shared" si="18"/>
        <v>0.35931558935361219</v>
      </c>
      <c r="V116" s="49" t="str">
        <f t="shared" si="19"/>
        <v>Strong BJP_2019</v>
      </c>
    </row>
    <row r="117" spans="1:22" x14ac:dyDescent="0.3">
      <c r="A117" t="s">
        <v>727</v>
      </c>
      <c r="B117">
        <v>14</v>
      </c>
      <c r="C117">
        <v>467</v>
      </c>
      <c r="D117">
        <v>9</v>
      </c>
      <c r="E117">
        <v>429</v>
      </c>
      <c r="F117">
        <v>17</v>
      </c>
      <c r="G117">
        <v>10</v>
      </c>
      <c r="H117">
        <v>24</v>
      </c>
      <c r="I117">
        <v>11</v>
      </c>
      <c r="J117">
        <v>9</v>
      </c>
      <c r="K117">
        <v>11</v>
      </c>
      <c r="L117">
        <v>1001</v>
      </c>
      <c r="M117" s="9">
        <f t="shared" si="10"/>
        <v>0.46653346653346656</v>
      </c>
      <c r="N117" s="9">
        <f t="shared" si="11"/>
        <v>0.42857142857142855</v>
      </c>
      <c r="O117" s="9">
        <f t="shared" si="12"/>
        <v>1.3986013986013986E-2</v>
      </c>
      <c r="P117" s="9">
        <f t="shared" si="13"/>
        <v>9.0909090909090912E-2</v>
      </c>
      <c r="Q117" s="9">
        <f t="shared" si="14"/>
        <v>0.46653346653346656</v>
      </c>
      <c r="R117" t="str">
        <f t="shared" si="15"/>
        <v>BJP_2019</v>
      </c>
      <c r="S117" s="9">
        <f t="shared" si="16"/>
        <v>0.42857142857142855</v>
      </c>
      <c r="T117" t="str">
        <f t="shared" si="17"/>
        <v>HAMS_2019</v>
      </c>
      <c r="U117" s="9">
        <f t="shared" si="18"/>
        <v>3.7962037962038009E-2</v>
      </c>
      <c r="V117" s="49" t="str">
        <f t="shared" si="19"/>
        <v>Swing BJP_2019</v>
      </c>
    </row>
    <row r="118" spans="1:22" x14ac:dyDescent="0.3">
      <c r="A118" t="s">
        <v>728</v>
      </c>
      <c r="B118">
        <v>17</v>
      </c>
      <c r="C118">
        <v>186</v>
      </c>
      <c r="D118">
        <v>7</v>
      </c>
      <c r="E118">
        <v>427</v>
      </c>
      <c r="F118">
        <v>6</v>
      </c>
      <c r="G118">
        <v>11</v>
      </c>
      <c r="H118">
        <v>12</v>
      </c>
      <c r="I118">
        <v>9</v>
      </c>
      <c r="J118">
        <v>11</v>
      </c>
      <c r="K118">
        <v>6</v>
      </c>
      <c r="L118">
        <v>692</v>
      </c>
      <c r="M118" s="9">
        <f t="shared" si="10"/>
        <v>0.26878612716763006</v>
      </c>
      <c r="N118" s="9">
        <f t="shared" si="11"/>
        <v>0.61705202312138729</v>
      </c>
      <c r="O118" s="9">
        <f t="shared" si="12"/>
        <v>2.4566473988439308E-2</v>
      </c>
      <c r="P118" s="9">
        <f t="shared" si="13"/>
        <v>8.9595375722543349E-2</v>
      </c>
      <c r="Q118" s="9">
        <f t="shared" si="14"/>
        <v>0.61705202312138729</v>
      </c>
      <c r="R118" t="str">
        <f t="shared" si="15"/>
        <v>HAMS_2019</v>
      </c>
      <c r="S118" s="9">
        <f t="shared" si="16"/>
        <v>0.26878612716763006</v>
      </c>
      <c r="T118" t="str">
        <f t="shared" si="17"/>
        <v>BJP_2019</v>
      </c>
      <c r="U118" s="9">
        <f t="shared" si="18"/>
        <v>0.34826589595375723</v>
      </c>
      <c r="V118" s="49" t="str">
        <f t="shared" si="19"/>
        <v>Strong HAMS_2019</v>
      </c>
    </row>
    <row r="119" spans="1:22" x14ac:dyDescent="0.3">
      <c r="A119" t="s">
        <v>729</v>
      </c>
      <c r="B119">
        <v>67</v>
      </c>
      <c r="C119">
        <v>536</v>
      </c>
      <c r="D119">
        <v>9</v>
      </c>
      <c r="E119">
        <v>53</v>
      </c>
      <c r="F119">
        <v>4</v>
      </c>
      <c r="G119">
        <v>3</v>
      </c>
      <c r="H119">
        <v>4</v>
      </c>
      <c r="I119">
        <v>2</v>
      </c>
      <c r="J119">
        <v>4</v>
      </c>
      <c r="K119">
        <v>6</v>
      </c>
      <c r="L119">
        <v>688</v>
      </c>
      <c r="M119" s="9">
        <f t="shared" si="10"/>
        <v>0.77906976744186052</v>
      </c>
      <c r="N119" s="9">
        <f t="shared" si="11"/>
        <v>7.7034883720930231E-2</v>
      </c>
      <c r="O119" s="9">
        <f t="shared" si="12"/>
        <v>9.7383720930232565E-2</v>
      </c>
      <c r="P119" s="9">
        <f t="shared" si="13"/>
        <v>4.6511627906976744E-2</v>
      </c>
      <c r="Q119" s="9">
        <f t="shared" si="14"/>
        <v>0.77906976744186052</v>
      </c>
      <c r="R119" t="str">
        <f t="shared" si="15"/>
        <v>BJP_2019</v>
      </c>
      <c r="S119" s="9">
        <f t="shared" si="16"/>
        <v>9.7383720930232565E-2</v>
      </c>
      <c r="T119" t="str">
        <f t="shared" si="17"/>
        <v>BSP_2019</v>
      </c>
      <c r="U119" s="9">
        <f t="shared" si="18"/>
        <v>0.6816860465116279</v>
      </c>
      <c r="V119" s="49" t="str">
        <f t="shared" si="19"/>
        <v>Strong BJP_2019</v>
      </c>
    </row>
    <row r="120" spans="1:22" x14ac:dyDescent="0.3">
      <c r="A120" t="s">
        <v>730</v>
      </c>
      <c r="B120">
        <v>12</v>
      </c>
      <c r="C120">
        <v>175</v>
      </c>
      <c r="D120">
        <v>8</v>
      </c>
      <c r="E120">
        <v>283</v>
      </c>
      <c r="F120">
        <v>17</v>
      </c>
      <c r="G120">
        <v>8</v>
      </c>
      <c r="H120">
        <v>28</v>
      </c>
      <c r="I120">
        <v>12</v>
      </c>
      <c r="J120">
        <v>13</v>
      </c>
      <c r="K120">
        <v>20</v>
      </c>
      <c r="L120">
        <v>576</v>
      </c>
      <c r="M120" s="9">
        <f t="shared" si="10"/>
        <v>0.30381944444444442</v>
      </c>
      <c r="N120" s="9">
        <f t="shared" si="11"/>
        <v>0.49131944444444442</v>
      </c>
      <c r="O120" s="9">
        <f t="shared" si="12"/>
        <v>2.0833333333333332E-2</v>
      </c>
      <c r="P120" s="9">
        <f t="shared" si="13"/>
        <v>0.18402777777777779</v>
      </c>
      <c r="Q120" s="9">
        <f t="shared" si="14"/>
        <v>0.49131944444444442</v>
      </c>
      <c r="R120" t="str">
        <f t="shared" si="15"/>
        <v>HAMS_2019</v>
      </c>
      <c r="S120" s="9">
        <f t="shared" si="16"/>
        <v>0.30381944444444442</v>
      </c>
      <c r="T120" t="str">
        <f t="shared" si="17"/>
        <v>BJP_2019</v>
      </c>
      <c r="U120" s="9">
        <f t="shared" si="18"/>
        <v>0.1875</v>
      </c>
      <c r="V120" s="49" t="str">
        <f t="shared" si="19"/>
        <v>Strong HAMS_2019</v>
      </c>
    </row>
    <row r="121" spans="1:22" x14ac:dyDescent="0.3">
      <c r="A121" t="s">
        <v>813</v>
      </c>
      <c r="B121">
        <v>32</v>
      </c>
      <c r="C121">
        <v>246</v>
      </c>
      <c r="D121">
        <v>6</v>
      </c>
      <c r="E121">
        <v>277</v>
      </c>
      <c r="F121">
        <v>5</v>
      </c>
      <c r="G121">
        <v>18</v>
      </c>
      <c r="H121">
        <v>33</v>
      </c>
      <c r="I121">
        <v>6</v>
      </c>
      <c r="J121">
        <v>16</v>
      </c>
      <c r="K121">
        <v>17</v>
      </c>
      <c r="L121">
        <v>656</v>
      </c>
      <c r="M121" s="9">
        <f t="shared" si="10"/>
        <v>0.375</v>
      </c>
      <c r="N121" s="9">
        <f t="shared" si="11"/>
        <v>0.4222560975609756</v>
      </c>
      <c r="O121" s="9">
        <f t="shared" si="12"/>
        <v>4.878048780487805E-2</v>
      </c>
      <c r="P121" s="9">
        <f t="shared" si="13"/>
        <v>0.15396341463414634</v>
      </c>
      <c r="Q121" s="9">
        <f t="shared" si="14"/>
        <v>0.4222560975609756</v>
      </c>
      <c r="R121" t="str">
        <f t="shared" si="15"/>
        <v>HAMS_2019</v>
      </c>
      <c r="S121" s="9">
        <f t="shared" si="16"/>
        <v>0.375</v>
      </c>
      <c r="T121" t="str">
        <f t="shared" si="17"/>
        <v>BJP_2019</v>
      </c>
      <c r="U121" s="9">
        <f t="shared" si="18"/>
        <v>4.7256097560975596E-2</v>
      </c>
      <c r="V121" s="49" t="str">
        <f t="shared" si="19"/>
        <v>Swing HAMS_2019</v>
      </c>
    </row>
    <row r="122" spans="1:22" x14ac:dyDescent="0.3">
      <c r="A122" t="s">
        <v>731</v>
      </c>
      <c r="B122">
        <v>16</v>
      </c>
      <c r="C122">
        <v>224</v>
      </c>
      <c r="D122">
        <v>7</v>
      </c>
      <c r="E122">
        <v>201</v>
      </c>
      <c r="F122">
        <v>13</v>
      </c>
      <c r="G122">
        <v>5</v>
      </c>
      <c r="H122">
        <v>13</v>
      </c>
      <c r="I122">
        <v>3</v>
      </c>
      <c r="J122">
        <v>7</v>
      </c>
      <c r="K122">
        <v>7</v>
      </c>
      <c r="L122">
        <v>496</v>
      </c>
      <c r="M122" s="9">
        <f t="shared" si="10"/>
        <v>0.45161290322580644</v>
      </c>
      <c r="N122" s="9">
        <f t="shared" si="11"/>
        <v>0.40524193548387094</v>
      </c>
      <c r="O122" s="9">
        <f t="shared" si="12"/>
        <v>3.2258064516129031E-2</v>
      </c>
      <c r="P122" s="9">
        <f t="shared" si="13"/>
        <v>0.11088709677419355</v>
      </c>
      <c r="Q122" s="9">
        <f t="shared" si="14"/>
        <v>0.45161290322580644</v>
      </c>
      <c r="R122" t="str">
        <f t="shared" si="15"/>
        <v>BJP_2019</v>
      </c>
      <c r="S122" s="9">
        <f t="shared" si="16"/>
        <v>0.40524193548387094</v>
      </c>
      <c r="T122" t="str">
        <f t="shared" si="17"/>
        <v>HAMS_2019</v>
      </c>
      <c r="U122" s="9">
        <f t="shared" si="18"/>
        <v>4.6370967741935498E-2</v>
      </c>
      <c r="V122" s="49" t="str">
        <f t="shared" si="19"/>
        <v>Swing BJP_2019</v>
      </c>
    </row>
    <row r="123" spans="1:22" x14ac:dyDescent="0.3">
      <c r="A123" t="s">
        <v>732</v>
      </c>
      <c r="B123">
        <v>17</v>
      </c>
      <c r="C123">
        <v>255</v>
      </c>
      <c r="D123">
        <v>7</v>
      </c>
      <c r="E123">
        <v>206</v>
      </c>
      <c r="F123">
        <v>4</v>
      </c>
      <c r="G123">
        <v>6</v>
      </c>
      <c r="H123">
        <v>16</v>
      </c>
      <c r="I123">
        <v>4</v>
      </c>
      <c r="J123">
        <v>11</v>
      </c>
      <c r="K123">
        <v>16</v>
      </c>
      <c r="L123">
        <v>542</v>
      </c>
      <c r="M123" s="9">
        <f t="shared" si="10"/>
        <v>0.47047970479704798</v>
      </c>
      <c r="N123" s="9">
        <f t="shared" si="11"/>
        <v>0.38007380073800739</v>
      </c>
      <c r="O123" s="9">
        <f t="shared" si="12"/>
        <v>3.136531365313653E-2</v>
      </c>
      <c r="P123" s="9">
        <f t="shared" si="13"/>
        <v>0.11808118081180811</v>
      </c>
      <c r="Q123" s="9">
        <f t="shared" si="14"/>
        <v>0.47047970479704798</v>
      </c>
      <c r="R123" t="str">
        <f t="shared" si="15"/>
        <v>BJP_2019</v>
      </c>
      <c r="S123" s="9">
        <f t="shared" si="16"/>
        <v>0.38007380073800739</v>
      </c>
      <c r="T123" t="str">
        <f t="shared" si="17"/>
        <v>HAMS_2019</v>
      </c>
      <c r="U123" s="9">
        <f t="shared" si="18"/>
        <v>9.0405904059040587E-2</v>
      </c>
      <c r="V123" s="49" t="str">
        <f t="shared" si="19"/>
        <v>Swing BJP_2019</v>
      </c>
    </row>
    <row r="124" spans="1:22" x14ac:dyDescent="0.3">
      <c r="A124" t="s">
        <v>733</v>
      </c>
      <c r="B124">
        <v>7</v>
      </c>
      <c r="C124">
        <v>57</v>
      </c>
      <c r="D124">
        <v>4</v>
      </c>
      <c r="E124">
        <v>288</v>
      </c>
      <c r="F124">
        <v>17</v>
      </c>
      <c r="G124">
        <v>4</v>
      </c>
      <c r="H124">
        <v>5</v>
      </c>
      <c r="I124">
        <v>4</v>
      </c>
      <c r="J124">
        <v>1</v>
      </c>
      <c r="K124">
        <v>4</v>
      </c>
      <c r="L124">
        <v>391</v>
      </c>
      <c r="M124" s="9">
        <f t="shared" si="10"/>
        <v>0.14578005115089515</v>
      </c>
      <c r="N124" s="9">
        <f t="shared" si="11"/>
        <v>0.73657289002557547</v>
      </c>
      <c r="O124" s="9">
        <f t="shared" si="12"/>
        <v>1.7902813299232736E-2</v>
      </c>
      <c r="P124" s="9">
        <f t="shared" si="13"/>
        <v>9.9744245524296671E-2</v>
      </c>
      <c r="Q124" s="9">
        <f t="shared" si="14"/>
        <v>0.73657289002557547</v>
      </c>
      <c r="R124" t="str">
        <f t="shared" si="15"/>
        <v>HAMS_2019</v>
      </c>
      <c r="S124" s="9">
        <f t="shared" si="16"/>
        <v>0.14578005115089515</v>
      </c>
      <c r="T124" t="str">
        <f t="shared" si="17"/>
        <v>BJP_2019</v>
      </c>
      <c r="U124" s="9">
        <f t="shared" si="18"/>
        <v>0.59079283887468037</v>
      </c>
      <c r="V124" s="49" t="str">
        <f t="shared" si="19"/>
        <v>Strong HAMS_2019</v>
      </c>
    </row>
    <row r="125" spans="1:22" x14ac:dyDescent="0.3">
      <c r="A125" t="s">
        <v>734</v>
      </c>
      <c r="B125">
        <v>19</v>
      </c>
      <c r="C125">
        <v>31</v>
      </c>
      <c r="D125">
        <v>7</v>
      </c>
      <c r="E125">
        <v>300</v>
      </c>
      <c r="F125">
        <v>26</v>
      </c>
      <c r="G125">
        <v>10</v>
      </c>
      <c r="H125">
        <v>32</v>
      </c>
      <c r="I125">
        <v>7</v>
      </c>
      <c r="J125">
        <v>14</v>
      </c>
      <c r="K125">
        <v>19</v>
      </c>
      <c r="L125">
        <v>465</v>
      </c>
      <c r="M125" s="9">
        <f t="shared" si="10"/>
        <v>6.6666666666666666E-2</v>
      </c>
      <c r="N125" s="9">
        <f t="shared" si="11"/>
        <v>0.64516129032258063</v>
      </c>
      <c r="O125" s="9">
        <f t="shared" si="12"/>
        <v>4.0860215053763443E-2</v>
      </c>
      <c r="P125" s="9">
        <f t="shared" si="13"/>
        <v>0.24731182795698925</v>
      </c>
      <c r="Q125" s="9">
        <f t="shared" si="14"/>
        <v>0.64516129032258063</v>
      </c>
      <c r="R125" t="str">
        <f t="shared" si="15"/>
        <v>HAMS_2019</v>
      </c>
      <c r="S125" s="9">
        <f t="shared" si="16"/>
        <v>0.24731182795698925</v>
      </c>
      <c r="T125" t="str">
        <f t="shared" si="17"/>
        <v>Others_2019</v>
      </c>
      <c r="U125" s="9">
        <f t="shared" si="18"/>
        <v>0.39784946236559138</v>
      </c>
      <c r="V125" s="49" t="str">
        <f t="shared" si="19"/>
        <v>Strong HAMS_2019</v>
      </c>
    </row>
    <row r="126" spans="1:22" x14ac:dyDescent="0.3">
      <c r="A126" t="s">
        <v>735</v>
      </c>
      <c r="B126">
        <v>64</v>
      </c>
      <c r="C126">
        <v>459</v>
      </c>
      <c r="D126">
        <v>9</v>
      </c>
      <c r="E126">
        <v>391</v>
      </c>
      <c r="F126">
        <v>18</v>
      </c>
      <c r="G126">
        <v>12</v>
      </c>
      <c r="H126">
        <v>42</v>
      </c>
      <c r="I126">
        <v>8</v>
      </c>
      <c r="J126">
        <v>14</v>
      </c>
      <c r="K126">
        <v>28</v>
      </c>
      <c r="L126">
        <v>1045</v>
      </c>
      <c r="M126" s="9">
        <f t="shared" si="10"/>
        <v>0.43923444976076553</v>
      </c>
      <c r="N126" s="9">
        <f t="shared" si="11"/>
        <v>0.37416267942583731</v>
      </c>
      <c r="O126" s="9">
        <f t="shared" si="12"/>
        <v>6.1244019138755983E-2</v>
      </c>
      <c r="P126" s="9">
        <f t="shared" si="13"/>
        <v>0.12535885167464114</v>
      </c>
      <c r="Q126" s="9">
        <f t="shared" si="14"/>
        <v>0.43923444976076553</v>
      </c>
      <c r="R126" t="str">
        <f t="shared" si="15"/>
        <v>BJP_2019</v>
      </c>
      <c r="S126" s="9">
        <f t="shared" si="16"/>
        <v>0.37416267942583731</v>
      </c>
      <c r="T126" t="str">
        <f t="shared" si="17"/>
        <v>HAMS_2019</v>
      </c>
      <c r="U126" s="9">
        <f t="shared" si="18"/>
        <v>6.5071770334928225E-2</v>
      </c>
      <c r="V126" s="49" t="str">
        <f t="shared" si="19"/>
        <v>Swing BJP_2019</v>
      </c>
    </row>
    <row r="127" spans="1:22" x14ac:dyDescent="0.3">
      <c r="A127" t="s">
        <v>736</v>
      </c>
      <c r="B127">
        <v>29</v>
      </c>
      <c r="C127">
        <v>829</v>
      </c>
      <c r="D127">
        <v>25</v>
      </c>
      <c r="E127">
        <v>2600</v>
      </c>
      <c r="F127">
        <v>25</v>
      </c>
      <c r="G127">
        <v>16</v>
      </c>
      <c r="H127">
        <v>46</v>
      </c>
      <c r="I127">
        <v>17</v>
      </c>
      <c r="J127">
        <v>28</v>
      </c>
      <c r="K127">
        <v>40</v>
      </c>
      <c r="L127">
        <v>3655</v>
      </c>
      <c r="M127" s="9">
        <f t="shared" si="10"/>
        <v>0.22681258549931602</v>
      </c>
      <c r="N127" s="9">
        <f t="shared" si="11"/>
        <v>0.71135430916552667</v>
      </c>
      <c r="O127" s="9">
        <f t="shared" si="12"/>
        <v>7.9343365253077974E-3</v>
      </c>
      <c r="P127" s="9">
        <f t="shared" si="13"/>
        <v>5.389876880984952E-2</v>
      </c>
      <c r="Q127" s="9">
        <f t="shared" si="14"/>
        <v>0.71135430916552667</v>
      </c>
      <c r="R127" t="str">
        <f t="shared" si="15"/>
        <v>HAMS_2019</v>
      </c>
      <c r="S127" s="9">
        <f t="shared" si="16"/>
        <v>0.22681258549931602</v>
      </c>
      <c r="T127" t="str">
        <f t="shared" si="17"/>
        <v>BJP_2019</v>
      </c>
      <c r="U127" s="9">
        <f t="shared" si="18"/>
        <v>0.48454172366621062</v>
      </c>
      <c r="V127" s="49" t="str">
        <f t="shared" si="19"/>
        <v>Strong HAMS_2019</v>
      </c>
    </row>
    <row r="128" spans="1:22" x14ac:dyDescent="0.3">
      <c r="A128" t="s">
        <v>737</v>
      </c>
      <c r="B128">
        <v>14</v>
      </c>
      <c r="C128">
        <v>254</v>
      </c>
      <c r="D128">
        <v>6</v>
      </c>
      <c r="E128">
        <v>194</v>
      </c>
      <c r="F128">
        <v>13</v>
      </c>
      <c r="G128">
        <v>1</v>
      </c>
      <c r="H128">
        <v>8</v>
      </c>
      <c r="I128">
        <v>9</v>
      </c>
      <c r="J128">
        <v>6</v>
      </c>
      <c r="K128">
        <v>4</v>
      </c>
      <c r="L128">
        <v>509</v>
      </c>
      <c r="M128" s="9">
        <f t="shared" si="10"/>
        <v>0.49901768172888017</v>
      </c>
      <c r="N128" s="9">
        <f t="shared" si="11"/>
        <v>0.38113948919449903</v>
      </c>
      <c r="O128" s="9">
        <f t="shared" si="12"/>
        <v>2.75049115913556E-2</v>
      </c>
      <c r="P128" s="9">
        <f t="shared" si="13"/>
        <v>9.2337917485265222E-2</v>
      </c>
      <c r="Q128" s="9">
        <f t="shared" si="14"/>
        <v>0.49901768172888017</v>
      </c>
      <c r="R128" t="str">
        <f t="shared" si="15"/>
        <v>BJP_2019</v>
      </c>
      <c r="S128" s="9">
        <f t="shared" si="16"/>
        <v>0.38113948919449903</v>
      </c>
      <c r="T128" t="str">
        <f t="shared" si="17"/>
        <v>HAMS_2019</v>
      </c>
      <c r="U128" s="9">
        <f t="shared" si="18"/>
        <v>0.11787819253438114</v>
      </c>
      <c r="V128" s="49" t="str">
        <f t="shared" si="19"/>
        <v>Swing BJP_2019</v>
      </c>
    </row>
    <row r="129" spans="1:22" x14ac:dyDescent="0.3">
      <c r="A129" t="s">
        <v>738</v>
      </c>
      <c r="B129">
        <v>13</v>
      </c>
      <c r="C129">
        <v>96</v>
      </c>
      <c r="D129">
        <v>9</v>
      </c>
      <c r="E129">
        <v>658</v>
      </c>
      <c r="F129">
        <v>17</v>
      </c>
      <c r="G129">
        <v>7</v>
      </c>
      <c r="H129">
        <v>41</v>
      </c>
      <c r="I129">
        <v>10</v>
      </c>
      <c r="J129">
        <v>7</v>
      </c>
      <c r="K129">
        <v>12</v>
      </c>
      <c r="L129">
        <v>870</v>
      </c>
      <c r="M129" s="9">
        <f t="shared" si="10"/>
        <v>0.1103448275862069</v>
      </c>
      <c r="N129" s="9">
        <f t="shared" si="11"/>
        <v>0.7563218390804598</v>
      </c>
      <c r="O129" s="9">
        <f t="shared" si="12"/>
        <v>1.4942528735632184E-2</v>
      </c>
      <c r="P129" s="9">
        <f t="shared" si="13"/>
        <v>0.11839080459770115</v>
      </c>
      <c r="Q129" s="9">
        <f t="shared" si="14"/>
        <v>0.7563218390804598</v>
      </c>
      <c r="R129" t="str">
        <f t="shared" si="15"/>
        <v>HAMS_2019</v>
      </c>
      <c r="S129" s="9">
        <f t="shared" si="16"/>
        <v>0.11839080459770115</v>
      </c>
      <c r="T129" t="str">
        <f t="shared" si="17"/>
        <v>Others_2019</v>
      </c>
      <c r="U129" s="9">
        <f t="shared" si="18"/>
        <v>0.63793103448275867</v>
      </c>
      <c r="V129" s="49" t="str">
        <f t="shared" si="19"/>
        <v>Strong HAMS_2019</v>
      </c>
    </row>
    <row r="130" spans="1:22" x14ac:dyDescent="0.3">
      <c r="A130" t="s">
        <v>739</v>
      </c>
      <c r="B130">
        <v>21</v>
      </c>
      <c r="C130">
        <v>541</v>
      </c>
      <c r="D130">
        <v>13</v>
      </c>
      <c r="E130">
        <v>523</v>
      </c>
      <c r="F130">
        <v>20</v>
      </c>
      <c r="G130">
        <v>16</v>
      </c>
      <c r="H130">
        <v>30</v>
      </c>
      <c r="I130">
        <v>17</v>
      </c>
      <c r="J130">
        <v>34</v>
      </c>
      <c r="K130">
        <v>47</v>
      </c>
      <c r="L130">
        <v>1262</v>
      </c>
      <c r="M130" s="9">
        <f t="shared" si="10"/>
        <v>0.42868462757527731</v>
      </c>
      <c r="N130" s="9">
        <f t="shared" si="11"/>
        <v>0.41442155309033279</v>
      </c>
      <c r="O130" s="9">
        <f t="shared" si="12"/>
        <v>1.664025356576862E-2</v>
      </c>
      <c r="P130" s="9">
        <f t="shared" si="13"/>
        <v>0.14025356576862125</v>
      </c>
      <c r="Q130" s="9">
        <f t="shared" si="14"/>
        <v>0.42868462757527731</v>
      </c>
      <c r="R130" t="str">
        <f t="shared" si="15"/>
        <v>BJP_2019</v>
      </c>
      <c r="S130" s="9">
        <f t="shared" si="16"/>
        <v>0.41442155309033279</v>
      </c>
      <c r="T130" t="str">
        <f t="shared" si="17"/>
        <v>HAMS_2019</v>
      </c>
      <c r="U130" s="9">
        <f t="shared" si="18"/>
        <v>1.4263074484944516E-2</v>
      </c>
      <c r="V130" s="49" t="str">
        <f t="shared" si="19"/>
        <v>Swing BJP_2019</v>
      </c>
    </row>
    <row r="131" spans="1:22" x14ac:dyDescent="0.3">
      <c r="A131" t="s">
        <v>24</v>
      </c>
      <c r="B131">
        <v>21</v>
      </c>
      <c r="C131">
        <v>536</v>
      </c>
      <c r="D131">
        <v>3</v>
      </c>
      <c r="E131">
        <v>821</v>
      </c>
      <c r="F131">
        <v>18</v>
      </c>
      <c r="G131">
        <v>5</v>
      </c>
      <c r="H131">
        <v>31</v>
      </c>
      <c r="I131">
        <v>7</v>
      </c>
      <c r="J131">
        <v>16</v>
      </c>
      <c r="K131">
        <v>10</v>
      </c>
      <c r="L131">
        <v>1468</v>
      </c>
      <c r="M131" s="9">
        <f t="shared" ref="M131:M180" si="20">C131/L131</f>
        <v>0.36512261580381472</v>
      </c>
      <c r="N131" s="9">
        <f t="shared" ref="N131:N180" si="21">E131/L131</f>
        <v>0.55926430517711168</v>
      </c>
      <c r="O131" s="9">
        <f t="shared" ref="O131:O180" si="22">B131/L131</f>
        <v>1.4305177111716621E-2</v>
      </c>
      <c r="P131" s="9">
        <f t="shared" ref="P131:P180" si="23">SUM(D131,F131:K131)/L131</f>
        <v>6.1307901907356951E-2</v>
      </c>
      <c r="Q131" s="9">
        <f t="shared" ref="Q131:Q180" si="24">MAX(M131:P131)</f>
        <v>0.55926430517711168</v>
      </c>
      <c r="R131" t="str">
        <f t="shared" ref="R131:R180" si="25">INDEX($M$1:$P$1,MATCH(Q131,M131:P131,0))</f>
        <v>HAMS_2019</v>
      </c>
      <c r="S131" s="9">
        <f t="shared" ref="S131:S180" si="26">LARGE(M131:P131,2)</f>
        <v>0.36512261580381472</v>
      </c>
      <c r="T131" t="str">
        <f t="shared" ref="T131:T180" si="27">INDEX($M$1:$P$1,MATCH(S131,M131:P131,0))</f>
        <v>BJP_2019</v>
      </c>
      <c r="U131" s="9">
        <f t="shared" ref="U131:U180" si="28">Q131-S131</f>
        <v>0.19414168937329696</v>
      </c>
      <c r="V131" s="49" t="str">
        <f t="shared" ref="V131:V180" si="29">IF(U131&gt;=0.15,CONCATENATE("Strong ",R131),CONCATENATE("Swing ",R131))</f>
        <v>Strong HAMS_2019</v>
      </c>
    </row>
    <row r="132" spans="1:22" x14ac:dyDescent="0.3">
      <c r="A132" t="s">
        <v>740</v>
      </c>
      <c r="B132">
        <v>12</v>
      </c>
      <c r="C132">
        <v>397</v>
      </c>
      <c r="D132">
        <v>7</v>
      </c>
      <c r="E132">
        <v>104</v>
      </c>
      <c r="F132">
        <v>8</v>
      </c>
      <c r="G132">
        <v>3</v>
      </c>
      <c r="H132">
        <v>19</v>
      </c>
      <c r="I132">
        <v>13</v>
      </c>
      <c r="J132">
        <v>8</v>
      </c>
      <c r="K132">
        <v>29</v>
      </c>
      <c r="L132">
        <v>600</v>
      </c>
      <c r="M132" s="9">
        <f t="shared" si="20"/>
        <v>0.66166666666666663</v>
      </c>
      <c r="N132" s="9">
        <f t="shared" si="21"/>
        <v>0.17333333333333334</v>
      </c>
      <c r="O132" s="9">
        <f t="shared" si="22"/>
        <v>0.02</v>
      </c>
      <c r="P132" s="9">
        <f t="shared" si="23"/>
        <v>0.14499999999999999</v>
      </c>
      <c r="Q132" s="9">
        <f t="shared" si="24"/>
        <v>0.66166666666666663</v>
      </c>
      <c r="R132" t="str">
        <f t="shared" si="25"/>
        <v>BJP_2019</v>
      </c>
      <c r="S132" s="9">
        <f t="shared" si="26"/>
        <v>0.17333333333333334</v>
      </c>
      <c r="T132" t="str">
        <f t="shared" si="27"/>
        <v>HAMS_2019</v>
      </c>
      <c r="U132" s="9">
        <f t="shared" si="28"/>
        <v>0.48833333333333329</v>
      </c>
      <c r="V132" s="49" t="str">
        <f t="shared" si="29"/>
        <v>Strong BJP_2019</v>
      </c>
    </row>
    <row r="133" spans="1:22" x14ac:dyDescent="0.3">
      <c r="A133" t="s">
        <v>741</v>
      </c>
      <c r="B133">
        <v>5</v>
      </c>
      <c r="C133">
        <v>74</v>
      </c>
      <c r="D133">
        <v>6</v>
      </c>
      <c r="E133">
        <v>239</v>
      </c>
      <c r="F133">
        <v>5</v>
      </c>
      <c r="G133">
        <v>4</v>
      </c>
      <c r="H133">
        <v>10</v>
      </c>
      <c r="I133">
        <v>3</v>
      </c>
      <c r="J133">
        <v>2</v>
      </c>
      <c r="K133">
        <v>5</v>
      </c>
      <c r="L133">
        <v>353</v>
      </c>
      <c r="M133" s="9">
        <f t="shared" si="20"/>
        <v>0.20963172804532579</v>
      </c>
      <c r="N133" s="9">
        <f t="shared" si="21"/>
        <v>0.67705382436260619</v>
      </c>
      <c r="O133" s="9">
        <f t="shared" si="22"/>
        <v>1.4164305949008499E-2</v>
      </c>
      <c r="P133" s="9">
        <f t="shared" si="23"/>
        <v>9.9150141643059492E-2</v>
      </c>
      <c r="Q133" s="9">
        <f t="shared" si="24"/>
        <v>0.67705382436260619</v>
      </c>
      <c r="R133" t="str">
        <f t="shared" si="25"/>
        <v>HAMS_2019</v>
      </c>
      <c r="S133" s="9">
        <f t="shared" si="26"/>
        <v>0.20963172804532579</v>
      </c>
      <c r="T133" t="str">
        <f t="shared" si="27"/>
        <v>BJP_2019</v>
      </c>
      <c r="U133" s="9">
        <f t="shared" si="28"/>
        <v>0.46742209631728038</v>
      </c>
      <c r="V133" s="49" t="str">
        <f t="shared" si="29"/>
        <v>Strong HAMS_2019</v>
      </c>
    </row>
    <row r="134" spans="1:22" x14ac:dyDescent="0.3">
      <c r="A134" t="s">
        <v>742</v>
      </c>
      <c r="B134">
        <v>8</v>
      </c>
      <c r="C134">
        <v>154</v>
      </c>
      <c r="D134">
        <v>10</v>
      </c>
      <c r="E134">
        <v>435</v>
      </c>
      <c r="F134">
        <v>26</v>
      </c>
      <c r="G134">
        <v>12</v>
      </c>
      <c r="H134">
        <v>56</v>
      </c>
      <c r="I134">
        <v>14</v>
      </c>
      <c r="J134">
        <v>16</v>
      </c>
      <c r="K134">
        <v>23</v>
      </c>
      <c r="L134">
        <v>754</v>
      </c>
      <c r="M134" s="9">
        <f t="shared" si="20"/>
        <v>0.20424403183023873</v>
      </c>
      <c r="N134" s="9">
        <f t="shared" si="21"/>
        <v>0.57692307692307687</v>
      </c>
      <c r="O134" s="9">
        <f t="shared" si="22"/>
        <v>1.0610079575596816E-2</v>
      </c>
      <c r="P134" s="9">
        <f t="shared" si="23"/>
        <v>0.20822281167108753</v>
      </c>
      <c r="Q134" s="9">
        <f t="shared" si="24"/>
        <v>0.57692307692307687</v>
      </c>
      <c r="R134" t="str">
        <f t="shared" si="25"/>
        <v>HAMS_2019</v>
      </c>
      <c r="S134" s="9">
        <f t="shared" si="26"/>
        <v>0.20822281167108753</v>
      </c>
      <c r="T134" t="str">
        <f t="shared" si="27"/>
        <v>Others_2019</v>
      </c>
      <c r="U134" s="9">
        <f t="shared" si="28"/>
        <v>0.36870026525198935</v>
      </c>
      <c r="V134" s="49" t="str">
        <f t="shared" si="29"/>
        <v>Strong HAMS_2019</v>
      </c>
    </row>
    <row r="135" spans="1:22" x14ac:dyDescent="0.3">
      <c r="A135" t="s">
        <v>743</v>
      </c>
      <c r="B135">
        <v>10</v>
      </c>
      <c r="C135">
        <v>407</v>
      </c>
      <c r="D135">
        <v>3</v>
      </c>
      <c r="E135">
        <v>149</v>
      </c>
      <c r="F135">
        <v>8</v>
      </c>
      <c r="G135">
        <v>6</v>
      </c>
      <c r="H135">
        <v>17</v>
      </c>
      <c r="I135">
        <v>1</v>
      </c>
      <c r="J135">
        <v>3</v>
      </c>
      <c r="K135">
        <v>14</v>
      </c>
      <c r="L135">
        <v>618</v>
      </c>
      <c r="M135" s="9">
        <f t="shared" si="20"/>
        <v>0.65857605177993528</v>
      </c>
      <c r="N135" s="9">
        <f t="shared" si="21"/>
        <v>0.24110032362459546</v>
      </c>
      <c r="O135" s="9">
        <f t="shared" si="22"/>
        <v>1.6181229773462782E-2</v>
      </c>
      <c r="P135" s="9">
        <f t="shared" si="23"/>
        <v>8.4142394822006472E-2</v>
      </c>
      <c r="Q135" s="9">
        <f t="shared" si="24"/>
        <v>0.65857605177993528</v>
      </c>
      <c r="R135" t="str">
        <f t="shared" si="25"/>
        <v>BJP_2019</v>
      </c>
      <c r="S135" s="9">
        <f t="shared" si="26"/>
        <v>0.24110032362459546</v>
      </c>
      <c r="T135" t="str">
        <f t="shared" si="27"/>
        <v>HAMS_2019</v>
      </c>
      <c r="U135" s="9">
        <f t="shared" si="28"/>
        <v>0.41747572815533984</v>
      </c>
      <c r="V135" s="49" t="str">
        <f t="shared" si="29"/>
        <v>Strong BJP_2019</v>
      </c>
    </row>
    <row r="136" spans="1:22" x14ac:dyDescent="0.3">
      <c r="A136" t="s">
        <v>814</v>
      </c>
      <c r="B136">
        <v>20</v>
      </c>
      <c r="C136">
        <v>206</v>
      </c>
      <c r="D136">
        <v>1</v>
      </c>
      <c r="E136">
        <v>184</v>
      </c>
      <c r="F136">
        <v>4</v>
      </c>
      <c r="G136">
        <v>4</v>
      </c>
      <c r="H136">
        <v>5</v>
      </c>
      <c r="I136">
        <v>2</v>
      </c>
      <c r="J136">
        <v>3</v>
      </c>
      <c r="K136">
        <v>4</v>
      </c>
      <c r="L136">
        <v>433</v>
      </c>
      <c r="M136" s="9">
        <f t="shared" si="20"/>
        <v>0.47575057736720555</v>
      </c>
      <c r="N136" s="9">
        <f t="shared" si="21"/>
        <v>0.42494226327944573</v>
      </c>
      <c r="O136" s="9">
        <f t="shared" si="22"/>
        <v>4.6189376443418015E-2</v>
      </c>
      <c r="P136" s="9">
        <f t="shared" si="23"/>
        <v>5.3117782909930716E-2</v>
      </c>
      <c r="Q136" s="9">
        <f t="shared" si="24"/>
        <v>0.47575057736720555</v>
      </c>
      <c r="R136" t="str">
        <f t="shared" si="25"/>
        <v>BJP_2019</v>
      </c>
      <c r="S136" s="9">
        <f t="shared" si="26"/>
        <v>0.42494226327944573</v>
      </c>
      <c r="T136" t="str">
        <f t="shared" si="27"/>
        <v>HAMS_2019</v>
      </c>
      <c r="U136" s="9">
        <f t="shared" si="28"/>
        <v>5.080831408775982E-2</v>
      </c>
      <c r="V136" s="49" t="str">
        <f t="shared" si="29"/>
        <v>Swing BJP_2019</v>
      </c>
    </row>
    <row r="137" spans="1:22" x14ac:dyDescent="0.3">
      <c r="A137" t="s">
        <v>744</v>
      </c>
      <c r="B137">
        <v>1</v>
      </c>
      <c r="C137">
        <v>7</v>
      </c>
      <c r="D137">
        <v>0</v>
      </c>
      <c r="E137">
        <v>189</v>
      </c>
      <c r="F137">
        <v>4</v>
      </c>
      <c r="G137">
        <v>0</v>
      </c>
      <c r="H137">
        <v>3</v>
      </c>
      <c r="I137">
        <v>1</v>
      </c>
      <c r="J137">
        <v>2</v>
      </c>
      <c r="K137">
        <v>0</v>
      </c>
      <c r="L137">
        <v>207</v>
      </c>
      <c r="M137" s="9">
        <f t="shared" si="20"/>
        <v>3.3816425120772944E-2</v>
      </c>
      <c r="N137" s="9">
        <f t="shared" si="21"/>
        <v>0.91304347826086951</v>
      </c>
      <c r="O137" s="9">
        <f t="shared" si="22"/>
        <v>4.830917874396135E-3</v>
      </c>
      <c r="P137" s="9">
        <f t="shared" si="23"/>
        <v>4.8309178743961352E-2</v>
      </c>
      <c r="Q137" s="9">
        <f t="shared" si="24"/>
        <v>0.91304347826086951</v>
      </c>
      <c r="R137" t="str">
        <f t="shared" si="25"/>
        <v>HAMS_2019</v>
      </c>
      <c r="S137" s="9">
        <f t="shared" si="26"/>
        <v>4.8309178743961352E-2</v>
      </c>
      <c r="T137" t="str">
        <f t="shared" si="27"/>
        <v>Others_2019</v>
      </c>
      <c r="U137" s="9">
        <f t="shared" si="28"/>
        <v>0.86473429951690817</v>
      </c>
      <c r="V137" s="49" t="str">
        <f t="shared" si="29"/>
        <v>Strong HAMS_2019</v>
      </c>
    </row>
    <row r="138" spans="1:22" x14ac:dyDescent="0.3">
      <c r="A138" t="s">
        <v>745</v>
      </c>
      <c r="B138">
        <v>14</v>
      </c>
      <c r="C138">
        <v>43</v>
      </c>
      <c r="D138">
        <v>4</v>
      </c>
      <c r="E138">
        <v>325</v>
      </c>
      <c r="F138">
        <v>2</v>
      </c>
      <c r="G138">
        <v>4</v>
      </c>
      <c r="H138">
        <v>12</v>
      </c>
      <c r="I138">
        <v>1</v>
      </c>
      <c r="J138">
        <v>1</v>
      </c>
      <c r="K138">
        <v>1</v>
      </c>
      <c r="L138">
        <v>407</v>
      </c>
      <c r="M138" s="9">
        <f t="shared" si="20"/>
        <v>0.10565110565110565</v>
      </c>
      <c r="N138" s="9">
        <f t="shared" si="21"/>
        <v>0.79852579852579852</v>
      </c>
      <c r="O138" s="9">
        <f t="shared" si="22"/>
        <v>3.4398034398034398E-2</v>
      </c>
      <c r="P138" s="9">
        <f t="shared" si="23"/>
        <v>6.1425061425061427E-2</v>
      </c>
      <c r="Q138" s="9">
        <f t="shared" si="24"/>
        <v>0.79852579852579852</v>
      </c>
      <c r="R138" t="str">
        <f t="shared" si="25"/>
        <v>HAMS_2019</v>
      </c>
      <c r="S138" s="9">
        <f t="shared" si="26"/>
        <v>0.10565110565110565</v>
      </c>
      <c r="T138" t="str">
        <f t="shared" si="27"/>
        <v>BJP_2019</v>
      </c>
      <c r="U138" s="9">
        <f t="shared" si="28"/>
        <v>0.69287469287469283</v>
      </c>
      <c r="V138" s="49" t="str">
        <f t="shared" si="29"/>
        <v>Strong HAMS_2019</v>
      </c>
    </row>
    <row r="139" spans="1:22" x14ac:dyDescent="0.3">
      <c r="A139" t="s">
        <v>746</v>
      </c>
      <c r="B139">
        <v>24</v>
      </c>
      <c r="C139">
        <v>645</v>
      </c>
      <c r="D139">
        <v>10</v>
      </c>
      <c r="E139">
        <v>353</v>
      </c>
      <c r="F139">
        <v>9</v>
      </c>
      <c r="G139">
        <v>5</v>
      </c>
      <c r="H139">
        <v>20</v>
      </c>
      <c r="I139">
        <v>8</v>
      </c>
      <c r="J139">
        <v>6</v>
      </c>
      <c r="K139">
        <v>16</v>
      </c>
      <c r="L139">
        <v>1096</v>
      </c>
      <c r="M139" s="9">
        <f t="shared" si="20"/>
        <v>0.58850364963503654</v>
      </c>
      <c r="N139" s="9">
        <f t="shared" si="21"/>
        <v>0.3220802919708029</v>
      </c>
      <c r="O139" s="9">
        <f t="shared" si="22"/>
        <v>2.1897810218978103E-2</v>
      </c>
      <c r="P139" s="9">
        <f t="shared" si="23"/>
        <v>6.7518248175182483E-2</v>
      </c>
      <c r="Q139" s="9">
        <f t="shared" si="24"/>
        <v>0.58850364963503654</v>
      </c>
      <c r="R139" t="str">
        <f t="shared" si="25"/>
        <v>BJP_2019</v>
      </c>
      <c r="S139" s="9">
        <f t="shared" si="26"/>
        <v>0.3220802919708029</v>
      </c>
      <c r="T139" t="str">
        <f t="shared" si="27"/>
        <v>HAMS_2019</v>
      </c>
      <c r="U139" s="9">
        <f t="shared" si="28"/>
        <v>0.26642335766423364</v>
      </c>
      <c r="V139" s="49" t="str">
        <f t="shared" si="29"/>
        <v>Strong BJP_2019</v>
      </c>
    </row>
    <row r="140" spans="1:22" x14ac:dyDescent="0.3">
      <c r="A140" t="s">
        <v>747</v>
      </c>
      <c r="B140">
        <v>2</v>
      </c>
      <c r="C140">
        <v>293</v>
      </c>
      <c r="D140">
        <v>4</v>
      </c>
      <c r="E140">
        <v>204</v>
      </c>
      <c r="F140">
        <v>6</v>
      </c>
      <c r="G140">
        <v>9</v>
      </c>
      <c r="H140">
        <v>10</v>
      </c>
      <c r="I140">
        <v>4</v>
      </c>
      <c r="J140">
        <v>6</v>
      </c>
      <c r="K140">
        <v>9</v>
      </c>
      <c r="L140">
        <v>547</v>
      </c>
      <c r="M140" s="9">
        <f t="shared" si="20"/>
        <v>0.53564899451553927</v>
      </c>
      <c r="N140" s="9">
        <f t="shared" si="21"/>
        <v>0.37294332723948814</v>
      </c>
      <c r="O140" s="9">
        <f t="shared" si="22"/>
        <v>3.6563071297989031E-3</v>
      </c>
      <c r="P140" s="9">
        <f t="shared" si="23"/>
        <v>8.7751371115173671E-2</v>
      </c>
      <c r="Q140" s="9">
        <f t="shared" si="24"/>
        <v>0.53564899451553927</v>
      </c>
      <c r="R140" t="str">
        <f t="shared" si="25"/>
        <v>BJP_2019</v>
      </c>
      <c r="S140" s="9">
        <f t="shared" si="26"/>
        <v>0.37294332723948814</v>
      </c>
      <c r="T140" t="str">
        <f t="shared" si="27"/>
        <v>HAMS_2019</v>
      </c>
      <c r="U140" s="9">
        <f t="shared" si="28"/>
        <v>0.16270566727605112</v>
      </c>
      <c r="V140" s="49" t="str">
        <f t="shared" si="29"/>
        <v>Strong BJP_2019</v>
      </c>
    </row>
    <row r="141" spans="1:22" x14ac:dyDescent="0.3">
      <c r="A141" t="s">
        <v>748</v>
      </c>
      <c r="B141">
        <v>17</v>
      </c>
      <c r="C141">
        <v>786</v>
      </c>
      <c r="D141">
        <v>20</v>
      </c>
      <c r="E141">
        <v>520</v>
      </c>
      <c r="F141">
        <v>21</v>
      </c>
      <c r="G141">
        <v>13</v>
      </c>
      <c r="H141">
        <v>45</v>
      </c>
      <c r="I141">
        <v>15</v>
      </c>
      <c r="J141">
        <v>14</v>
      </c>
      <c r="K141">
        <v>40</v>
      </c>
      <c r="L141">
        <v>1491</v>
      </c>
      <c r="M141" s="9">
        <f t="shared" si="20"/>
        <v>0.52716297786720323</v>
      </c>
      <c r="N141" s="9">
        <f t="shared" si="21"/>
        <v>0.34875922199865861</v>
      </c>
      <c r="O141" s="9">
        <f t="shared" si="22"/>
        <v>1.1401743796109993E-2</v>
      </c>
      <c r="P141" s="9">
        <f t="shared" si="23"/>
        <v>0.11267605633802817</v>
      </c>
      <c r="Q141" s="9">
        <f t="shared" si="24"/>
        <v>0.52716297786720323</v>
      </c>
      <c r="R141" t="str">
        <f t="shared" si="25"/>
        <v>BJP_2019</v>
      </c>
      <c r="S141" s="9">
        <f t="shared" si="26"/>
        <v>0.34875922199865861</v>
      </c>
      <c r="T141" t="str">
        <f t="shared" si="27"/>
        <v>HAMS_2019</v>
      </c>
      <c r="U141" s="9">
        <f t="shared" si="28"/>
        <v>0.17840375586854462</v>
      </c>
      <c r="V141" s="49" t="str">
        <f t="shared" si="29"/>
        <v>Strong BJP_2019</v>
      </c>
    </row>
    <row r="142" spans="1:22" x14ac:dyDescent="0.3">
      <c r="A142" t="s">
        <v>749</v>
      </c>
      <c r="B142">
        <v>84</v>
      </c>
      <c r="C142">
        <v>255</v>
      </c>
      <c r="D142">
        <v>8</v>
      </c>
      <c r="E142">
        <v>312</v>
      </c>
      <c r="F142">
        <v>17</v>
      </c>
      <c r="G142">
        <v>21</v>
      </c>
      <c r="H142">
        <v>49</v>
      </c>
      <c r="I142">
        <v>18</v>
      </c>
      <c r="J142">
        <v>14</v>
      </c>
      <c r="K142">
        <v>32</v>
      </c>
      <c r="L142">
        <v>810</v>
      </c>
      <c r="M142" s="9">
        <f t="shared" si="20"/>
        <v>0.31481481481481483</v>
      </c>
      <c r="N142" s="9">
        <f t="shared" si="21"/>
        <v>0.38518518518518519</v>
      </c>
      <c r="O142" s="9">
        <f t="shared" si="22"/>
        <v>0.1037037037037037</v>
      </c>
      <c r="P142" s="9">
        <f t="shared" si="23"/>
        <v>0.1962962962962963</v>
      </c>
      <c r="Q142" s="9">
        <f t="shared" si="24"/>
        <v>0.38518518518518519</v>
      </c>
      <c r="R142" t="str">
        <f t="shared" si="25"/>
        <v>HAMS_2019</v>
      </c>
      <c r="S142" s="9">
        <f t="shared" si="26"/>
        <v>0.31481481481481483</v>
      </c>
      <c r="T142" t="str">
        <f t="shared" si="27"/>
        <v>BJP_2019</v>
      </c>
      <c r="U142" s="9">
        <f t="shared" si="28"/>
        <v>7.0370370370370361E-2</v>
      </c>
      <c r="V142" s="49" t="str">
        <f t="shared" si="29"/>
        <v>Swing HAMS_2019</v>
      </c>
    </row>
    <row r="143" spans="1:22" x14ac:dyDescent="0.3">
      <c r="A143" t="s">
        <v>750</v>
      </c>
      <c r="B143">
        <v>48</v>
      </c>
      <c r="C143">
        <v>322</v>
      </c>
      <c r="D143">
        <v>4</v>
      </c>
      <c r="E143">
        <v>265</v>
      </c>
      <c r="F143">
        <v>4</v>
      </c>
      <c r="G143">
        <v>1</v>
      </c>
      <c r="H143">
        <v>10</v>
      </c>
      <c r="I143">
        <v>1</v>
      </c>
      <c r="J143">
        <v>7</v>
      </c>
      <c r="K143">
        <v>6</v>
      </c>
      <c r="L143">
        <v>668</v>
      </c>
      <c r="M143" s="9">
        <f t="shared" si="20"/>
        <v>0.4820359281437126</v>
      </c>
      <c r="N143" s="9">
        <f t="shared" si="21"/>
        <v>0.3967065868263473</v>
      </c>
      <c r="O143" s="9">
        <f t="shared" si="22"/>
        <v>7.1856287425149698E-2</v>
      </c>
      <c r="P143" s="9">
        <f t="shared" si="23"/>
        <v>4.940119760479042E-2</v>
      </c>
      <c r="Q143" s="9">
        <f t="shared" si="24"/>
        <v>0.4820359281437126</v>
      </c>
      <c r="R143" t="str">
        <f t="shared" si="25"/>
        <v>BJP_2019</v>
      </c>
      <c r="S143" s="9">
        <f t="shared" si="26"/>
        <v>0.3967065868263473</v>
      </c>
      <c r="T143" t="str">
        <f t="shared" si="27"/>
        <v>HAMS_2019</v>
      </c>
      <c r="U143" s="9">
        <f t="shared" si="28"/>
        <v>8.5329341317365304E-2</v>
      </c>
      <c r="V143" s="49" t="str">
        <f t="shared" si="29"/>
        <v>Swing BJP_2019</v>
      </c>
    </row>
    <row r="144" spans="1:22" x14ac:dyDescent="0.3">
      <c r="A144" t="s">
        <v>751</v>
      </c>
      <c r="B144">
        <v>49</v>
      </c>
      <c r="C144">
        <v>536</v>
      </c>
      <c r="D144">
        <v>10</v>
      </c>
      <c r="E144">
        <v>281</v>
      </c>
      <c r="F144">
        <v>10</v>
      </c>
      <c r="G144">
        <v>12</v>
      </c>
      <c r="H144">
        <v>29</v>
      </c>
      <c r="I144">
        <v>18</v>
      </c>
      <c r="J144">
        <v>19</v>
      </c>
      <c r="K144">
        <v>29</v>
      </c>
      <c r="L144">
        <v>993</v>
      </c>
      <c r="M144" s="9">
        <f t="shared" si="20"/>
        <v>0.53977844914400808</v>
      </c>
      <c r="N144" s="9">
        <f t="shared" si="21"/>
        <v>0.28298086606243705</v>
      </c>
      <c r="O144" s="9">
        <f t="shared" si="22"/>
        <v>4.9345417925478349E-2</v>
      </c>
      <c r="P144" s="9">
        <f t="shared" si="23"/>
        <v>0.12789526686807653</v>
      </c>
      <c r="Q144" s="9">
        <f t="shared" si="24"/>
        <v>0.53977844914400808</v>
      </c>
      <c r="R144" t="str">
        <f t="shared" si="25"/>
        <v>BJP_2019</v>
      </c>
      <c r="S144" s="9">
        <f t="shared" si="26"/>
        <v>0.28298086606243705</v>
      </c>
      <c r="T144" t="str">
        <f t="shared" si="27"/>
        <v>HAMS_2019</v>
      </c>
      <c r="U144" s="9">
        <f t="shared" si="28"/>
        <v>0.25679758308157102</v>
      </c>
      <c r="V144" s="49" t="str">
        <f t="shared" si="29"/>
        <v>Strong BJP_2019</v>
      </c>
    </row>
    <row r="145" spans="1:22" x14ac:dyDescent="0.3">
      <c r="A145" t="s">
        <v>752</v>
      </c>
      <c r="B145">
        <v>10</v>
      </c>
      <c r="C145">
        <v>110</v>
      </c>
      <c r="D145">
        <v>6</v>
      </c>
      <c r="E145">
        <v>497</v>
      </c>
      <c r="F145">
        <v>27</v>
      </c>
      <c r="G145">
        <v>9</v>
      </c>
      <c r="H145">
        <v>28</v>
      </c>
      <c r="I145">
        <v>9</v>
      </c>
      <c r="J145">
        <v>4</v>
      </c>
      <c r="K145">
        <v>11</v>
      </c>
      <c r="L145">
        <v>711</v>
      </c>
      <c r="M145" s="9">
        <f t="shared" si="20"/>
        <v>0.15471167369901548</v>
      </c>
      <c r="N145" s="9">
        <f t="shared" si="21"/>
        <v>0.69901547116736995</v>
      </c>
      <c r="O145" s="9">
        <f t="shared" si="22"/>
        <v>1.4064697609001406E-2</v>
      </c>
      <c r="P145" s="9">
        <f t="shared" si="23"/>
        <v>0.13220815752461323</v>
      </c>
      <c r="Q145" s="9">
        <f t="shared" si="24"/>
        <v>0.69901547116736995</v>
      </c>
      <c r="R145" t="str">
        <f t="shared" si="25"/>
        <v>HAMS_2019</v>
      </c>
      <c r="S145" s="9">
        <f t="shared" si="26"/>
        <v>0.15471167369901548</v>
      </c>
      <c r="T145" t="str">
        <f t="shared" si="27"/>
        <v>BJP_2019</v>
      </c>
      <c r="U145" s="9">
        <f t="shared" si="28"/>
        <v>0.54430379746835444</v>
      </c>
      <c r="V145" s="49" t="str">
        <f t="shared" si="29"/>
        <v>Strong HAMS_2019</v>
      </c>
    </row>
    <row r="146" spans="1:22" x14ac:dyDescent="0.3">
      <c r="A146" t="s">
        <v>753</v>
      </c>
      <c r="B146">
        <v>11</v>
      </c>
      <c r="C146">
        <v>251</v>
      </c>
      <c r="D146">
        <v>12</v>
      </c>
      <c r="E146">
        <v>415</v>
      </c>
      <c r="F146">
        <v>20</v>
      </c>
      <c r="G146">
        <v>6</v>
      </c>
      <c r="H146">
        <v>28</v>
      </c>
      <c r="I146">
        <v>8</v>
      </c>
      <c r="J146">
        <v>13</v>
      </c>
      <c r="K146">
        <v>10</v>
      </c>
      <c r="L146">
        <v>774</v>
      </c>
      <c r="M146" s="9">
        <f t="shared" si="20"/>
        <v>0.32428940568475451</v>
      </c>
      <c r="N146" s="9">
        <f t="shared" si="21"/>
        <v>0.53617571059431524</v>
      </c>
      <c r="O146" s="9">
        <f t="shared" si="22"/>
        <v>1.4211886304909561E-2</v>
      </c>
      <c r="P146" s="9">
        <f t="shared" si="23"/>
        <v>0.12532299741602068</v>
      </c>
      <c r="Q146" s="9">
        <f t="shared" si="24"/>
        <v>0.53617571059431524</v>
      </c>
      <c r="R146" t="str">
        <f t="shared" si="25"/>
        <v>HAMS_2019</v>
      </c>
      <c r="S146" s="9">
        <f t="shared" si="26"/>
        <v>0.32428940568475451</v>
      </c>
      <c r="T146" t="str">
        <f t="shared" si="27"/>
        <v>BJP_2019</v>
      </c>
      <c r="U146" s="9">
        <f t="shared" si="28"/>
        <v>0.21188630490956073</v>
      </c>
      <c r="V146" s="49" t="str">
        <f t="shared" si="29"/>
        <v>Strong HAMS_2019</v>
      </c>
    </row>
    <row r="147" spans="1:22" x14ac:dyDescent="0.3">
      <c r="A147" t="s">
        <v>754</v>
      </c>
      <c r="B147">
        <v>128</v>
      </c>
      <c r="C147">
        <v>262</v>
      </c>
      <c r="D147">
        <v>8</v>
      </c>
      <c r="E147">
        <v>421</v>
      </c>
      <c r="F147">
        <v>22</v>
      </c>
      <c r="G147">
        <v>17</v>
      </c>
      <c r="H147">
        <v>30</v>
      </c>
      <c r="I147">
        <v>16</v>
      </c>
      <c r="J147">
        <v>10</v>
      </c>
      <c r="K147">
        <v>24</v>
      </c>
      <c r="L147">
        <v>938</v>
      </c>
      <c r="M147" s="9">
        <f t="shared" si="20"/>
        <v>0.27931769722814498</v>
      </c>
      <c r="N147" s="9">
        <f t="shared" si="21"/>
        <v>0.44882729211087419</v>
      </c>
      <c r="O147" s="9">
        <f t="shared" si="22"/>
        <v>0.13646055437100213</v>
      </c>
      <c r="P147" s="9">
        <f t="shared" si="23"/>
        <v>0.13539445628997868</v>
      </c>
      <c r="Q147" s="9">
        <f t="shared" si="24"/>
        <v>0.44882729211087419</v>
      </c>
      <c r="R147" t="str">
        <f t="shared" si="25"/>
        <v>HAMS_2019</v>
      </c>
      <c r="S147" s="9">
        <f t="shared" si="26"/>
        <v>0.27931769722814498</v>
      </c>
      <c r="T147" t="str">
        <f t="shared" si="27"/>
        <v>BJP_2019</v>
      </c>
      <c r="U147" s="9">
        <f t="shared" si="28"/>
        <v>0.16950959488272921</v>
      </c>
      <c r="V147" s="49" t="str">
        <f t="shared" si="29"/>
        <v>Strong HAMS_2019</v>
      </c>
    </row>
    <row r="148" spans="1:22" x14ac:dyDescent="0.3">
      <c r="A148" t="s">
        <v>755</v>
      </c>
      <c r="B148">
        <v>4</v>
      </c>
      <c r="C148">
        <v>170</v>
      </c>
      <c r="D148">
        <v>8</v>
      </c>
      <c r="E148">
        <v>359</v>
      </c>
      <c r="F148">
        <v>18</v>
      </c>
      <c r="G148">
        <v>3</v>
      </c>
      <c r="H148">
        <v>11</v>
      </c>
      <c r="I148">
        <v>7</v>
      </c>
      <c r="J148">
        <v>8</v>
      </c>
      <c r="K148">
        <v>4</v>
      </c>
      <c r="L148">
        <v>592</v>
      </c>
      <c r="M148" s="9">
        <f t="shared" si="20"/>
        <v>0.28716216216216217</v>
      </c>
      <c r="N148" s="9">
        <f t="shared" si="21"/>
        <v>0.60641891891891897</v>
      </c>
      <c r="O148" s="9">
        <f t="shared" si="22"/>
        <v>6.7567567567567571E-3</v>
      </c>
      <c r="P148" s="9">
        <f t="shared" si="23"/>
        <v>9.9662162162162157E-2</v>
      </c>
      <c r="Q148" s="9">
        <f t="shared" si="24"/>
        <v>0.60641891891891897</v>
      </c>
      <c r="R148" t="str">
        <f t="shared" si="25"/>
        <v>HAMS_2019</v>
      </c>
      <c r="S148" s="9">
        <f t="shared" si="26"/>
        <v>0.28716216216216217</v>
      </c>
      <c r="T148" t="str">
        <f t="shared" si="27"/>
        <v>BJP_2019</v>
      </c>
      <c r="U148" s="9">
        <f t="shared" si="28"/>
        <v>0.3192567567567568</v>
      </c>
      <c r="V148" s="49" t="str">
        <f t="shared" si="29"/>
        <v>Strong HAMS_2019</v>
      </c>
    </row>
    <row r="149" spans="1:22" x14ac:dyDescent="0.3">
      <c r="A149" t="s">
        <v>756</v>
      </c>
      <c r="B149">
        <v>26</v>
      </c>
      <c r="C149">
        <v>452</v>
      </c>
      <c r="D149">
        <v>16</v>
      </c>
      <c r="E149">
        <v>288</v>
      </c>
      <c r="F149">
        <v>9</v>
      </c>
      <c r="G149">
        <v>8</v>
      </c>
      <c r="H149">
        <v>15</v>
      </c>
      <c r="I149">
        <v>14</v>
      </c>
      <c r="J149">
        <v>17</v>
      </c>
      <c r="K149">
        <v>16</v>
      </c>
      <c r="L149">
        <v>861</v>
      </c>
      <c r="M149" s="9">
        <f t="shared" si="20"/>
        <v>0.52497096399535426</v>
      </c>
      <c r="N149" s="9">
        <f t="shared" si="21"/>
        <v>0.33449477351916379</v>
      </c>
      <c r="O149" s="9">
        <f t="shared" si="22"/>
        <v>3.0197444831591175E-2</v>
      </c>
      <c r="P149" s="9">
        <f t="shared" si="23"/>
        <v>0.11033681765389082</v>
      </c>
      <c r="Q149" s="9">
        <f t="shared" si="24"/>
        <v>0.52497096399535426</v>
      </c>
      <c r="R149" t="str">
        <f t="shared" si="25"/>
        <v>BJP_2019</v>
      </c>
      <c r="S149" s="9">
        <f t="shared" si="26"/>
        <v>0.33449477351916379</v>
      </c>
      <c r="T149" t="str">
        <f t="shared" si="27"/>
        <v>HAMS_2019</v>
      </c>
      <c r="U149" s="9">
        <f t="shared" si="28"/>
        <v>0.19047619047619047</v>
      </c>
      <c r="V149" s="49" t="str">
        <f t="shared" si="29"/>
        <v>Strong BJP_2019</v>
      </c>
    </row>
    <row r="150" spans="1:22" x14ac:dyDescent="0.3">
      <c r="A150" t="s">
        <v>757</v>
      </c>
      <c r="B150">
        <v>494</v>
      </c>
      <c r="C150">
        <v>16</v>
      </c>
      <c r="D150">
        <v>0</v>
      </c>
      <c r="E150">
        <v>11</v>
      </c>
      <c r="F150">
        <v>0</v>
      </c>
      <c r="G150">
        <v>1</v>
      </c>
      <c r="H150">
        <v>0</v>
      </c>
      <c r="I150">
        <v>0</v>
      </c>
      <c r="J150">
        <v>2</v>
      </c>
      <c r="K150">
        <v>5</v>
      </c>
      <c r="L150">
        <v>529</v>
      </c>
      <c r="M150" s="9">
        <f t="shared" si="20"/>
        <v>3.0245746691871456E-2</v>
      </c>
      <c r="N150" s="9">
        <f t="shared" si="21"/>
        <v>2.0793950850661626E-2</v>
      </c>
      <c r="O150" s="9">
        <f t="shared" si="22"/>
        <v>0.93383742911153123</v>
      </c>
      <c r="P150" s="9">
        <f t="shared" si="23"/>
        <v>1.5122873345935728E-2</v>
      </c>
      <c r="Q150" s="9">
        <f t="shared" si="24"/>
        <v>0.93383742911153123</v>
      </c>
      <c r="R150" t="str">
        <f t="shared" si="25"/>
        <v>BSP_2019</v>
      </c>
      <c r="S150" s="9">
        <f t="shared" si="26"/>
        <v>3.0245746691871456E-2</v>
      </c>
      <c r="T150" t="str">
        <f t="shared" si="27"/>
        <v>BJP_2019</v>
      </c>
      <c r="U150" s="9">
        <f t="shared" si="28"/>
        <v>0.90359168241965981</v>
      </c>
      <c r="V150" s="49" t="str">
        <f t="shared" si="29"/>
        <v>Strong BSP_2019</v>
      </c>
    </row>
    <row r="151" spans="1:22" x14ac:dyDescent="0.3">
      <c r="A151" t="s">
        <v>758</v>
      </c>
      <c r="B151">
        <v>6</v>
      </c>
      <c r="C151">
        <v>107</v>
      </c>
      <c r="D151">
        <v>8</v>
      </c>
      <c r="E151">
        <v>290</v>
      </c>
      <c r="F151">
        <v>11</v>
      </c>
      <c r="G151">
        <v>9</v>
      </c>
      <c r="H151">
        <v>21</v>
      </c>
      <c r="I151">
        <v>6</v>
      </c>
      <c r="J151">
        <v>7</v>
      </c>
      <c r="K151">
        <v>21</v>
      </c>
      <c r="L151">
        <v>486</v>
      </c>
      <c r="M151" s="9">
        <f t="shared" si="20"/>
        <v>0.22016460905349794</v>
      </c>
      <c r="N151" s="9">
        <f t="shared" si="21"/>
        <v>0.5967078189300411</v>
      </c>
      <c r="O151" s="9">
        <f t="shared" si="22"/>
        <v>1.2345679012345678E-2</v>
      </c>
      <c r="P151" s="9">
        <f t="shared" si="23"/>
        <v>0.17078189300411523</v>
      </c>
      <c r="Q151" s="9">
        <f t="shared" si="24"/>
        <v>0.5967078189300411</v>
      </c>
      <c r="R151" t="str">
        <f t="shared" si="25"/>
        <v>HAMS_2019</v>
      </c>
      <c r="S151" s="9">
        <f t="shared" si="26"/>
        <v>0.22016460905349794</v>
      </c>
      <c r="T151" t="str">
        <f t="shared" si="27"/>
        <v>BJP_2019</v>
      </c>
      <c r="U151" s="9">
        <f t="shared" si="28"/>
        <v>0.37654320987654316</v>
      </c>
      <c r="V151" s="49" t="str">
        <f t="shared" si="29"/>
        <v>Strong HAMS_2019</v>
      </c>
    </row>
    <row r="152" spans="1:22" x14ac:dyDescent="0.3">
      <c r="A152" t="s">
        <v>759</v>
      </c>
      <c r="B152">
        <v>29</v>
      </c>
      <c r="C152">
        <v>907</v>
      </c>
      <c r="D152">
        <v>16</v>
      </c>
      <c r="E152">
        <v>417</v>
      </c>
      <c r="F152">
        <v>14</v>
      </c>
      <c r="G152">
        <v>9</v>
      </c>
      <c r="H152">
        <v>25</v>
      </c>
      <c r="I152">
        <v>19</v>
      </c>
      <c r="J152">
        <v>9</v>
      </c>
      <c r="K152">
        <v>31</v>
      </c>
      <c r="L152">
        <v>1476</v>
      </c>
      <c r="M152" s="9">
        <f t="shared" si="20"/>
        <v>0.6144986449864499</v>
      </c>
      <c r="N152" s="9">
        <f t="shared" si="21"/>
        <v>0.28252032520325204</v>
      </c>
      <c r="O152" s="9">
        <f t="shared" si="22"/>
        <v>1.9647696476964769E-2</v>
      </c>
      <c r="P152" s="9">
        <f t="shared" si="23"/>
        <v>8.3333333333333329E-2</v>
      </c>
      <c r="Q152" s="9">
        <f t="shared" si="24"/>
        <v>0.6144986449864499</v>
      </c>
      <c r="R152" t="str">
        <f t="shared" si="25"/>
        <v>BJP_2019</v>
      </c>
      <c r="S152" s="9">
        <f t="shared" si="26"/>
        <v>0.28252032520325204</v>
      </c>
      <c r="T152" t="str">
        <f t="shared" si="27"/>
        <v>HAMS_2019</v>
      </c>
      <c r="U152" s="9">
        <f t="shared" si="28"/>
        <v>0.33197831978319786</v>
      </c>
      <c r="V152" s="49" t="str">
        <f t="shared" si="29"/>
        <v>Strong BJP_2019</v>
      </c>
    </row>
    <row r="153" spans="1:22" x14ac:dyDescent="0.3">
      <c r="A153" t="s">
        <v>760</v>
      </c>
      <c r="B153">
        <v>5</v>
      </c>
      <c r="C153">
        <v>422</v>
      </c>
      <c r="D153">
        <v>3</v>
      </c>
      <c r="E153">
        <v>401</v>
      </c>
      <c r="F153">
        <v>7</v>
      </c>
      <c r="G153">
        <v>5</v>
      </c>
      <c r="H153">
        <v>20</v>
      </c>
      <c r="I153">
        <v>0</v>
      </c>
      <c r="J153">
        <v>8</v>
      </c>
      <c r="K153">
        <v>7</v>
      </c>
      <c r="L153">
        <v>878</v>
      </c>
      <c r="M153" s="9">
        <f t="shared" si="20"/>
        <v>0.48063781321184512</v>
      </c>
      <c r="N153" s="9">
        <f t="shared" si="21"/>
        <v>0.45671981776765375</v>
      </c>
      <c r="O153" s="9">
        <f t="shared" si="22"/>
        <v>5.6947608200455585E-3</v>
      </c>
      <c r="P153" s="9">
        <f t="shared" si="23"/>
        <v>5.6947608200455579E-2</v>
      </c>
      <c r="Q153" s="9">
        <f t="shared" si="24"/>
        <v>0.48063781321184512</v>
      </c>
      <c r="R153" t="str">
        <f t="shared" si="25"/>
        <v>BJP_2019</v>
      </c>
      <c r="S153" s="9">
        <f t="shared" si="26"/>
        <v>0.45671981776765375</v>
      </c>
      <c r="T153" t="str">
        <f t="shared" si="27"/>
        <v>HAMS_2019</v>
      </c>
      <c r="U153" s="9">
        <f t="shared" si="28"/>
        <v>2.3917995444191376E-2</v>
      </c>
      <c r="V153" s="49" t="str">
        <f t="shared" si="29"/>
        <v>Swing BJP_2019</v>
      </c>
    </row>
    <row r="154" spans="1:22" x14ac:dyDescent="0.3">
      <c r="A154" t="s">
        <v>761</v>
      </c>
      <c r="B154">
        <v>34</v>
      </c>
      <c r="C154">
        <v>447</v>
      </c>
      <c r="D154">
        <v>18</v>
      </c>
      <c r="E154">
        <v>346</v>
      </c>
      <c r="F154">
        <v>10</v>
      </c>
      <c r="G154">
        <v>8</v>
      </c>
      <c r="H154">
        <v>29</v>
      </c>
      <c r="I154">
        <v>5</v>
      </c>
      <c r="J154">
        <v>7</v>
      </c>
      <c r="K154">
        <v>14</v>
      </c>
      <c r="L154">
        <v>918</v>
      </c>
      <c r="M154" s="9">
        <f t="shared" si="20"/>
        <v>0.48692810457516339</v>
      </c>
      <c r="N154" s="9">
        <f t="shared" si="21"/>
        <v>0.37690631808278868</v>
      </c>
      <c r="O154" s="9">
        <f t="shared" si="22"/>
        <v>3.7037037037037035E-2</v>
      </c>
      <c r="P154" s="9">
        <f t="shared" si="23"/>
        <v>9.9128540305010893E-2</v>
      </c>
      <c r="Q154" s="9">
        <f t="shared" si="24"/>
        <v>0.48692810457516339</v>
      </c>
      <c r="R154" t="str">
        <f t="shared" si="25"/>
        <v>BJP_2019</v>
      </c>
      <c r="S154" s="9">
        <f t="shared" si="26"/>
        <v>0.37690631808278868</v>
      </c>
      <c r="T154" t="str">
        <f t="shared" si="27"/>
        <v>HAMS_2019</v>
      </c>
      <c r="U154" s="9">
        <f t="shared" si="28"/>
        <v>0.11002178649237471</v>
      </c>
      <c r="V154" s="49" t="str">
        <f t="shared" si="29"/>
        <v>Swing BJP_2019</v>
      </c>
    </row>
    <row r="155" spans="1:22" x14ac:dyDescent="0.3">
      <c r="A155" t="s">
        <v>762</v>
      </c>
      <c r="B155">
        <v>9</v>
      </c>
      <c r="C155">
        <v>865</v>
      </c>
      <c r="D155">
        <v>7</v>
      </c>
      <c r="E155">
        <v>96</v>
      </c>
      <c r="F155">
        <v>5</v>
      </c>
      <c r="G155">
        <v>3</v>
      </c>
      <c r="H155">
        <v>4</v>
      </c>
      <c r="I155">
        <v>2</v>
      </c>
      <c r="J155">
        <v>4</v>
      </c>
      <c r="K155">
        <v>3</v>
      </c>
      <c r="L155">
        <v>998</v>
      </c>
      <c r="M155" s="9">
        <f t="shared" si="20"/>
        <v>0.86673346693386777</v>
      </c>
      <c r="N155" s="9">
        <f t="shared" si="21"/>
        <v>9.6192384769539077E-2</v>
      </c>
      <c r="O155" s="9">
        <f t="shared" si="22"/>
        <v>9.0180360721442889E-3</v>
      </c>
      <c r="P155" s="9">
        <f t="shared" si="23"/>
        <v>2.8056112224448898E-2</v>
      </c>
      <c r="Q155" s="9">
        <f t="shared" si="24"/>
        <v>0.86673346693386777</v>
      </c>
      <c r="R155" t="str">
        <f t="shared" si="25"/>
        <v>BJP_2019</v>
      </c>
      <c r="S155" s="9">
        <f t="shared" si="26"/>
        <v>9.6192384769539077E-2</v>
      </c>
      <c r="T155" t="str">
        <f t="shared" si="27"/>
        <v>HAMS_2019</v>
      </c>
      <c r="U155" s="9">
        <f t="shared" si="28"/>
        <v>0.77054108216432871</v>
      </c>
      <c r="V155" s="49" t="str">
        <f t="shared" si="29"/>
        <v>Strong BJP_2019</v>
      </c>
    </row>
    <row r="156" spans="1:22" x14ac:dyDescent="0.3">
      <c r="A156" t="s">
        <v>763</v>
      </c>
      <c r="B156">
        <v>71</v>
      </c>
      <c r="C156">
        <v>64</v>
      </c>
      <c r="D156">
        <v>7</v>
      </c>
      <c r="E156">
        <v>339</v>
      </c>
      <c r="F156">
        <v>11</v>
      </c>
      <c r="G156">
        <v>9</v>
      </c>
      <c r="H156">
        <v>19</v>
      </c>
      <c r="I156">
        <v>8</v>
      </c>
      <c r="J156">
        <v>3</v>
      </c>
      <c r="K156">
        <v>9</v>
      </c>
      <c r="L156">
        <v>540</v>
      </c>
      <c r="M156" s="9">
        <f t="shared" si="20"/>
        <v>0.11851851851851852</v>
      </c>
      <c r="N156" s="9">
        <f t="shared" si="21"/>
        <v>0.62777777777777777</v>
      </c>
      <c r="O156" s="9">
        <f t="shared" si="22"/>
        <v>0.13148148148148148</v>
      </c>
      <c r="P156" s="9">
        <f t="shared" si="23"/>
        <v>0.12222222222222222</v>
      </c>
      <c r="Q156" s="9">
        <f t="shared" si="24"/>
        <v>0.62777777777777777</v>
      </c>
      <c r="R156" t="str">
        <f t="shared" si="25"/>
        <v>HAMS_2019</v>
      </c>
      <c r="S156" s="9">
        <f t="shared" si="26"/>
        <v>0.13148148148148148</v>
      </c>
      <c r="T156" t="str">
        <f t="shared" si="27"/>
        <v>BSP_2019</v>
      </c>
      <c r="U156" s="9">
        <f t="shared" si="28"/>
        <v>0.49629629629629629</v>
      </c>
      <c r="V156" s="49" t="str">
        <f t="shared" si="29"/>
        <v>Strong HAMS_2019</v>
      </c>
    </row>
    <row r="157" spans="1:22" x14ac:dyDescent="0.3">
      <c r="A157" t="s">
        <v>764</v>
      </c>
      <c r="B157">
        <v>10</v>
      </c>
      <c r="C157">
        <v>215</v>
      </c>
      <c r="D157">
        <v>3</v>
      </c>
      <c r="E157">
        <v>194</v>
      </c>
      <c r="F157">
        <v>2</v>
      </c>
      <c r="G157">
        <v>5</v>
      </c>
      <c r="H157">
        <v>27</v>
      </c>
      <c r="I157">
        <v>11</v>
      </c>
      <c r="J157">
        <v>11</v>
      </c>
      <c r="K157">
        <v>12</v>
      </c>
      <c r="L157">
        <v>490</v>
      </c>
      <c r="M157" s="9">
        <f t="shared" si="20"/>
        <v>0.43877551020408162</v>
      </c>
      <c r="N157" s="9">
        <f t="shared" si="21"/>
        <v>0.39591836734693875</v>
      </c>
      <c r="O157" s="9">
        <f t="shared" si="22"/>
        <v>2.0408163265306121E-2</v>
      </c>
      <c r="P157" s="9">
        <f t="shared" si="23"/>
        <v>0.14489795918367346</v>
      </c>
      <c r="Q157" s="9">
        <f t="shared" si="24"/>
        <v>0.43877551020408162</v>
      </c>
      <c r="R157" t="str">
        <f t="shared" si="25"/>
        <v>BJP_2019</v>
      </c>
      <c r="S157" s="9">
        <f t="shared" si="26"/>
        <v>0.39591836734693875</v>
      </c>
      <c r="T157" t="str">
        <f t="shared" si="27"/>
        <v>HAMS_2019</v>
      </c>
      <c r="U157" s="9">
        <f t="shared" si="28"/>
        <v>4.2857142857142871E-2</v>
      </c>
      <c r="V157" s="49" t="str">
        <f t="shared" si="29"/>
        <v>Swing BJP_2019</v>
      </c>
    </row>
    <row r="158" spans="1:22" x14ac:dyDescent="0.3">
      <c r="A158" t="s">
        <v>765</v>
      </c>
      <c r="B158">
        <v>26</v>
      </c>
      <c r="C158">
        <v>228</v>
      </c>
      <c r="D158">
        <v>8</v>
      </c>
      <c r="E158">
        <v>150</v>
      </c>
      <c r="F158">
        <v>8</v>
      </c>
      <c r="G158">
        <v>4</v>
      </c>
      <c r="H158">
        <v>17</v>
      </c>
      <c r="I158">
        <v>5</v>
      </c>
      <c r="J158">
        <v>8</v>
      </c>
      <c r="K158">
        <v>3</v>
      </c>
      <c r="L158">
        <v>457</v>
      </c>
      <c r="M158" s="9">
        <f t="shared" si="20"/>
        <v>0.4989059080962801</v>
      </c>
      <c r="N158" s="9">
        <f t="shared" si="21"/>
        <v>0.32822757111597373</v>
      </c>
      <c r="O158" s="9">
        <f t="shared" si="22"/>
        <v>5.689277899343545E-2</v>
      </c>
      <c r="P158" s="9">
        <f t="shared" si="23"/>
        <v>0.11597374179431072</v>
      </c>
      <c r="Q158" s="9">
        <f t="shared" si="24"/>
        <v>0.4989059080962801</v>
      </c>
      <c r="R158" t="str">
        <f t="shared" si="25"/>
        <v>BJP_2019</v>
      </c>
      <c r="S158" s="9">
        <f t="shared" si="26"/>
        <v>0.32822757111597373</v>
      </c>
      <c r="T158" t="str">
        <f t="shared" si="27"/>
        <v>HAMS_2019</v>
      </c>
      <c r="U158" s="9">
        <f t="shared" si="28"/>
        <v>0.17067833698030638</v>
      </c>
      <c r="V158" s="49" t="str">
        <f t="shared" si="29"/>
        <v>Strong BJP_2019</v>
      </c>
    </row>
    <row r="159" spans="1:22" x14ac:dyDescent="0.3">
      <c r="A159" t="s">
        <v>815</v>
      </c>
      <c r="B159">
        <v>5</v>
      </c>
      <c r="C159">
        <v>166</v>
      </c>
      <c r="D159">
        <v>9</v>
      </c>
      <c r="E159">
        <v>287</v>
      </c>
      <c r="F159">
        <v>10</v>
      </c>
      <c r="G159">
        <v>9</v>
      </c>
      <c r="H159">
        <v>10</v>
      </c>
      <c r="I159">
        <v>3</v>
      </c>
      <c r="J159">
        <v>8</v>
      </c>
      <c r="K159">
        <v>5</v>
      </c>
      <c r="L159">
        <v>512</v>
      </c>
      <c r="M159" s="9">
        <f t="shared" si="20"/>
        <v>0.32421875</v>
      </c>
      <c r="N159" s="9">
        <f t="shared" si="21"/>
        <v>0.560546875</v>
      </c>
      <c r="O159" s="9">
        <f t="shared" si="22"/>
        <v>9.765625E-3</v>
      </c>
      <c r="P159" s="9">
        <f t="shared" si="23"/>
        <v>0.10546875</v>
      </c>
      <c r="Q159" s="9">
        <f t="shared" si="24"/>
        <v>0.560546875</v>
      </c>
      <c r="R159" t="str">
        <f t="shared" si="25"/>
        <v>HAMS_2019</v>
      </c>
      <c r="S159" s="9">
        <f t="shared" si="26"/>
        <v>0.32421875</v>
      </c>
      <c r="T159" t="str">
        <f t="shared" si="27"/>
        <v>BJP_2019</v>
      </c>
      <c r="U159" s="9">
        <f t="shared" si="28"/>
        <v>0.236328125</v>
      </c>
      <c r="V159" s="49" t="str">
        <f t="shared" si="29"/>
        <v>Strong HAMS_2019</v>
      </c>
    </row>
    <row r="160" spans="1:22" x14ac:dyDescent="0.3">
      <c r="A160" t="s">
        <v>766</v>
      </c>
      <c r="B160">
        <v>9</v>
      </c>
      <c r="C160">
        <v>214</v>
      </c>
      <c r="D160">
        <v>8</v>
      </c>
      <c r="E160">
        <v>338</v>
      </c>
      <c r="F160">
        <v>15</v>
      </c>
      <c r="G160">
        <v>10</v>
      </c>
      <c r="H160">
        <v>19</v>
      </c>
      <c r="I160">
        <v>8</v>
      </c>
      <c r="J160">
        <v>12</v>
      </c>
      <c r="K160">
        <v>14</v>
      </c>
      <c r="L160">
        <v>647</v>
      </c>
      <c r="M160" s="9">
        <f t="shared" si="20"/>
        <v>0.33075734157650694</v>
      </c>
      <c r="N160" s="9">
        <f t="shared" si="21"/>
        <v>0.52241112828438951</v>
      </c>
      <c r="O160" s="9">
        <f t="shared" si="22"/>
        <v>1.3910355486862442E-2</v>
      </c>
      <c r="P160" s="9">
        <f t="shared" si="23"/>
        <v>0.13292117465224113</v>
      </c>
      <c r="Q160" s="9">
        <f t="shared" si="24"/>
        <v>0.52241112828438951</v>
      </c>
      <c r="R160" t="str">
        <f t="shared" si="25"/>
        <v>HAMS_2019</v>
      </c>
      <c r="S160" s="9">
        <f t="shared" si="26"/>
        <v>0.33075734157650694</v>
      </c>
      <c r="T160" t="str">
        <f t="shared" si="27"/>
        <v>BJP_2019</v>
      </c>
      <c r="U160" s="9">
        <f t="shared" si="28"/>
        <v>0.19165378670788258</v>
      </c>
      <c r="V160" s="49" t="str">
        <f t="shared" si="29"/>
        <v>Strong HAMS_2019</v>
      </c>
    </row>
    <row r="161" spans="1:22" x14ac:dyDescent="0.3">
      <c r="A161" t="s">
        <v>767</v>
      </c>
      <c r="B161">
        <v>148</v>
      </c>
      <c r="C161">
        <v>51</v>
      </c>
      <c r="D161">
        <v>6</v>
      </c>
      <c r="E161">
        <v>120</v>
      </c>
      <c r="F161">
        <v>4</v>
      </c>
      <c r="G161">
        <v>1</v>
      </c>
      <c r="H161">
        <v>4</v>
      </c>
      <c r="I161">
        <v>5</v>
      </c>
      <c r="J161">
        <v>3</v>
      </c>
      <c r="K161">
        <v>7</v>
      </c>
      <c r="L161">
        <v>349</v>
      </c>
      <c r="M161" s="9">
        <f t="shared" si="20"/>
        <v>0.14613180515759314</v>
      </c>
      <c r="N161" s="9">
        <f t="shared" si="21"/>
        <v>0.34383954154727792</v>
      </c>
      <c r="O161" s="9">
        <f t="shared" si="22"/>
        <v>0.42406876790830944</v>
      </c>
      <c r="P161" s="9">
        <f t="shared" si="23"/>
        <v>8.5959885386819479E-2</v>
      </c>
      <c r="Q161" s="9">
        <f t="shared" si="24"/>
        <v>0.42406876790830944</v>
      </c>
      <c r="R161" t="str">
        <f t="shared" si="25"/>
        <v>BSP_2019</v>
      </c>
      <c r="S161" s="9">
        <f t="shared" si="26"/>
        <v>0.34383954154727792</v>
      </c>
      <c r="T161" t="str">
        <f t="shared" si="27"/>
        <v>HAMS_2019</v>
      </c>
      <c r="U161" s="9">
        <f t="shared" si="28"/>
        <v>8.0229226361031525E-2</v>
      </c>
      <c r="V161" s="49" t="str">
        <f t="shared" si="29"/>
        <v>Swing BSP_2019</v>
      </c>
    </row>
    <row r="162" spans="1:22" x14ac:dyDescent="0.3">
      <c r="A162" t="s">
        <v>768</v>
      </c>
      <c r="B162">
        <v>78</v>
      </c>
      <c r="C162">
        <v>243</v>
      </c>
      <c r="D162">
        <v>6</v>
      </c>
      <c r="E162">
        <v>225</v>
      </c>
      <c r="F162">
        <v>8</v>
      </c>
      <c r="G162">
        <v>3</v>
      </c>
      <c r="H162">
        <v>39</v>
      </c>
      <c r="I162">
        <v>10</v>
      </c>
      <c r="J162">
        <v>4</v>
      </c>
      <c r="K162">
        <v>17</v>
      </c>
      <c r="L162">
        <v>633</v>
      </c>
      <c r="M162" s="9">
        <f t="shared" si="20"/>
        <v>0.38388625592417064</v>
      </c>
      <c r="N162" s="9">
        <f t="shared" si="21"/>
        <v>0.35545023696682465</v>
      </c>
      <c r="O162" s="9">
        <f t="shared" si="22"/>
        <v>0.12322274881516587</v>
      </c>
      <c r="P162" s="9">
        <f t="shared" si="23"/>
        <v>0.13744075829383887</v>
      </c>
      <c r="Q162" s="9">
        <f t="shared" si="24"/>
        <v>0.38388625592417064</v>
      </c>
      <c r="R162" t="str">
        <f t="shared" si="25"/>
        <v>BJP_2019</v>
      </c>
      <c r="S162" s="9">
        <f t="shared" si="26"/>
        <v>0.35545023696682465</v>
      </c>
      <c r="T162" t="str">
        <f t="shared" si="27"/>
        <v>HAMS_2019</v>
      </c>
      <c r="U162" s="9">
        <f t="shared" si="28"/>
        <v>2.8436018957345988E-2</v>
      </c>
      <c r="V162" s="49" t="str">
        <f t="shared" si="29"/>
        <v>Swing BJP_2019</v>
      </c>
    </row>
    <row r="163" spans="1:22" x14ac:dyDescent="0.3">
      <c r="A163" t="s">
        <v>769</v>
      </c>
      <c r="B163">
        <v>28</v>
      </c>
      <c r="C163">
        <v>111</v>
      </c>
      <c r="D163">
        <v>8</v>
      </c>
      <c r="E163">
        <v>460</v>
      </c>
      <c r="F163">
        <v>17</v>
      </c>
      <c r="G163">
        <v>4</v>
      </c>
      <c r="H163">
        <v>20</v>
      </c>
      <c r="I163">
        <v>10</v>
      </c>
      <c r="J163">
        <v>8</v>
      </c>
      <c r="K163">
        <v>12</v>
      </c>
      <c r="L163">
        <v>678</v>
      </c>
      <c r="M163" s="9">
        <f t="shared" si="20"/>
        <v>0.16371681415929204</v>
      </c>
      <c r="N163" s="9">
        <f t="shared" si="21"/>
        <v>0.67846607669616521</v>
      </c>
      <c r="O163" s="9">
        <f t="shared" si="22"/>
        <v>4.1297935103244837E-2</v>
      </c>
      <c r="P163" s="9">
        <f t="shared" si="23"/>
        <v>0.11651917404129794</v>
      </c>
      <c r="Q163" s="9">
        <f t="shared" si="24"/>
        <v>0.67846607669616521</v>
      </c>
      <c r="R163" t="str">
        <f t="shared" si="25"/>
        <v>HAMS_2019</v>
      </c>
      <c r="S163" s="9">
        <f t="shared" si="26"/>
        <v>0.16371681415929204</v>
      </c>
      <c r="T163" t="str">
        <f t="shared" si="27"/>
        <v>BJP_2019</v>
      </c>
      <c r="U163" s="9">
        <f t="shared" si="28"/>
        <v>0.51474926253687314</v>
      </c>
      <c r="V163" s="49" t="str">
        <f t="shared" si="29"/>
        <v>Strong HAMS_2019</v>
      </c>
    </row>
    <row r="164" spans="1:22" x14ac:dyDescent="0.3">
      <c r="A164" t="s">
        <v>770</v>
      </c>
      <c r="B164">
        <v>0</v>
      </c>
      <c r="C164">
        <v>241</v>
      </c>
      <c r="D164">
        <v>3</v>
      </c>
      <c r="E164">
        <v>92</v>
      </c>
      <c r="F164">
        <v>2</v>
      </c>
      <c r="G164">
        <v>0</v>
      </c>
      <c r="H164">
        <v>5</v>
      </c>
      <c r="I164">
        <v>0</v>
      </c>
      <c r="J164">
        <v>0</v>
      </c>
      <c r="K164">
        <v>1</v>
      </c>
      <c r="L164">
        <v>344</v>
      </c>
      <c r="M164" s="9">
        <f t="shared" si="20"/>
        <v>0.70058139534883723</v>
      </c>
      <c r="N164" s="9">
        <f t="shared" si="21"/>
        <v>0.26744186046511625</v>
      </c>
      <c r="O164" s="9">
        <f t="shared" si="22"/>
        <v>0</v>
      </c>
      <c r="P164" s="9">
        <f t="shared" si="23"/>
        <v>3.1976744186046513E-2</v>
      </c>
      <c r="Q164" s="9">
        <f t="shared" si="24"/>
        <v>0.70058139534883723</v>
      </c>
      <c r="R164" t="str">
        <f t="shared" si="25"/>
        <v>BJP_2019</v>
      </c>
      <c r="S164" s="9">
        <f t="shared" si="26"/>
        <v>0.26744186046511625</v>
      </c>
      <c r="T164" t="str">
        <f t="shared" si="27"/>
        <v>HAMS_2019</v>
      </c>
      <c r="U164" s="9">
        <f t="shared" si="28"/>
        <v>0.43313953488372098</v>
      </c>
      <c r="V164" s="49" t="str">
        <f t="shared" si="29"/>
        <v>Strong BJP_2019</v>
      </c>
    </row>
    <row r="165" spans="1:22" x14ac:dyDescent="0.3">
      <c r="A165" t="s">
        <v>771</v>
      </c>
      <c r="B165">
        <v>12</v>
      </c>
      <c r="C165">
        <v>338</v>
      </c>
      <c r="D165">
        <v>2</v>
      </c>
      <c r="E165">
        <v>65</v>
      </c>
      <c r="F165">
        <v>2</v>
      </c>
      <c r="G165">
        <v>2</v>
      </c>
      <c r="H165">
        <v>5</v>
      </c>
      <c r="I165">
        <v>0</v>
      </c>
      <c r="J165">
        <v>6</v>
      </c>
      <c r="K165">
        <v>17</v>
      </c>
      <c r="L165">
        <v>449</v>
      </c>
      <c r="M165" s="9">
        <f t="shared" si="20"/>
        <v>0.75278396436525608</v>
      </c>
      <c r="N165" s="9">
        <f t="shared" si="21"/>
        <v>0.1447661469933185</v>
      </c>
      <c r="O165" s="9">
        <f t="shared" si="22"/>
        <v>2.6726057906458798E-2</v>
      </c>
      <c r="P165" s="9">
        <f t="shared" si="23"/>
        <v>7.5723830734966593E-2</v>
      </c>
      <c r="Q165" s="9">
        <f t="shared" si="24"/>
        <v>0.75278396436525608</v>
      </c>
      <c r="R165" t="str">
        <f t="shared" si="25"/>
        <v>BJP_2019</v>
      </c>
      <c r="S165" s="9">
        <f t="shared" si="26"/>
        <v>0.1447661469933185</v>
      </c>
      <c r="T165" t="str">
        <f t="shared" si="27"/>
        <v>HAMS_2019</v>
      </c>
      <c r="U165" s="9">
        <f t="shared" si="28"/>
        <v>0.60801781737193761</v>
      </c>
      <c r="V165" s="49" t="str">
        <f t="shared" si="29"/>
        <v>Strong BJP_2019</v>
      </c>
    </row>
    <row r="166" spans="1:22" x14ac:dyDescent="0.3">
      <c r="A166" t="s">
        <v>772</v>
      </c>
      <c r="B166">
        <v>17</v>
      </c>
      <c r="C166">
        <v>124</v>
      </c>
      <c r="D166">
        <v>1</v>
      </c>
      <c r="E166">
        <v>151</v>
      </c>
      <c r="F166">
        <v>4</v>
      </c>
      <c r="G166">
        <v>6</v>
      </c>
      <c r="H166">
        <v>10</v>
      </c>
      <c r="I166">
        <v>6</v>
      </c>
      <c r="J166">
        <v>3</v>
      </c>
      <c r="K166">
        <v>8</v>
      </c>
      <c r="L166">
        <v>330</v>
      </c>
      <c r="M166" s="9">
        <f t="shared" si="20"/>
        <v>0.37575757575757573</v>
      </c>
      <c r="N166" s="9">
        <f t="shared" si="21"/>
        <v>0.45757575757575758</v>
      </c>
      <c r="O166" s="9">
        <f t="shared" si="22"/>
        <v>5.1515151515151514E-2</v>
      </c>
      <c r="P166" s="9">
        <f t="shared" si="23"/>
        <v>0.11515151515151516</v>
      </c>
      <c r="Q166" s="9">
        <f t="shared" si="24"/>
        <v>0.45757575757575758</v>
      </c>
      <c r="R166" t="str">
        <f t="shared" si="25"/>
        <v>HAMS_2019</v>
      </c>
      <c r="S166" s="9">
        <f t="shared" si="26"/>
        <v>0.37575757575757573</v>
      </c>
      <c r="T166" t="str">
        <f t="shared" si="27"/>
        <v>BJP_2019</v>
      </c>
      <c r="U166" s="9">
        <f t="shared" si="28"/>
        <v>8.1818181818181845E-2</v>
      </c>
      <c r="V166" s="49" t="str">
        <f t="shared" si="29"/>
        <v>Swing HAMS_2019</v>
      </c>
    </row>
    <row r="167" spans="1:22" x14ac:dyDescent="0.3">
      <c r="A167" t="s">
        <v>773</v>
      </c>
      <c r="B167">
        <v>12</v>
      </c>
      <c r="C167">
        <v>629</v>
      </c>
      <c r="D167">
        <v>14</v>
      </c>
      <c r="E167">
        <v>238</v>
      </c>
      <c r="F167">
        <v>12</v>
      </c>
      <c r="G167">
        <v>10</v>
      </c>
      <c r="H167">
        <v>33</v>
      </c>
      <c r="I167">
        <v>10</v>
      </c>
      <c r="J167">
        <v>17</v>
      </c>
      <c r="K167">
        <v>22</v>
      </c>
      <c r="L167">
        <v>997</v>
      </c>
      <c r="M167" s="9">
        <f t="shared" si="20"/>
        <v>0.63089267803410232</v>
      </c>
      <c r="N167" s="9">
        <f t="shared" si="21"/>
        <v>0.23871614844533601</v>
      </c>
      <c r="O167" s="9">
        <f t="shared" si="22"/>
        <v>1.2036108324974924E-2</v>
      </c>
      <c r="P167" s="9">
        <f t="shared" si="23"/>
        <v>0.11835506519558676</v>
      </c>
      <c r="Q167" s="9">
        <f t="shared" si="24"/>
        <v>0.63089267803410232</v>
      </c>
      <c r="R167" t="str">
        <f t="shared" si="25"/>
        <v>BJP_2019</v>
      </c>
      <c r="S167" s="9">
        <f t="shared" si="26"/>
        <v>0.23871614844533601</v>
      </c>
      <c r="T167" t="str">
        <f t="shared" si="27"/>
        <v>HAMS_2019</v>
      </c>
      <c r="U167" s="9">
        <f t="shared" si="28"/>
        <v>0.39217652958876631</v>
      </c>
      <c r="V167" s="49" t="str">
        <f t="shared" si="29"/>
        <v>Strong BJP_2019</v>
      </c>
    </row>
    <row r="168" spans="1:22" x14ac:dyDescent="0.3">
      <c r="A168" t="s">
        <v>774</v>
      </c>
      <c r="B168">
        <v>6</v>
      </c>
      <c r="C168">
        <v>340</v>
      </c>
      <c r="D168">
        <v>7</v>
      </c>
      <c r="E168">
        <v>82</v>
      </c>
      <c r="F168">
        <v>3</v>
      </c>
      <c r="G168">
        <v>4</v>
      </c>
      <c r="H168">
        <v>9</v>
      </c>
      <c r="I168">
        <v>4</v>
      </c>
      <c r="J168">
        <v>8</v>
      </c>
      <c r="K168">
        <v>10</v>
      </c>
      <c r="L168">
        <v>473</v>
      </c>
      <c r="M168" s="9">
        <f t="shared" si="20"/>
        <v>0.71881606765327699</v>
      </c>
      <c r="N168" s="9">
        <f t="shared" si="21"/>
        <v>0.17336152219873149</v>
      </c>
      <c r="O168" s="9">
        <f t="shared" si="22"/>
        <v>1.2684989429175475E-2</v>
      </c>
      <c r="P168" s="9">
        <f t="shared" si="23"/>
        <v>9.5137420718816063E-2</v>
      </c>
      <c r="Q168" s="9">
        <f t="shared" si="24"/>
        <v>0.71881606765327699</v>
      </c>
      <c r="R168" t="str">
        <f t="shared" si="25"/>
        <v>BJP_2019</v>
      </c>
      <c r="S168" s="9">
        <f t="shared" si="26"/>
        <v>0.17336152219873149</v>
      </c>
      <c r="T168" t="str">
        <f t="shared" si="27"/>
        <v>HAMS_2019</v>
      </c>
      <c r="U168" s="9">
        <f t="shared" si="28"/>
        <v>0.54545454545454553</v>
      </c>
      <c r="V168" s="49" t="str">
        <f t="shared" si="29"/>
        <v>Strong BJP_2019</v>
      </c>
    </row>
    <row r="169" spans="1:22" x14ac:dyDescent="0.3">
      <c r="A169" t="s">
        <v>775</v>
      </c>
      <c r="B169">
        <v>0</v>
      </c>
      <c r="C169">
        <v>99</v>
      </c>
      <c r="D169">
        <v>2</v>
      </c>
      <c r="E169">
        <v>108</v>
      </c>
      <c r="F169">
        <v>3</v>
      </c>
      <c r="G169">
        <v>1</v>
      </c>
      <c r="H169">
        <v>4</v>
      </c>
      <c r="I169">
        <v>1</v>
      </c>
      <c r="J169">
        <v>0</v>
      </c>
      <c r="K169">
        <v>0</v>
      </c>
      <c r="L169">
        <v>218</v>
      </c>
      <c r="M169" s="9">
        <f t="shared" si="20"/>
        <v>0.45412844036697247</v>
      </c>
      <c r="N169" s="9">
        <f t="shared" si="21"/>
        <v>0.49541284403669728</v>
      </c>
      <c r="O169" s="9">
        <f t="shared" si="22"/>
        <v>0</v>
      </c>
      <c r="P169" s="9">
        <f t="shared" si="23"/>
        <v>5.0458715596330278E-2</v>
      </c>
      <c r="Q169" s="9">
        <f t="shared" si="24"/>
        <v>0.49541284403669728</v>
      </c>
      <c r="R169" t="str">
        <f t="shared" si="25"/>
        <v>HAMS_2019</v>
      </c>
      <c r="S169" s="9">
        <f t="shared" si="26"/>
        <v>0.45412844036697247</v>
      </c>
      <c r="T169" t="str">
        <f t="shared" si="27"/>
        <v>BJP_2019</v>
      </c>
      <c r="U169" s="9">
        <f t="shared" si="28"/>
        <v>4.1284403669724801E-2</v>
      </c>
      <c r="V169" s="49" t="str">
        <f t="shared" si="29"/>
        <v>Swing HAMS_2019</v>
      </c>
    </row>
    <row r="170" spans="1:22" x14ac:dyDescent="0.3">
      <c r="A170" t="s">
        <v>776</v>
      </c>
      <c r="B170">
        <v>8</v>
      </c>
      <c r="C170">
        <v>313</v>
      </c>
      <c r="D170">
        <v>7</v>
      </c>
      <c r="E170">
        <v>287</v>
      </c>
      <c r="F170">
        <v>11</v>
      </c>
      <c r="G170">
        <v>6</v>
      </c>
      <c r="H170">
        <v>10</v>
      </c>
      <c r="I170">
        <v>4</v>
      </c>
      <c r="J170">
        <v>9</v>
      </c>
      <c r="K170">
        <v>11</v>
      </c>
      <c r="L170">
        <v>666</v>
      </c>
      <c r="M170" s="9">
        <f t="shared" si="20"/>
        <v>0.46996996996996998</v>
      </c>
      <c r="N170" s="9">
        <f t="shared" si="21"/>
        <v>0.43093093093093093</v>
      </c>
      <c r="O170" s="9">
        <f t="shared" si="22"/>
        <v>1.2012012012012012E-2</v>
      </c>
      <c r="P170" s="9">
        <f t="shared" si="23"/>
        <v>8.7087087087087081E-2</v>
      </c>
      <c r="Q170" s="9">
        <f t="shared" si="24"/>
        <v>0.46996996996996998</v>
      </c>
      <c r="R170" t="str">
        <f t="shared" si="25"/>
        <v>BJP_2019</v>
      </c>
      <c r="S170" s="9">
        <f t="shared" si="26"/>
        <v>0.43093093093093093</v>
      </c>
      <c r="T170" t="str">
        <f t="shared" si="27"/>
        <v>HAMS_2019</v>
      </c>
      <c r="U170" s="9">
        <f t="shared" si="28"/>
        <v>3.9039039039039047E-2</v>
      </c>
      <c r="V170" s="49" t="str">
        <f t="shared" si="29"/>
        <v>Swing BJP_2019</v>
      </c>
    </row>
    <row r="171" spans="1:22" x14ac:dyDescent="0.3">
      <c r="A171" t="s">
        <v>777</v>
      </c>
      <c r="B171">
        <v>75</v>
      </c>
      <c r="C171">
        <v>55</v>
      </c>
      <c r="D171">
        <v>6</v>
      </c>
      <c r="E171">
        <v>414</v>
      </c>
      <c r="F171">
        <v>18</v>
      </c>
      <c r="G171">
        <v>12</v>
      </c>
      <c r="H171">
        <v>40</v>
      </c>
      <c r="I171">
        <v>11</v>
      </c>
      <c r="J171">
        <v>11</v>
      </c>
      <c r="K171">
        <v>23</v>
      </c>
      <c r="L171">
        <v>665</v>
      </c>
      <c r="M171" s="9">
        <f t="shared" si="20"/>
        <v>8.2706766917293228E-2</v>
      </c>
      <c r="N171" s="9">
        <f t="shared" si="21"/>
        <v>0.62255639097744364</v>
      </c>
      <c r="O171" s="9">
        <f t="shared" si="22"/>
        <v>0.11278195488721804</v>
      </c>
      <c r="P171" s="9">
        <f t="shared" si="23"/>
        <v>0.18195488721804512</v>
      </c>
      <c r="Q171" s="9">
        <f t="shared" si="24"/>
        <v>0.62255639097744364</v>
      </c>
      <c r="R171" t="str">
        <f t="shared" si="25"/>
        <v>HAMS_2019</v>
      </c>
      <c r="S171" s="9">
        <f t="shared" si="26"/>
        <v>0.18195488721804512</v>
      </c>
      <c r="T171" t="str">
        <f t="shared" si="27"/>
        <v>Others_2019</v>
      </c>
      <c r="U171" s="9">
        <f t="shared" si="28"/>
        <v>0.44060150375939855</v>
      </c>
      <c r="V171" s="49" t="str">
        <f t="shared" si="29"/>
        <v>Strong HAMS_2019</v>
      </c>
    </row>
    <row r="172" spans="1:22" x14ac:dyDescent="0.3">
      <c r="A172" t="s">
        <v>778</v>
      </c>
      <c r="B172">
        <v>8</v>
      </c>
      <c r="C172">
        <v>786</v>
      </c>
      <c r="D172">
        <v>14</v>
      </c>
      <c r="E172">
        <v>2006</v>
      </c>
      <c r="F172">
        <v>27</v>
      </c>
      <c r="G172">
        <v>18</v>
      </c>
      <c r="H172">
        <v>47</v>
      </c>
      <c r="I172">
        <v>18</v>
      </c>
      <c r="J172">
        <v>15</v>
      </c>
      <c r="K172">
        <v>23</v>
      </c>
      <c r="L172">
        <v>2962</v>
      </c>
      <c r="M172" s="9">
        <f t="shared" si="20"/>
        <v>0.26536124240378123</v>
      </c>
      <c r="N172" s="9">
        <f t="shared" si="21"/>
        <v>0.67724510465901422</v>
      </c>
      <c r="O172" s="9">
        <f t="shared" si="22"/>
        <v>2.7008777852802163E-3</v>
      </c>
      <c r="P172" s="9">
        <f t="shared" si="23"/>
        <v>5.4692775151924375E-2</v>
      </c>
      <c r="Q172" s="9">
        <f t="shared" si="24"/>
        <v>0.67724510465901422</v>
      </c>
      <c r="R172" t="str">
        <f t="shared" si="25"/>
        <v>HAMS_2019</v>
      </c>
      <c r="S172" s="9">
        <f t="shared" si="26"/>
        <v>0.26536124240378123</v>
      </c>
      <c r="T172" t="str">
        <f t="shared" si="27"/>
        <v>BJP_2019</v>
      </c>
      <c r="U172" s="9">
        <f t="shared" si="28"/>
        <v>0.41188386225523299</v>
      </c>
      <c r="V172" s="49" t="str">
        <f t="shared" si="29"/>
        <v>Strong HAMS_2019</v>
      </c>
    </row>
    <row r="173" spans="1:22" x14ac:dyDescent="0.3">
      <c r="A173" t="s">
        <v>779</v>
      </c>
      <c r="B173">
        <v>41</v>
      </c>
      <c r="C173">
        <v>259</v>
      </c>
      <c r="D173">
        <v>11</v>
      </c>
      <c r="E173">
        <v>300</v>
      </c>
      <c r="F173">
        <v>10</v>
      </c>
      <c r="G173">
        <v>11</v>
      </c>
      <c r="H173">
        <v>38</v>
      </c>
      <c r="I173">
        <v>15</v>
      </c>
      <c r="J173">
        <v>20</v>
      </c>
      <c r="K173">
        <v>31</v>
      </c>
      <c r="L173">
        <v>736</v>
      </c>
      <c r="M173" s="9">
        <f t="shared" si="20"/>
        <v>0.35190217391304346</v>
      </c>
      <c r="N173" s="9">
        <f t="shared" si="21"/>
        <v>0.40760869565217389</v>
      </c>
      <c r="O173" s="9">
        <f t="shared" si="22"/>
        <v>5.5706521739130432E-2</v>
      </c>
      <c r="P173" s="9">
        <f t="shared" si="23"/>
        <v>0.18478260869565216</v>
      </c>
      <c r="Q173" s="9">
        <f t="shared" si="24"/>
        <v>0.40760869565217389</v>
      </c>
      <c r="R173" t="str">
        <f t="shared" si="25"/>
        <v>HAMS_2019</v>
      </c>
      <c r="S173" s="9">
        <f t="shared" si="26"/>
        <v>0.35190217391304346</v>
      </c>
      <c r="T173" t="str">
        <f t="shared" si="27"/>
        <v>BJP_2019</v>
      </c>
      <c r="U173" s="9">
        <f t="shared" si="28"/>
        <v>5.5706521739130432E-2</v>
      </c>
      <c r="V173" s="49" t="str">
        <f t="shared" si="29"/>
        <v>Swing HAMS_2019</v>
      </c>
    </row>
    <row r="174" spans="1:22" x14ac:dyDescent="0.3">
      <c r="A174" t="s">
        <v>780</v>
      </c>
      <c r="B174">
        <v>23</v>
      </c>
      <c r="C174">
        <v>155</v>
      </c>
      <c r="D174">
        <v>7</v>
      </c>
      <c r="E174">
        <v>264</v>
      </c>
      <c r="F174">
        <v>14</v>
      </c>
      <c r="G174">
        <v>9</v>
      </c>
      <c r="H174">
        <v>15</v>
      </c>
      <c r="I174">
        <v>6</v>
      </c>
      <c r="J174">
        <v>10</v>
      </c>
      <c r="K174">
        <v>13</v>
      </c>
      <c r="L174">
        <v>516</v>
      </c>
      <c r="M174" s="9">
        <f t="shared" si="20"/>
        <v>0.30038759689922478</v>
      </c>
      <c r="N174" s="9">
        <f t="shared" si="21"/>
        <v>0.51162790697674421</v>
      </c>
      <c r="O174" s="9">
        <f t="shared" si="22"/>
        <v>4.4573643410852716E-2</v>
      </c>
      <c r="P174" s="9">
        <f t="shared" si="23"/>
        <v>0.1434108527131783</v>
      </c>
      <c r="Q174" s="9">
        <f t="shared" si="24"/>
        <v>0.51162790697674421</v>
      </c>
      <c r="R174" t="str">
        <f t="shared" si="25"/>
        <v>HAMS_2019</v>
      </c>
      <c r="S174" s="9">
        <f t="shared" si="26"/>
        <v>0.30038759689922478</v>
      </c>
      <c r="T174" t="str">
        <f t="shared" si="27"/>
        <v>BJP_2019</v>
      </c>
      <c r="U174" s="9">
        <f t="shared" si="28"/>
        <v>0.21124031007751942</v>
      </c>
      <c r="V174" s="49" t="str">
        <f t="shared" si="29"/>
        <v>Strong HAMS_2019</v>
      </c>
    </row>
    <row r="175" spans="1:22" x14ac:dyDescent="0.3">
      <c r="A175" t="s">
        <v>781</v>
      </c>
      <c r="B175">
        <v>15</v>
      </c>
      <c r="C175">
        <v>107</v>
      </c>
      <c r="D175">
        <v>5</v>
      </c>
      <c r="E175">
        <v>251</v>
      </c>
      <c r="F175">
        <v>7</v>
      </c>
      <c r="G175">
        <v>14</v>
      </c>
      <c r="H175">
        <v>24</v>
      </c>
      <c r="I175">
        <v>13</v>
      </c>
      <c r="J175">
        <v>7</v>
      </c>
      <c r="K175">
        <v>13</v>
      </c>
      <c r="L175">
        <v>456</v>
      </c>
      <c r="M175" s="9">
        <f t="shared" si="20"/>
        <v>0.23464912280701755</v>
      </c>
      <c r="N175" s="9">
        <f t="shared" si="21"/>
        <v>0.55043859649122806</v>
      </c>
      <c r="O175" s="9">
        <f t="shared" si="22"/>
        <v>3.2894736842105261E-2</v>
      </c>
      <c r="P175" s="9">
        <f t="shared" si="23"/>
        <v>0.18201754385964913</v>
      </c>
      <c r="Q175" s="9">
        <f t="shared" si="24"/>
        <v>0.55043859649122806</v>
      </c>
      <c r="R175" t="str">
        <f t="shared" si="25"/>
        <v>HAMS_2019</v>
      </c>
      <c r="S175" s="9">
        <f t="shared" si="26"/>
        <v>0.23464912280701755</v>
      </c>
      <c r="T175" t="str">
        <f t="shared" si="27"/>
        <v>BJP_2019</v>
      </c>
      <c r="U175" s="9">
        <f t="shared" si="28"/>
        <v>0.31578947368421051</v>
      </c>
      <c r="V175" s="49" t="str">
        <f t="shared" si="29"/>
        <v>Strong HAMS_2019</v>
      </c>
    </row>
    <row r="176" spans="1:22" x14ac:dyDescent="0.3">
      <c r="A176" t="s">
        <v>782</v>
      </c>
      <c r="B176">
        <v>46</v>
      </c>
      <c r="C176">
        <v>565</v>
      </c>
      <c r="D176">
        <v>13</v>
      </c>
      <c r="E176">
        <v>437</v>
      </c>
      <c r="F176">
        <v>19</v>
      </c>
      <c r="G176">
        <v>10</v>
      </c>
      <c r="H176">
        <v>45</v>
      </c>
      <c r="I176">
        <v>13</v>
      </c>
      <c r="J176">
        <v>22</v>
      </c>
      <c r="K176">
        <v>41</v>
      </c>
      <c r="L176">
        <v>1211</v>
      </c>
      <c r="M176" s="9">
        <f t="shared" si="20"/>
        <v>0.46655656482246077</v>
      </c>
      <c r="N176" s="9">
        <f t="shared" si="21"/>
        <v>0.36085879438480595</v>
      </c>
      <c r="O176" s="9">
        <f t="shared" si="22"/>
        <v>3.7985136251032205E-2</v>
      </c>
      <c r="P176" s="9">
        <f t="shared" si="23"/>
        <v>0.13459950454170108</v>
      </c>
      <c r="Q176" s="9">
        <f t="shared" si="24"/>
        <v>0.46655656482246077</v>
      </c>
      <c r="R176" t="str">
        <f t="shared" si="25"/>
        <v>BJP_2019</v>
      </c>
      <c r="S176" s="9">
        <f t="shared" si="26"/>
        <v>0.36085879438480595</v>
      </c>
      <c r="T176" t="str">
        <f t="shared" si="27"/>
        <v>HAMS_2019</v>
      </c>
      <c r="U176" s="9">
        <f t="shared" si="28"/>
        <v>0.10569777043765483</v>
      </c>
      <c r="V176" s="49" t="str">
        <f t="shared" si="29"/>
        <v>Swing BJP_2019</v>
      </c>
    </row>
    <row r="177" spans="1:22" x14ac:dyDescent="0.3">
      <c r="A177" t="s">
        <v>783</v>
      </c>
      <c r="B177">
        <v>51</v>
      </c>
      <c r="C177">
        <v>719</v>
      </c>
      <c r="D177">
        <v>10</v>
      </c>
      <c r="E177">
        <v>471</v>
      </c>
      <c r="F177">
        <v>16</v>
      </c>
      <c r="G177">
        <v>9</v>
      </c>
      <c r="H177">
        <v>32</v>
      </c>
      <c r="I177">
        <v>13</v>
      </c>
      <c r="J177">
        <v>19</v>
      </c>
      <c r="K177">
        <v>26</v>
      </c>
      <c r="L177">
        <v>1366</v>
      </c>
      <c r="M177" s="9">
        <f t="shared" si="20"/>
        <v>0.52635431918008779</v>
      </c>
      <c r="N177" s="9">
        <f t="shared" si="21"/>
        <v>0.34480234260614934</v>
      </c>
      <c r="O177" s="9">
        <f t="shared" si="22"/>
        <v>3.7335285505124452E-2</v>
      </c>
      <c r="P177" s="9">
        <f t="shared" si="23"/>
        <v>9.1508052708638363E-2</v>
      </c>
      <c r="Q177" s="9">
        <f t="shared" si="24"/>
        <v>0.52635431918008779</v>
      </c>
      <c r="R177" t="str">
        <f t="shared" si="25"/>
        <v>BJP_2019</v>
      </c>
      <c r="S177" s="9">
        <f t="shared" si="26"/>
        <v>0.34480234260614934</v>
      </c>
      <c r="T177" t="str">
        <f t="shared" si="27"/>
        <v>HAMS_2019</v>
      </c>
      <c r="U177" s="9">
        <f t="shared" si="28"/>
        <v>0.18155197657393846</v>
      </c>
      <c r="V177" s="49" t="str">
        <f t="shared" si="29"/>
        <v>Strong BJP_2019</v>
      </c>
    </row>
    <row r="178" spans="1:22" x14ac:dyDescent="0.3">
      <c r="A178" t="s">
        <v>784</v>
      </c>
      <c r="B178">
        <v>1</v>
      </c>
      <c r="C178">
        <v>205</v>
      </c>
      <c r="D178">
        <v>5</v>
      </c>
      <c r="E178">
        <v>46</v>
      </c>
      <c r="F178">
        <v>4</v>
      </c>
      <c r="G178">
        <v>2</v>
      </c>
      <c r="H178">
        <v>7</v>
      </c>
      <c r="I178">
        <v>6</v>
      </c>
      <c r="J178">
        <v>3</v>
      </c>
      <c r="K178">
        <v>4</v>
      </c>
      <c r="L178">
        <v>283</v>
      </c>
      <c r="M178" s="9">
        <f t="shared" si="20"/>
        <v>0.72438162544169615</v>
      </c>
      <c r="N178" s="9">
        <f t="shared" si="21"/>
        <v>0.16254416961130741</v>
      </c>
      <c r="O178" s="9">
        <f t="shared" si="22"/>
        <v>3.5335689045936395E-3</v>
      </c>
      <c r="P178" s="9">
        <f t="shared" si="23"/>
        <v>0.10954063604240283</v>
      </c>
      <c r="Q178" s="9">
        <f t="shared" si="24"/>
        <v>0.72438162544169615</v>
      </c>
      <c r="R178" t="str">
        <f t="shared" si="25"/>
        <v>BJP_2019</v>
      </c>
      <c r="S178" s="9">
        <f t="shared" si="26"/>
        <v>0.16254416961130741</v>
      </c>
      <c r="T178" t="str">
        <f t="shared" si="27"/>
        <v>HAMS_2019</v>
      </c>
      <c r="U178" s="9">
        <f t="shared" si="28"/>
        <v>0.56183745583038869</v>
      </c>
      <c r="V178" s="49" t="str">
        <f t="shared" si="29"/>
        <v>Strong BJP_2019</v>
      </c>
    </row>
    <row r="179" spans="1:22" x14ac:dyDescent="0.3">
      <c r="A179" t="s">
        <v>785</v>
      </c>
      <c r="B179">
        <v>92</v>
      </c>
      <c r="C179">
        <v>496</v>
      </c>
      <c r="D179">
        <v>10</v>
      </c>
      <c r="E179">
        <v>363</v>
      </c>
      <c r="F179">
        <v>13</v>
      </c>
      <c r="G179">
        <v>4</v>
      </c>
      <c r="H179">
        <v>16</v>
      </c>
      <c r="I179">
        <v>9</v>
      </c>
      <c r="J179">
        <v>9</v>
      </c>
      <c r="K179">
        <v>4</v>
      </c>
      <c r="L179">
        <v>1016</v>
      </c>
      <c r="M179" s="9">
        <f t="shared" si="20"/>
        <v>0.48818897637795278</v>
      </c>
      <c r="N179" s="9">
        <f t="shared" si="21"/>
        <v>0.35728346456692911</v>
      </c>
      <c r="O179" s="9">
        <f t="shared" si="22"/>
        <v>9.055118110236221E-2</v>
      </c>
      <c r="P179" s="9">
        <f t="shared" si="23"/>
        <v>6.3976377952755903E-2</v>
      </c>
      <c r="Q179" s="9">
        <f t="shared" si="24"/>
        <v>0.48818897637795278</v>
      </c>
      <c r="R179" t="str">
        <f t="shared" si="25"/>
        <v>BJP_2019</v>
      </c>
      <c r="S179" s="9">
        <f t="shared" si="26"/>
        <v>0.35728346456692911</v>
      </c>
      <c r="T179" t="str">
        <f t="shared" si="27"/>
        <v>HAMS_2019</v>
      </c>
      <c r="U179" s="9">
        <f t="shared" si="28"/>
        <v>0.13090551181102367</v>
      </c>
      <c r="V179" s="49" t="str">
        <f t="shared" si="29"/>
        <v>Swing BJP_2019</v>
      </c>
    </row>
    <row r="180" spans="1:22" x14ac:dyDescent="0.3">
      <c r="A180" t="s">
        <v>786</v>
      </c>
      <c r="B180">
        <v>8</v>
      </c>
      <c r="C180">
        <v>43</v>
      </c>
      <c r="D180">
        <v>2</v>
      </c>
      <c r="E180">
        <v>338</v>
      </c>
      <c r="F180">
        <v>15</v>
      </c>
      <c r="G180">
        <v>0</v>
      </c>
      <c r="H180">
        <v>18</v>
      </c>
      <c r="I180">
        <v>8</v>
      </c>
      <c r="J180">
        <v>5</v>
      </c>
      <c r="K180">
        <v>11</v>
      </c>
      <c r="L180">
        <v>448</v>
      </c>
      <c r="M180" s="9">
        <f t="shared" si="20"/>
        <v>9.5982142857142863E-2</v>
      </c>
      <c r="N180" s="9">
        <f t="shared" si="21"/>
        <v>0.7544642857142857</v>
      </c>
      <c r="O180" s="9">
        <f t="shared" si="22"/>
        <v>1.7857142857142856E-2</v>
      </c>
      <c r="P180" s="9">
        <f t="shared" si="23"/>
        <v>0.13169642857142858</v>
      </c>
      <c r="Q180" s="9">
        <f t="shared" si="24"/>
        <v>0.7544642857142857</v>
      </c>
      <c r="R180" t="str">
        <f t="shared" si="25"/>
        <v>HAMS_2019</v>
      </c>
      <c r="S180" s="9">
        <f t="shared" si="26"/>
        <v>0.13169642857142858</v>
      </c>
      <c r="T180" t="str">
        <f t="shared" si="27"/>
        <v>Others_2019</v>
      </c>
      <c r="U180" s="9">
        <f t="shared" si="28"/>
        <v>0.6227678571428571</v>
      </c>
      <c r="V180" s="49" t="str">
        <f t="shared" si="29"/>
        <v>Strong HAMS_2019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3"/>
  <sheetViews>
    <sheetView workbookViewId="0">
      <selection activeCell="B5" sqref="B5"/>
    </sheetView>
  </sheetViews>
  <sheetFormatPr defaultRowHeight="14.4" x14ac:dyDescent="0.3"/>
  <cols>
    <col min="1" max="1" width="14.33203125" bestFit="1" customWidth="1"/>
    <col min="2" max="2" width="19.5546875" bestFit="1" customWidth="1"/>
    <col min="3" max="3" width="10.77734375" bestFit="1" customWidth="1"/>
    <col min="4" max="4" width="12.21875" bestFit="1" customWidth="1"/>
    <col min="5" max="5" width="9.33203125" bestFit="1" customWidth="1"/>
    <col min="6" max="6" width="9.6640625" bestFit="1" customWidth="1"/>
    <col min="7" max="7" width="11.6640625" bestFit="1" customWidth="1"/>
    <col min="8" max="8" width="10.77734375" bestFit="1" customWidth="1"/>
    <col min="9" max="10" width="19.5546875" bestFit="1" customWidth="1"/>
    <col min="11" max="11" width="12.33203125" bestFit="1" customWidth="1"/>
    <col min="12" max="12" width="11.6640625" bestFit="1" customWidth="1"/>
  </cols>
  <sheetData>
    <row r="3" spans="1:2" x14ac:dyDescent="0.3">
      <c r="A3" s="67" t="s">
        <v>623</v>
      </c>
      <c r="B3" t="s">
        <v>817</v>
      </c>
    </row>
    <row r="4" spans="1:2" x14ac:dyDescent="0.3">
      <c r="A4" s="68" t="s">
        <v>794</v>
      </c>
      <c r="B4" s="69">
        <v>1</v>
      </c>
    </row>
    <row r="5" spans="1:2" x14ac:dyDescent="0.3">
      <c r="A5" s="68" t="s">
        <v>624</v>
      </c>
      <c r="B5" s="69">
        <v>2</v>
      </c>
    </row>
    <row r="6" spans="1:2" x14ac:dyDescent="0.3">
      <c r="A6" s="68" t="s">
        <v>625</v>
      </c>
      <c r="B6" s="69">
        <v>1</v>
      </c>
    </row>
    <row r="7" spans="1:2" x14ac:dyDescent="0.3">
      <c r="A7" s="68" t="s">
        <v>626</v>
      </c>
      <c r="B7" s="69">
        <v>2</v>
      </c>
    </row>
    <row r="8" spans="1:2" x14ac:dyDescent="0.3">
      <c r="A8" s="68" t="s">
        <v>627</v>
      </c>
      <c r="B8" s="69">
        <v>1</v>
      </c>
    </row>
    <row r="9" spans="1:2" x14ac:dyDescent="0.3">
      <c r="A9" s="68" t="s">
        <v>628</v>
      </c>
      <c r="B9" s="69">
        <v>53</v>
      </c>
    </row>
    <row r="10" spans="1:2" x14ac:dyDescent="0.3">
      <c r="A10" s="68" t="s">
        <v>629</v>
      </c>
      <c r="B10" s="69">
        <v>1</v>
      </c>
    </row>
    <row r="11" spans="1:2" x14ac:dyDescent="0.3">
      <c r="A11" s="68" t="s">
        <v>630</v>
      </c>
      <c r="B11" s="69">
        <v>2</v>
      </c>
    </row>
    <row r="12" spans="1:2" x14ac:dyDescent="0.3">
      <c r="A12" s="68" t="s">
        <v>631</v>
      </c>
      <c r="B12" s="69">
        <v>1</v>
      </c>
    </row>
    <row r="13" spans="1:2" x14ac:dyDescent="0.3">
      <c r="A13" s="68" t="s">
        <v>632</v>
      </c>
      <c r="B13" s="69">
        <v>2</v>
      </c>
    </row>
    <row r="14" spans="1:2" x14ac:dyDescent="0.3">
      <c r="A14" s="68" t="s">
        <v>633</v>
      </c>
      <c r="B14" s="69">
        <v>1</v>
      </c>
    </row>
    <row r="15" spans="1:2" x14ac:dyDescent="0.3">
      <c r="A15" s="68" t="s">
        <v>802</v>
      </c>
      <c r="B15" s="69">
        <v>3</v>
      </c>
    </row>
    <row r="16" spans="1:2" x14ac:dyDescent="0.3">
      <c r="A16" s="68" t="s">
        <v>634</v>
      </c>
      <c r="B16" s="69">
        <v>1</v>
      </c>
    </row>
    <row r="17" spans="1:2" x14ac:dyDescent="0.3">
      <c r="A17" s="68" t="s">
        <v>635</v>
      </c>
      <c r="B17" s="69">
        <v>1</v>
      </c>
    </row>
    <row r="18" spans="1:2" x14ac:dyDescent="0.3">
      <c r="A18" s="68" t="s">
        <v>636</v>
      </c>
      <c r="B18" s="69">
        <v>1</v>
      </c>
    </row>
    <row r="19" spans="1:2" x14ac:dyDescent="0.3">
      <c r="A19" s="68" t="s">
        <v>637</v>
      </c>
      <c r="B19" s="69">
        <v>1</v>
      </c>
    </row>
    <row r="20" spans="1:2" x14ac:dyDescent="0.3">
      <c r="A20" s="68" t="s">
        <v>638</v>
      </c>
      <c r="B20" s="69">
        <v>2</v>
      </c>
    </row>
    <row r="21" spans="1:2" x14ac:dyDescent="0.3">
      <c r="A21" s="68" t="s">
        <v>639</v>
      </c>
      <c r="B21" s="69">
        <v>1</v>
      </c>
    </row>
    <row r="22" spans="1:2" x14ac:dyDescent="0.3">
      <c r="A22" s="68" t="s">
        <v>640</v>
      </c>
      <c r="B22" s="69">
        <v>2</v>
      </c>
    </row>
    <row r="23" spans="1:2" x14ac:dyDescent="0.3">
      <c r="A23" s="68" t="s">
        <v>641</v>
      </c>
      <c r="B23" s="69">
        <v>1</v>
      </c>
    </row>
    <row r="24" spans="1:2" x14ac:dyDescent="0.3">
      <c r="A24" s="68" t="s">
        <v>642</v>
      </c>
      <c r="B24" s="69">
        <v>1</v>
      </c>
    </row>
    <row r="25" spans="1:2" x14ac:dyDescent="0.3">
      <c r="A25" s="68" t="s">
        <v>643</v>
      </c>
      <c r="B25" s="69">
        <v>1</v>
      </c>
    </row>
    <row r="26" spans="1:2" x14ac:dyDescent="0.3">
      <c r="A26" s="68" t="s">
        <v>644</v>
      </c>
      <c r="B26" s="69">
        <v>3</v>
      </c>
    </row>
    <row r="27" spans="1:2" x14ac:dyDescent="0.3">
      <c r="A27" s="68" t="s">
        <v>645</v>
      </c>
      <c r="B27" s="69">
        <v>3</v>
      </c>
    </row>
    <row r="28" spans="1:2" x14ac:dyDescent="0.3">
      <c r="A28" s="68" t="s">
        <v>646</v>
      </c>
      <c r="B28" s="69">
        <v>2</v>
      </c>
    </row>
    <row r="29" spans="1:2" x14ac:dyDescent="0.3">
      <c r="A29" s="68" t="s">
        <v>647</v>
      </c>
      <c r="B29" s="69">
        <v>1</v>
      </c>
    </row>
    <row r="30" spans="1:2" x14ac:dyDescent="0.3">
      <c r="A30" s="68" t="s">
        <v>648</v>
      </c>
      <c r="B30" s="69">
        <v>1</v>
      </c>
    </row>
    <row r="31" spans="1:2" x14ac:dyDescent="0.3">
      <c r="A31" s="68" t="s">
        <v>649</v>
      </c>
      <c r="B31" s="69">
        <v>1</v>
      </c>
    </row>
    <row r="32" spans="1:2" x14ac:dyDescent="0.3">
      <c r="A32" s="68" t="s">
        <v>650</v>
      </c>
      <c r="B32" s="69">
        <v>1</v>
      </c>
    </row>
    <row r="33" spans="1:2" x14ac:dyDescent="0.3">
      <c r="A33" s="68" t="s">
        <v>651</v>
      </c>
      <c r="B33" s="69">
        <v>1</v>
      </c>
    </row>
    <row r="34" spans="1:2" x14ac:dyDescent="0.3">
      <c r="A34" s="68" t="s">
        <v>652</v>
      </c>
      <c r="B34" s="69">
        <v>3</v>
      </c>
    </row>
    <row r="35" spans="1:2" x14ac:dyDescent="0.3">
      <c r="A35" s="68" t="s">
        <v>803</v>
      </c>
      <c r="B35" s="69">
        <v>2</v>
      </c>
    </row>
    <row r="36" spans="1:2" x14ac:dyDescent="0.3">
      <c r="A36" s="68" t="s">
        <v>653</v>
      </c>
      <c r="B36" s="69">
        <v>1</v>
      </c>
    </row>
    <row r="37" spans="1:2" x14ac:dyDescent="0.3">
      <c r="A37" s="68" t="s">
        <v>654</v>
      </c>
      <c r="B37" s="69">
        <v>1</v>
      </c>
    </row>
    <row r="38" spans="1:2" x14ac:dyDescent="0.3">
      <c r="A38" s="68" t="s">
        <v>655</v>
      </c>
      <c r="B38" s="69">
        <v>1</v>
      </c>
    </row>
    <row r="39" spans="1:2" x14ac:dyDescent="0.3">
      <c r="A39" s="68" t="s">
        <v>656</v>
      </c>
      <c r="B39" s="69">
        <v>1</v>
      </c>
    </row>
    <row r="40" spans="1:2" x14ac:dyDescent="0.3">
      <c r="A40" s="68" t="s">
        <v>657</v>
      </c>
      <c r="B40" s="69">
        <v>1</v>
      </c>
    </row>
    <row r="41" spans="1:2" x14ac:dyDescent="0.3">
      <c r="A41" s="68" t="s">
        <v>658</v>
      </c>
      <c r="B41" s="69">
        <v>1</v>
      </c>
    </row>
    <row r="42" spans="1:2" x14ac:dyDescent="0.3">
      <c r="A42" s="68" t="s">
        <v>659</v>
      </c>
      <c r="B42" s="69">
        <v>2</v>
      </c>
    </row>
    <row r="43" spans="1:2" x14ac:dyDescent="0.3">
      <c r="A43" s="68" t="s">
        <v>660</v>
      </c>
      <c r="B43" s="69">
        <v>2</v>
      </c>
    </row>
    <row r="44" spans="1:2" x14ac:dyDescent="0.3">
      <c r="A44" s="68" t="s">
        <v>661</v>
      </c>
      <c r="B44" s="69">
        <v>1</v>
      </c>
    </row>
    <row r="45" spans="1:2" x14ac:dyDescent="0.3">
      <c r="A45" s="68" t="s">
        <v>662</v>
      </c>
      <c r="B45" s="69">
        <v>1</v>
      </c>
    </row>
    <row r="46" spans="1:2" x14ac:dyDescent="0.3">
      <c r="A46" s="68" t="s">
        <v>663</v>
      </c>
      <c r="B46" s="69">
        <v>1</v>
      </c>
    </row>
    <row r="47" spans="1:2" x14ac:dyDescent="0.3">
      <c r="A47" s="68" t="s">
        <v>804</v>
      </c>
      <c r="B47" s="69">
        <v>2</v>
      </c>
    </row>
    <row r="48" spans="1:2" x14ac:dyDescent="0.3">
      <c r="A48" s="68" t="s">
        <v>664</v>
      </c>
      <c r="B48" s="69">
        <v>1</v>
      </c>
    </row>
    <row r="49" spans="1:2" x14ac:dyDescent="0.3">
      <c r="A49" s="68" t="s">
        <v>665</v>
      </c>
      <c r="B49" s="69">
        <v>1</v>
      </c>
    </row>
    <row r="50" spans="1:2" x14ac:dyDescent="0.3">
      <c r="A50" s="68" t="s">
        <v>666</v>
      </c>
      <c r="B50" s="69">
        <v>1</v>
      </c>
    </row>
    <row r="51" spans="1:2" x14ac:dyDescent="0.3">
      <c r="A51" s="68" t="s">
        <v>667</v>
      </c>
      <c r="B51" s="69">
        <v>1</v>
      </c>
    </row>
    <row r="52" spans="1:2" x14ac:dyDescent="0.3">
      <c r="A52" s="68" t="s">
        <v>805</v>
      </c>
      <c r="B52" s="69">
        <v>1</v>
      </c>
    </row>
    <row r="53" spans="1:2" x14ac:dyDescent="0.3">
      <c r="A53" s="68" t="s">
        <v>668</v>
      </c>
      <c r="B53" s="69">
        <v>10</v>
      </c>
    </row>
    <row r="54" spans="1:2" x14ac:dyDescent="0.3">
      <c r="A54" s="68" t="s">
        <v>669</v>
      </c>
      <c r="B54" s="69">
        <v>1</v>
      </c>
    </row>
    <row r="55" spans="1:2" x14ac:dyDescent="0.3">
      <c r="A55" s="68" t="s">
        <v>670</v>
      </c>
      <c r="B55" s="69">
        <v>1</v>
      </c>
    </row>
    <row r="56" spans="1:2" x14ac:dyDescent="0.3">
      <c r="A56" s="68" t="s">
        <v>671</v>
      </c>
      <c r="B56" s="69">
        <v>2</v>
      </c>
    </row>
    <row r="57" spans="1:2" x14ac:dyDescent="0.3">
      <c r="A57" s="68" t="s">
        <v>672</v>
      </c>
      <c r="B57" s="69">
        <v>1</v>
      </c>
    </row>
    <row r="58" spans="1:2" x14ac:dyDescent="0.3">
      <c r="A58" s="68" t="s">
        <v>673</v>
      </c>
      <c r="B58" s="69">
        <v>1</v>
      </c>
    </row>
    <row r="59" spans="1:2" x14ac:dyDescent="0.3">
      <c r="A59" s="68" t="s">
        <v>674</v>
      </c>
      <c r="B59" s="69">
        <v>1</v>
      </c>
    </row>
    <row r="60" spans="1:2" x14ac:dyDescent="0.3">
      <c r="A60" s="68" t="s">
        <v>675</v>
      </c>
      <c r="B60" s="69">
        <v>2</v>
      </c>
    </row>
    <row r="61" spans="1:2" x14ac:dyDescent="0.3">
      <c r="A61" s="68" t="s">
        <v>676</v>
      </c>
      <c r="B61" s="69">
        <v>3</v>
      </c>
    </row>
    <row r="62" spans="1:2" x14ac:dyDescent="0.3">
      <c r="A62" s="68" t="s">
        <v>677</v>
      </c>
      <c r="B62" s="69">
        <v>2</v>
      </c>
    </row>
    <row r="63" spans="1:2" x14ac:dyDescent="0.3">
      <c r="A63" s="68" t="s">
        <v>806</v>
      </c>
      <c r="B63" s="69">
        <v>1</v>
      </c>
    </row>
    <row r="64" spans="1:2" x14ac:dyDescent="0.3">
      <c r="A64" s="68" t="s">
        <v>678</v>
      </c>
      <c r="B64" s="69">
        <v>2</v>
      </c>
    </row>
    <row r="65" spans="1:2" x14ac:dyDescent="0.3">
      <c r="A65" s="68" t="s">
        <v>679</v>
      </c>
      <c r="B65" s="69">
        <v>2</v>
      </c>
    </row>
    <row r="66" spans="1:2" x14ac:dyDescent="0.3">
      <c r="A66" s="68" t="s">
        <v>680</v>
      </c>
      <c r="B66" s="69">
        <v>2</v>
      </c>
    </row>
    <row r="67" spans="1:2" x14ac:dyDescent="0.3">
      <c r="A67" s="68" t="s">
        <v>681</v>
      </c>
      <c r="B67" s="69">
        <v>1</v>
      </c>
    </row>
    <row r="68" spans="1:2" x14ac:dyDescent="0.3">
      <c r="A68" s="68" t="s">
        <v>682</v>
      </c>
      <c r="B68" s="69">
        <v>2</v>
      </c>
    </row>
    <row r="69" spans="1:2" x14ac:dyDescent="0.3">
      <c r="A69" s="68" t="s">
        <v>807</v>
      </c>
      <c r="B69" s="69">
        <v>1</v>
      </c>
    </row>
    <row r="70" spans="1:2" x14ac:dyDescent="0.3">
      <c r="A70" s="68" t="s">
        <v>683</v>
      </c>
      <c r="B70" s="69">
        <v>1</v>
      </c>
    </row>
    <row r="71" spans="1:2" x14ac:dyDescent="0.3">
      <c r="A71" s="68" t="s">
        <v>684</v>
      </c>
      <c r="B71" s="69">
        <v>1</v>
      </c>
    </row>
    <row r="72" spans="1:2" x14ac:dyDescent="0.3">
      <c r="A72" s="68" t="s">
        <v>685</v>
      </c>
      <c r="B72" s="69">
        <v>1</v>
      </c>
    </row>
    <row r="73" spans="1:2" x14ac:dyDescent="0.3">
      <c r="A73" s="68" t="s">
        <v>686</v>
      </c>
      <c r="B73" s="69">
        <v>1</v>
      </c>
    </row>
    <row r="74" spans="1:2" x14ac:dyDescent="0.3">
      <c r="A74" s="68" t="s">
        <v>687</v>
      </c>
      <c r="B74" s="69">
        <v>1</v>
      </c>
    </row>
    <row r="75" spans="1:2" x14ac:dyDescent="0.3">
      <c r="A75" s="68" t="s">
        <v>688</v>
      </c>
      <c r="B75" s="69">
        <v>1</v>
      </c>
    </row>
    <row r="76" spans="1:2" x14ac:dyDescent="0.3">
      <c r="A76" s="68" t="s">
        <v>689</v>
      </c>
      <c r="B76" s="69">
        <v>1</v>
      </c>
    </row>
    <row r="77" spans="1:2" x14ac:dyDescent="0.3">
      <c r="A77" s="68" t="s">
        <v>690</v>
      </c>
      <c r="B77" s="69">
        <v>1</v>
      </c>
    </row>
    <row r="78" spans="1:2" x14ac:dyDescent="0.3">
      <c r="A78" s="68" t="s">
        <v>691</v>
      </c>
      <c r="B78" s="69">
        <v>1</v>
      </c>
    </row>
    <row r="79" spans="1:2" x14ac:dyDescent="0.3">
      <c r="A79" s="68" t="s">
        <v>808</v>
      </c>
      <c r="B79" s="69">
        <v>1</v>
      </c>
    </row>
    <row r="80" spans="1:2" x14ac:dyDescent="0.3">
      <c r="A80" s="68" t="s">
        <v>692</v>
      </c>
      <c r="B80" s="69">
        <v>1</v>
      </c>
    </row>
    <row r="81" spans="1:2" x14ac:dyDescent="0.3">
      <c r="A81" s="68" t="s">
        <v>693</v>
      </c>
      <c r="B81" s="69">
        <v>1</v>
      </c>
    </row>
    <row r="82" spans="1:2" x14ac:dyDescent="0.3">
      <c r="A82" s="68" t="s">
        <v>694</v>
      </c>
      <c r="B82" s="69">
        <v>2</v>
      </c>
    </row>
    <row r="83" spans="1:2" x14ac:dyDescent="0.3">
      <c r="A83" s="68" t="s">
        <v>695</v>
      </c>
      <c r="B83" s="69">
        <v>1</v>
      </c>
    </row>
    <row r="84" spans="1:2" x14ac:dyDescent="0.3">
      <c r="A84" s="68" t="s">
        <v>809</v>
      </c>
      <c r="B84" s="69">
        <v>1</v>
      </c>
    </row>
    <row r="85" spans="1:2" x14ac:dyDescent="0.3">
      <c r="A85" s="68" t="s">
        <v>696</v>
      </c>
      <c r="B85" s="69">
        <v>1</v>
      </c>
    </row>
    <row r="86" spans="1:2" x14ac:dyDescent="0.3">
      <c r="A86" s="68" t="s">
        <v>697</v>
      </c>
      <c r="B86" s="69">
        <v>7</v>
      </c>
    </row>
    <row r="87" spans="1:2" x14ac:dyDescent="0.3">
      <c r="A87" s="68" t="s">
        <v>698</v>
      </c>
      <c r="B87" s="69">
        <v>1</v>
      </c>
    </row>
    <row r="88" spans="1:2" x14ac:dyDescent="0.3">
      <c r="A88" s="68" t="s">
        <v>699</v>
      </c>
      <c r="B88" s="69">
        <v>2</v>
      </c>
    </row>
    <row r="89" spans="1:2" x14ac:dyDescent="0.3">
      <c r="A89" s="68" t="s">
        <v>700</v>
      </c>
      <c r="B89" s="69">
        <v>1</v>
      </c>
    </row>
    <row r="90" spans="1:2" x14ac:dyDescent="0.3">
      <c r="A90" s="68" t="s">
        <v>701</v>
      </c>
      <c r="B90" s="69">
        <v>2</v>
      </c>
    </row>
    <row r="91" spans="1:2" x14ac:dyDescent="0.3">
      <c r="A91" s="68" t="s">
        <v>702</v>
      </c>
      <c r="B91" s="69">
        <v>2</v>
      </c>
    </row>
    <row r="92" spans="1:2" x14ac:dyDescent="0.3">
      <c r="A92" s="68" t="s">
        <v>703</v>
      </c>
      <c r="B92" s="69">
        <v>1</v>
      </c>
    </row>
    <row r="93" spans="1:2" x14ac:dyDescent="0.3">
      <c r="A93" s="68" t="s">
        <v>704</v>
      </c>
      <c r="B93" s="69">
        <v>1</v>
      </c>
    </row>
    <row r="94" spans="1:2" x14ac:dyDescent="0.3">
      <c r="A94" s="68" t="s">
        <v>705</v>
      </c>
      <c r="B94" s="69">
        <v>2</v>
      </c>
    </row>
    <row r="95" spans="1:2" x14ac:dyDescent="0.3">
      <c r="A95" s="68" t="s">
        <v>706</v>
      </c>
      <c r="B95" s="69">
        <v>2</v>
      </c>
    </row>
    <row r="96" spans="1:2" x14ac:dyDescent="0.3">
      <c r="A96" s="68" t="s">
        <v>707</v>
      </c>
      <c r="B96" s="69">
        <v>1</v>
      </c>
    </row>
    <row r="97" spans="1:2" x14ac:dyDescent="0.3">
      <c r="A97" s="68" t="s">
        <v>708</v>
      </c>
      <c r="B97" s="69">
        <v>1</v>
      </c>
    </row>
    <row r="98" spans="1:2" x14ac:dyDescent="0.3">
      <c r="A98" s="68" t="s">
        <v>709</v>
      </c>
      <c r="B98" s="69">
        <v>1</v>
      </c>
    </row>
    <row r="99" spans="1:2" x14ac:dyDescent="0.3">
      <c r="A99" s="68" t="s">
        <v>710</v>
      </c>
      <c r="B99" s="69">
        <v>1</v>
      </c>
    </row>
    <row r="100" spans="1:2" x14ac:dyDescent="0.3">
      <c r="A100" s="68" t="s">
        <v>711</v>
      </c>
      <c r="B100" s="69">
        <v>2</v>
      </c>
    </row>
    <row r="101" spans="1:2" x14ac:dyDescent="0.3">
      <c r="A101" s="68" t="s">
        <v>810</v>
      </c>
      <c r="B101" s="69">
        <v>2</v>
      </c>
    </row>
    <row r="102" spans="1:2" x14ac:dyDescent="0.3">
      <c r="A102" s="68" t="s">
        <v>712</v>
      </c>
      <c r="B102" s="69">
        <v>1</v>
      </c>
    </row>
    <row r="103" spans="1:2" x14ac:dyDescent="0.3">
      <c r="A103" s="68" t="s">
        <v>713</v>
      </c>
      <c r="B103" s="69">
        <v>1</v>
      </c>
    </row>
    <row r="104" spans="1:2" x14ac:dyDescent="0.3">
      <c r="A104" s="68" t="s">
        <v>714</v>
      </c>
      <c r="B104" s="69">
        <v>4</v>
      </c>
    </row>
    <row r="105" spans="1:2" x14ac:dyDescent="0.3">
      <c r="A105" s="68" t="s">
        <v>811</v>
      </c>
      <c r="B105" s="69">
        <v>1</v>
      </c>
    </row>
    <row r="106" spans="1:2" x14ac:dyDescent="0.3">
      <c r="A106" s="68" t="s">
        <v>715</v>
      </c>
      <c r="B106" s="69">
        <v>1</v>
      </c>
    </row>
    <row r="107" spans="1:2" x14ac:dyDescent="0.3">
      <c r="A107" s="68" t="s">
        <v>716</v>
      </c>
      <c r="B107" s="69">
        <v>1</v>
      </c>
    </row>
    <row r="108" spans="1:2" x14ac:dyDescent="0.3">
      <c r="A108" s="68" t="s">
        <v>717</v>
      </c>
      <c r="B108" s="69">
        <v>1</v>
      </c>
    </row>
    <row r="109" spans="1:2" x14ac:dyDescent="0.3">
      <c r="A109" s="68" t="s">
        <v>718</v>
      </c>
      <c r="B109" s="69">
        <v>1</v>
      </c>
    </row>
    <row r="110" spans="1:2" x14ac:dyDescent="0.3">
      <c r="A110" s="68" t="s">
        <v>719</v>
      </c>
      <c r="B110" s="69">
        <v>2</v>
      </c>
    </row>
    <row r="111" spans="1:2" x14ac:dyDescent="0.3">
      <c r="A111" s="68" t="s">
        <v>720</v>
      </c>
      <c r="B111" s="69">
        <v>2</v>
      </c>
    </row>
    <row r="112" spans="1:2" x14ac:dyDescent="0.3">
      <c r="A112" s="68" t="s">
        <v>721</v>
      </c>
      <c r="B112" s="69">
        <v>2</v>
      </c>
    </row>
    <row r="113" spans="1:2" x14ac:dyDescent="0.3">
      <c r="A113" s="68" t="s">
        <v>722</v>
      </c>
      <c r="B113" s="69">
        <v>1</v>
      </c>
    </row>
    <row r="114" spans="1:2" x14ac:dyDescent="0.3">
      <c r="A114" s="68" t="s">
        <v>723</v>
      </c>
      <c r="B114" s="69">
        <v>2</v>
      </c>
    </row>
    <row r="115" spans="1:2" x14ac:dyDescent="0.3">
      <c r="A115" s="68" t="s">
        <v>724</v>
      </c>
      <c r="B115" s="69">
        <v>3</v>
      </c>
    </row>
    <row r="116" spans="1:2" x14ac:dyDescent="0.3">
      <c r="A116" s="68" t="s">
        <v>812</v>
      </c>
      <c r="B116" s="69">
        <v>1</v>
      </c>
    </row>
    <row r="117" spans="1:2" x14ac:dyDescent="0.3">
      <c r="A117" s="68" t="s">
        <v>725</v>
      </c>
      <c r="B117" s="69">
        <v>1</v>
      </c>
    </row>
    <row r="118" spans="1:2" x14ac:dyDescent="0.3">
      <c r="A118" s="68" t="s">
        <v>726</v>
      </c>
      <c r="B118" s="69">
        <v>1</v>
      </c>
    </row>
    <row r="119" spans="1:2" x14ac:dyDescent="0.3">
      <c r="A119" s="68" t="s">
        <v>727</v>
      </c>
      <c r="B119" s="69">
        <v>2</v>
      </c>
    </row>
    <row r="120" spans="1:2" x14ac:dyDescent="0.3">
      <c r="A120" s="68" t="s">
        <v>728</v>
      </c>
      <c r="B120" s="69">
        <v>1</v>
      </c>
    </row>
    <row r="121" spans="1:2" x14ac:dyDescent="0.3">
      <c r="A121" s="68" t="s">
        <v>729</v>
      </c>
      <c r="B121" s="69">
        <v>1</v>
      </c>
    </row>
    <row r="122" spans="1:2" x14ac:dyDescent="0.3">
      <c r="A122" s="68" t="s">
        <v>730</v>
      </c>
      <c r="B122" s="69">
        <v>1</v>
      </c>
    </row>
    <row r="123" spans="1:2" x14ac:dyDescent="0.3">
      <c r="A123" s="68" t="s">
        <v>813</v>
      </c>
      <c r="B123" s="69">
        <v>1</v>
      </c>
    </row>
    <row r="124" spans="1:2" x14ac:dyDescent="0.3">
      <c r="A124" s="68" t="s">
        <v>731</v>
      </c>
      <c r="B124" s="69">
        <v>1</v>
      </c>
    </row>
    <row r="125" spans="1:2" x14ac:dyDescent="0.3">
      <c r="A125" s="68" t="s">
        <v>732</v>
      </c>
      <c r="B125" s="69">
        <v>1</v>
      </c>
    </row>
    <row r="126" spans="1:2" x14ac:dyDescent="0.3">
      <c r="A126" s="68" t="s">
        <v>733</v>
      </c>
      <c r="B126" s="69">
        <v>1</v>
      </c>
    </row>
    <row r="127" spans="1:2" x14ac:dyDescent="0.3">
      <c r="A127" s="68" t="s">
        <v>734</v>
      </c>
      <c r="B127" s="69">
        <v>1</v>
      </c>
    </row>
    <row r="128" spans="1:2" x14ac:dyDescent="0.3">
      <c r="A128" s="68" t="s">
        <v>735</v>
      </c>
      <c r="B128" s="69">
        <v>2</v>
      </c>
    </row>
    <row r="129" spans="1:2" x14ac:dyDescent="0.3">
      <c r="A129" s="68" t="s">
        <v>736</v>
      </c>
      <c r="B129" s="69">
        <v>7</v>
      </c>
    </row>
    <row r="130" spans="1:2" x14ac:dyDescent="0.3">
      <c r="A130" s="68" t="s">
        <v>737</v>
      </c>
      <c r="B130" s="69">
        <v>1</v>
      </c>
    </row>
    <row r="131" spans="1:2" x14ac:dyDescent="0.3">
      <c r="A131" s="68" t="s">
        <v>738</v>
      </c>
      <c r="B131" s="69">
        <v>1</v>
      </c>
    </row>
    <row r="132" spans="1:2" x14ac:dyDescent="0.3">
      <c r="A132" s="68" t="s">
        <v>739</v>
      </c>
      <c r="B132" s="69">
        <v>2</v>
      </c>
    </row>
    <row r="133" spans="1:2" x14ac:dyDescent="0.3">
      <c r="A133" s="68" t="s">
        <v>24</v>
      </c>
      <c r="B133" s="69">
        <v>3</v>
      </c>
    </row>
    <row r="134" spans="1:2" x14ac:dyDescent="0.3">
      <c r="A134" s="68" t="s">
        <v>740</v>
      </c>
      <c r="B134" s="69">
        <v>1</v>
      </c>
    </row>
    <row r="135" spans="1:2" x14ac:dyDescent="0.3">
      <c r="A135" s="68" t="s">
        <v>741</v>
      </c>
      <c r="B135" s="69">
        <v>1</v>
      </c>
    </row>
    <row r="136" spans="1:2" x14ac:dyDescent="0.3">
      <c r="A136" s="68" t="s">
        <v>742</v>
      </c>
      <c r="B136" s="69">
        <v>1</v>
      </c>
    </row>
    <row r="137" spans="1:2" x14ac:dyDescent="0.3">
      <c r="A137" s="68" t="s">
        <v>743</v>
      </c>
      <c r="B137" s="69">
        <v>1</v>
      </c>
    </row>
    <row r="138" spans="1:2" x14ac:dyDescent="0.3">
      <c r="A138" s="68" t="s">
        <v>814</v>
      </c>
      <c r="B138" s="69">
        <v>1</v>
      </c>
    </row>
    <row r="139" spans="1:2" x14ac:dyDescent="0.3">
      <c r="A139" s="68" t="s">
        <v>744</v>
      </c>
      <c r="B139" s="69">
        <v>1</v>
      </c>
    </row>
    <row r="140" spans="1:2" x14ac:dyDescent="0.3">
      <c r="A140" s="68" t="s">
        <v>745</v>
      </c>
      <c r="B140" s="69">
        <v>1</v>
      </c>
    </row>
    <row r="141" spans="1:2" x14ac:dyDescent="0.3">
      <c r="A141" s="68" t="s">
        <v>746</v>
      </c>
      <c r="B141" s="69">
        <v>2</v>
      </c>
    </row>
    <row r="142" spans="1:2" x14ac:dyDescent="0.3">
      <c r="A142" s="68" t="s">
        <v>747</v>
      </c>
      <c r="B142" s="69">
        <v>1</v>
      </c>
    </row>
    <row r="143" spans="1:2" x14ac:dyDescent="0.3">
      <c r="A143" s="68" t="s">
        <v>748</v>
      </c>
      <c r="B143" s="69">
        <v>3</v>
      </c>
    </row>
    <row r="144" spans="1:2" x14ac:dyDescent="0.3">
      <c r="A144" s="68" t="s">
        <v>749</v>
      </c>
      <c r="B144" s="69">
        <v>1</v>
      </c>
    </row>
    <row r="145" spans="1:2" x14ac:dyDescent="0.3">
      <c r="A145" s="68" t="s">
        <v>750</v>
      </c>
      <c r="B145" s="69">
        <v>1</v>
      </c>
    </row>
    <row r="146" spans="1:2" x14ac:dyDescent="0.3">
      <c r="A146" s="68" t="s">
        <v>751</v>
      </c>
      <c r="B146" s="69">
        <v>2</v>
      </c>
    </row>
    <row r="147" spans="1:2" x14ac:dyDescent="0.3">
      <c r="A147" s="68" t="s">
        <v>752</v>
      </c>
      <c r="B147" s="69">
        <v>1</v>
      </c>
    </row>
    <row r="148" spans="1:2" x14ac:dyDescent="0.3">
      <c r="A148" s="68" t="s">
        <v>753</v>
      </c>
      <c r="B148" s="69">
        <v>2</v>
      </c>
    </row>
    <row r="149" spans="1:2" x14ac:dyDescent="0.3">
      <c r="A149" s="68" t="s">
        <v>754</v>
      </c>
      <c r="B149" s="69">
        <v>2</v>
      </c>
    </row>
    <row r="150" spans="1:2" x14ac:dyDescent="0.3">
      <c r="A150" s="68" t="s">
        <v>755</v>
      </c>
      <c r="B150" s="69">
        <v>1</v>
      </c>
    </row>
    <row r="151" spans="1:2" x14ac:dyDescent="0.3">
      <c r="A151" s="68" t="s">
        <v>756</v>
      </c>
      <c r="B151" s="69">
        <v>2</v>
      </c>
    </row>
    <row r="152" spans="1:2" x14ac:dyDescent="0.3">
      <c r="A152" s="68" t="s">
        <v>757</v>
      </c>
      <c r="B152" s="69">
        <v>1</v>
      </c>
    </row>
    <row r="153" spans="1:2" x14ac:dyDescent="0.3">
      <c r="A153" s="68" t="s">
        <v>758</v>
      </c>
      <c r="B153" s="69">
        <v>1</v>
      </c>
    </row>
    <row r="154" spans="1:2" x14ac:dyDescent="0.3">
      <c r="A154" s="68" t="s">
        <v>759</v>
      </c>
      <c r="B154" s="69">
        <v>2</v>
      </c>
    </row>
    <row r="155" spans="1:2" x14ac:dyDescent="0.3">
      <c r="A155" s="68" t="s">
        <v>760</v>
      </c>
      <c r="B155" s="69">
        <v>2</v>
      </c>
    </row>
    <row r="156" spans="1:2" x14ac:dyDescent="0.3">
      <c r="A156" s="68" t="s">
        <v>761</v>
      </c>
      <c r="B156" s="69">
        <v>2</v>
      </c>
    </row>
    <row r="157" spans="1:2" x14ac:dyDescent="0.3">
      <c r="A157" s="68" t="s">
        <v>762</v>
      </c>
      <c r="B157" s="69">
        <v>1</v>
      </c>
    </row>
    <row r="158" spans="1:2" x14ac:dyDescent="0.3">
      <c r="A158" s="68" t="s">
        <v>763</v>
      </c>
      <c r="B158" s="69">
        <v>1</v>
      </c>
    </row>
    <row r="159" spans="1:2" x14ac:dyDescent="0.3">
      <c r="A159" s="68" t="s">
        <v>764</v>
      </c>
      <c r="B159" s="69">
        <v>1</v>
      </c>
    </row>
    <row r="160" spans="1:2" x14ac:dyDescent="0.3">
      <c r="A160" s="68" t="s">
        <v>765</v>
      </c>
      <c r="B160" s="69">
        <v>1</v>
      </c>
    </row>
    <row r="161" spans="1:2" x14ac:dyDescent="0.3">
      <c r="A161" s="68" t="s">
        <v>815</v>
      </c>
      <c r="B161" s="69">
        <v>1</v>
      </c>
    </row>
    <row r="162" spans="1:2" x14ac:dyDescent="0.3">
      <c r="A162" s="68" t="s">
        <v>766</v>
      </c>
      <c r="B162" s="69">
        <v>1</v>
      </c>
    </row>
    <row r="163" spans="1:2" x14ac:dyDescent="0.3">
      <c r="A163" s="68" t="s">
        <v>767</v>
      </c>
      <c r="B163" s="69">
        <v>1</v>
      </c>
    </row>
    <row r="164" spans="1:2" x14ac:dyDescent="0.3">
      <c r="A164" s="68" t="s">
        <v>768</v>
      </c>
      <c r="B164" s="69">
        <v>1</v>
      </c>
    </row>
    <row r="165" spans="1:2" x14ac:dyDescent="0.3">
      <c r="A165" s="68" t="s">
        <v>769</v>
      </c>
      <c r="B165" s="69">
        <v>1</v>
      </c>
    </row>
    <row r="166" spans="1:2" x14ac:dyDescent="0.3">
      <c r="A166" s="68" t="s">
        <v>770</v>
      </c>
      <c r="B166" s="69">
        <v>1</v>
      </c>
    </row>
    <row r="167" spans="1:2" x14ac:dyDescent="0.3">
      <c r="A167" s="68" t="s">
        <v>771</v>
      </c>
      <c r="B167" s="69">
        <v>1</v>
      </c>
    </row>
    <row r="168" spans="1:2" x14ac:dyDescent="0.3">
      <c r="A168" s="68" t="s">
        <v>772</v>
      </c>
      <c r="B168" s="69">
        <v>1</v>
      </c>
    </row>
    <row r="169" spans="1:2" x14ac:dyDescent="0.3">
      <c r="A169" s="68" t="s">
        <v>773</v>
      </c>
      <c r="B169" s="69">
        <v>2</v>
      </c>
    </row>
    <row r="170" spans="1:2" x14ac:dyDescent="0.3">
      <c r="A170" s="68" t="s">
        <v>774</v>
      </c>
      <c r="B170" s="69">
        <v>1</v>
      </c>
    </row>
    <row r="171" spans="1:2" x14ac:dyDescent="0.3">
      <c r="A171" s="68" t="s">
        <v>775</v>
      </c>
      <c r="B171" s="69">
        <v>1</v>
      </c>
    </row>
    <row r="172" spans="1:2" x14ac:dyDescent="0.3">
      <c r="A172" s="68" t="s">
        <v>776</v>
      </c>
      <c r="B172" s="69">
        <v>1</v>
      </c>
    </row>
    <row r="173" spans="1:2" x14ac:dyDescent="0.3">
      <c r="A173" s="68" t="s">
        <v>777</v>
      </c>
      <c r="B173" s="69">
        <v>1</v>
      </c>
    </row>
    <row r="174" spans="1:2" x14ac:dyDescent="0.3">
      <c r="A174" s="68" t="s">
        <v>778</v>
      </c>
      <c r="B174" s="69">
        <v>7</v>
      </c>
    </row>
    <row r="175" spans="1:2" x14ac:dyDescent="0.3">
      <c r="A175" s="68" t="s">
        <v>779</v>
      </c>
      <c r="B175" s="69">
        <v>1</v>
      </c>
    </row>
    <row r="176" spans="1:2" x14ac:dyDescent="0.3">
      <c r="A176" s="68" t="s">
        <v>780</v>
      </c>
      <c r="B176" s="69">
        <v>1</v>
      </c>
    </row>
    <row r="177" spans="1:2" x14ac:dyDescent="0.3">
      <c r="A177" s="68" t="s">
        <v>781</v>
      </c>
      <c r="B177" s="69">
        <v>1</v>
      </c>
    </row>
    <row r="178" spans="1:2" x14ac:dyDescent="0.3">
      <c r="A178" s="68" t="s">
        <v>782</v>
      </c>
      <c r="B178" s="69">
        <v>2</v>
      </c>
    </row>
    <row r="179" spans="1:2" x14ac:dyDescent="0.3">
      <c r="A179" s="68" t="s">
        <v>783</v>
      </c>
      <c r="B179" s="69">
        <v>2</v>
      </c>
    </row>
    <row r="180" spans="1:2" x14ac:dyDescent="0.3">
      <c r="A180" s="68" t="s">
        <v>784</v>
      </c>
      <c r="B180" s="69">
        <v>1</v>
      </c>
    </row>
    <row r="181" spans="1:2" x14ac:dyDescent="0.3">
      <c r="A181" s="68" t="s">
        <v>785</v>
      </c>
      <c r="B181" s="69">
        <v>2</v>
      </c>
    </row>
    <row r="182" spans="1:2" x14ac:dyDescent="0.3">
      <c r="A182" s="68" t="s">
        <v>786</v>
      </c>
      <c r="B182" s="69">
        <v>1</v>
      </c>
    </row>
    <row r="183" spans="1:2" x14ac:dyDescent="0.3">
      <c r="A183" s="68" t="s">
        <v>333</v>
      </c>
      <c r="B183" s="69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Win analysis</vt:lpstr>
      <vt:lpstr>Sheet2</vt:lpstr>
      <vt:lpstr>pivot_2014</vt:lpstr>
      <vt:lpstr>2014</vt:lpstr>
      <vt:lpstr>local_pivot_2014</vt:lpstr>
      <vt:lpstr>local_2014</vt:lpstr>
      <vt:lpstr>2015</vt:lpstr>
      <vt:lpstr>local_pivot_2015</vt:lpstr>
      <vt:lpstr>local_2015</vt:lpstr>
      <vt:lpstr>pivot_2015</vt:lpstr>
      <vt:lpstr>2019</vt:lpstr>
      <vt:lpstr>local_pivot_2019</vt:lpstr>
      <vt:lpstr>local_2019</vt:lpstr>
      <vt:lpstr>pivot_2019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2020-08-30T12:38:26Z</dcterms:modified>
</cp:coreProperties>
</file>