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bookViews>
    <workbookView xWindow="0" yWindow="0" windowWidth="23040" windowHeight="9672" activeTab="2"/>
  </bookViews>
  <sheets>
    <sheet name="Exemplo 1" sheetId="1" r:id="rId1"/>
    <sheet name="Regressão Ex 1" sheetId="6" r:id="rId2"/>
    <sheet name="Planilha2" sheetId="8" r:id="rId3"/>
    <sheet name="Exemplo 2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2" i="3"/>
  <c r="C9" i="3"/>
  <c r="D9" i="3"/>
  <c r="B9" i="3"/>
  <c r="J3" i="3"/>
  <c r="J4" i="3"/>
  <c r="J5" i="3"/>
  <c r="J9" i="3" s="1"/>
  <c r="C20" i="3" s="1"/>
  <c r="J6" i="3"/>
  <c r="J7" i="3"/>
  <c r="J2" i="3"/>
  <c r="I3" i="3"/>
  <c r="I4" i="3"/>
  <c r="I5" i="3"/>
  <c r="I6" i="3"/>
  <c r="I7" i="3"/>
  <c r="I2" i="3"/>
  <c r="I9" i="3" s="1"/>
  <c r="C16" i="3" s="1"/>
  <c r="H3" i="3"/>
  <c r="H4" i="3"/>
  <c r="H5" i="3"/>
  <c r="H6" i="3"/>
  <c r="H7" i="3"/>
  <c r="H2" i="3"/>
  <c r="H9" i="3" s="1"/>
  <c r="C15" i="3" s="1"/>
  <c r="G3" i="3"/>
  <c r="G4" i="3"/>
  <c r="G5" i="3"/>
  <c r="G6" i="3"/>
  <c r="G7" i="3"/>
  <c r="G2" i="3"/>
  <c r="G9" i="3" s="1"/>
  <c r="C19" i="3" s="1"/>
  <c r="F3" i="3"/>
  <c r="F4" i="3"/>
  <c r="F5" i="3"/>
  <c r="F6" i="3"/>
  <c r="F7" i="3"/>
  <c r="E3" i="3"/>
  <c r="E4" i="3"/>
  <c r="E5" i="3"/>
  <c r="E6" i="3"/>
  <c r="E7" i="3"/>
  <c r="F2" i="3"/>
  <c r="F9" i="3" s="1"/>
  <c r="C18" i="3" s="1"/>
  <c r="E2" i="3"/>
  <c r="E9" i="3" s="1"/>
  <c r="C17" i="3" s="1"/>
  <c r="E25" i="3" l="1"/>
  <c r="E22" i="3"/>
  <c r="E26" i="3"/>
  <c r="E23" i="3"/>
  <c r="J4" i="1"/>
  <c r="J5" i="1"/>
  <c r="J6" i="1"/>
  <c r="J7" i="1"/>
  <c r="J3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  <c r="D8" i="1"/>
  <c r="C8" i="1"/>
  <c r="B8" i="1"/>
  <c r="E8" i="1" l="1"/>
  <c r="E24" i="3"/>
  <c r="E27" i="3"/>
  <c r="F8" i="1"/>
  <c r="H8" i="1"/>
  <c r="J8" i="1"/>
  <c r="G8" i="1"/>
  <c r="I8" i="1"/>
  <c r="F33" i="3" l="1"/>
  <c r="E28" i="3"/>
  <c r="F32" i="3"/>
  <c r="E30" i="3"/>
  <c r="F34" i="3" l="1"/>
  <c r="H32" i="3"/>
</calcChain>
</file>

<file path=xl/sharedStrings.xml><?xml version="1.0" encoding="utf-8"?>
<sst xmlns="http://schemas.openxmlformats.org/spreadsheetml/2006/main" count="93" uniqueCount="60">
  <si>
    <t>Yi</t>
  </si>
  <si>
    <t>X1i</t>
  </si>
  <si>
    <t>X2i</t>
  </si>
  <si>
    <t>X1i*X2i</t>
  </si>
  <si>
    <t>X1i*Yi</t>
  </si>
  <si>
    <t>X2i*Yi</t>
  </si>
  <si>
    <t>X1i2</t>
  </si>
  <si>
    <t>X2i2</t>
  </si>
  <si>
    <t>Yi2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</si>
  <si>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</si>
  <si>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</si>
  <si>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</si>
  <si>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</si>
  <si>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</si>
  <si>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</si>
  <si>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</si>
  <si>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</si>
  <si>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</si>
  <si>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</si>
  <si>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</si>
  <si>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</si>
  <si>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</si>
  <si>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</si>
  <si>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</si>
  <si>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</si>
  <si>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</si>
  <si>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</si>
  <si>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</si>
  <si>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</si>
  <si>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</si>
  <si>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</si>
  <si>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</si>
  <si>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</si>
  <si>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</si>
  <si>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</si>
  <si>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Xi1*Yi</t>
  </si>
  <si>
    <t>X1i^2</t>
  </si>
  <si>
    <t>X2i^2</t>
  </si>
  <si>
    <t>Yi^2</t>
  </si>
  <si>
    <t>Ybarra</t>
  </si>
  <si>
    <t>X1barra</t>
  </si>
  <si>
    <t>X2barra</t>
  </si>
  <si>
    <t>SX1X1</t>
  </si>
  <si>
    <t>SX2X2</t>
  </si>
  <si>
    <t>n</t>
  </si>
  <si>
    <t>SX1X2</t>
  </si>
  <si>
    <t>SYX1</t>
  </si>
  <si>
    <t>SYX2</t>
  </si>
  <si>
    <t>SYY</t>
  </si>
  <si>
    <t>(SYX2/SX1X2)-(SYX1/SX1X1)</t>
  </si>
  <si>
    <t>(SX2X2/SX2X1)-(SX1X2/SX1X1)</t>
  </si>
  <si>
    <t>Beta 2</t>
  </si>
  <si>
    <t>Beta 1</t>
  </si>
  <si>
    <t>Beta 0</t>
  </si>
  <si>
    <t>R2</t>
  </si>
  <si>
    <t>(Beta*SYX1+Beta2*SYX2)/2</t>
  </si>
  <si>
    <t>(SYY-Beta1*SYX1-Beta2*SYX2)/(n-3)</t>
  </si>
  <si>
    <t>F(2, n-3)</t>
  </si>
  <si>
    <t>(SX2X2/SX2X1)</t>
  </si>
  <si>
    <t>(SYX2/SX2X1)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</si>
</sst>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D29" sqref="D29"/>
    </sheetView>
  </sheetViews>
  <sheetFormatPr defaultRowHeight="14.4" x14ac:dyDescent="0.3"/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3">
      <c r="B3" s="2">
        <v>145</v>
      </c>
      <c r="C3" s="2">
        <v>151</v>
      </c>
      <c r="D3" s="2">
        <v>70</v>
      </c>
      <c r="E3" s="2">
        <f>C3*D3</f>
        <v>10570</v>
      </c>
      <c r="F3" s="2">
        <f>C3*B3</f>
        <v>21895</v>
      </c>
      <c r="G3" s="2">
        <f>D3*B3</f>
        <v>10150</v>
      </c>
      <c r="H3" s="2">
        <f>C3^2</f>
        <v>22801</v>
      </c>
      <c r="I3" s="2">
        <f>D3^2</f>
        <v>4900</v>
      </c>
      <c r="J3" s="2">
        <f>B3^2</f>
        <v>21025</v>
      </c>
    </row>
    <row r="4" spans="2:10" x14ac:dyDescent="0.3">
      <c r="B4" s="2">
        <v>210</v>
      </c>
      <c r="C4" s="2">
        <v>221</v>
      </c>
      <c r="D4" s="2">
        <v>91</v>
      </c>
      <c r="E4" s="2">
        <f t="shared" ref="E4:E7" si="0">C4*D4</f>
        <v>20111</v>
      </c>
      <c r="F4" s="2">
        <f t="shared" ref="F4:F7" si="1">C4*B4</f>
        <v>46410</v>
      </c>
      <c r="G4" s="2">
        <f t="shared" ref="G4:G7" si="2">D4*B4</f>
        <v>19110</v>
      </c>
      <c r="H4" s="2">
        <f t="shared" ref="H4:H7" si="3">C4^2</f>
        <v>48841</v>
      </c>
      <c r="I4" s="2">
        <f t="shared" ref="I4:I7" si="4">D4^2</f>
        <v>8281</v>
      </c>
      <c r="J4" s="2">
        <f t="shared" ref="J4:J7" si="5">B4^2</f>
        <v>44100</v>
      </c>
    </row>
    <row r="5" spans="2:10" x14ac:dyDescent="0.3">
      <c r="B5" s="2">
        <v>193</v>
      </c>
      <c r="C5" s="2">
        <v>215</v>
      </c>
      <c r="D5" s="2">
        <v>92</v>
      </c>
      <c r="E5" s="2">
        <f t="shared" si="0"/>
        <v>19780</v>
      </c>
      <c r="F5" s="2">
        <f t="shared" si="1"/>
        <v>41495</v>
      </c>
      <c r="G5" s="2">
        <f t="shared" si="2"/>
        <v>17756</v>
      </c>
      <c r="H5" s="2">
        <f t="shared" si="3"/>
        <v>46225</v>
      </c>
      <c r="I5" s="2">
        <f t="shared" si="4"/>
        <v>8464</v>
      </c>
      <c r="J5" s="2">
        <f t="shared" si="5"/>
        <v>37249</v>
      </c>
    </row>
    <row r="6" spans="2:10" x14ac:dyDescent="0.3">
      <c r="B6" s="2">
        <v>229</v>
      </c>
      <c r="C6" s="2">
        <v>247</v>
      </c>
      <c r="D6" s="2">
        <v>122</v>
      </c>
      <c r="E6" s="2">
        <f t="shared" si="0"/>
        <v>30134</v>
      </c>
      <c r="F6" s="2">
        <f t="shared" si="1"/>
        <v>56563</v>
      </c>
      <c r="G6" s="2">
        <f t="shared" si="2"/>
        <v>27938</v>
      </c>
      <c r="H6" s="2">
        <f t="shared" si="3"/>
        <v>61009</v>
      </c>
      <c r="I6" s="2">
        <f t="shared" si="4"/>
        <v>14884</v>
      </c>
      <c r="J6" s="2">
        <f t="shared" si="5"/>
        <v>52441</v>
      </c>
    </row>
    <row r="7" spans="2:10" x14ac:dyDescent="0.3">
      <c r="B7" s="2">
        <v>195</v>
      </c>
      <c r="C7" s="2">
        <v>243</v>
      </c>
      <c r="D7" s="2">
        <v>79</v>
      </c>
      <c r="E7" s="2">
        <f t="shared" si="0"/>
        <v>19197</v>
      </c>
      <c r="F7" s="2">
        <f t="shared" si="1"/>
        <v>47385</v>
      </c>
      <c r="G7" s="2">
        <f t="shared" si="2"/>
        <v>15405</v>
      </c>
      <c r="H7" s="2">
        <f t="shared" si="3"/>
        <v>59049</v>
      </c>
      <c r="I7" s="2">
        <f t="shared" si="4"/>
        <v>6241</v>
      </c>
      <c r="J7" s="2">
        <f t="shared" si="5"/>
        <v>38025</v>
      </c>
    </row>
    <row r="8" spans="2:10" x14ac:dyDescent="0.3">
      <c r="B8" s="1">
        <f t="shared" ref="B8:J8" si="6">SUM(B3:B7)</f>
        <v>972</v>
      </c>
      <c r="C8" s="1">
        <f t="shared" si="6"/>
        <v>1077</v>
      </c>
      <c r="D8" s="1">
        <f t="shared" si="6"/>
        <v>454</v>
      </c>
      <c r="E8" s="1">
        <f t="shared" si="6"/>
        <v>99792</v>
      </c>
      <c r="F8" s="1">
        <f t="shared" si="6"/>
        <v>213748</v>
      </c>
      <c r="G8" s="1">
        <f t="shared" si="6"/>
        <v>90359</v>
      </c>
      <c r="H8" s="1">
        <f t="shared" si="6"/>
        <v>237925</v>
      </c>
      <c r="I8" s="1">
        <f t="shared" si="6"/>
        <v>42770</v>
      </c>
      <c r="J8" s="1">
        <f t="shared" si="6"/>
        <v>192840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I30" sqref="I30"/>
    </sheetView>
  </sheetViews>
  <sheetFormatPr defaultRowHeight="14.4" x14ac:dyDescent="0.3"/>
  <cols>
    <col min="1" max="1" width="4.77734375" customWidth="1"/>
    <col min="2" max="2" width="21.5546875" customWidth="1"/>
    <col min="3" max="3" width="18.77734375" customWidth="1"/>
    <col min="4" max="4" width="13.21875" customWidth="1"/>
    <col min="5" max="5" width="10.44140625" customWidth="1"/>
    <col min="6" max="6" width="11.44140625" customWidth="1"/>
    <col min="7" max="7" width="14.44140625" customWidth="1"/>
    <col min="8" max="8" width="14.21875" customWidth="1"/>
    <col min="9" max="9" width="14" customWidth="1"/>
    <col min="10" max="10" width="15" customWidth="1"/>
  </cols>
  <sheetData>
    <row r="2" spans="2:7" x14ac:dyDescent="0.3">
      <c r="B2" t="s">
        <v>9</v>
      </c>
    </row>
    <row r="3" spans="2:7" ht="15" thickBot="1" x14ac:dyDescent="0.35"/>
    <row r="4" spans="2:7" x14ac:dyDescent="0.3">
      <c r="B4" s="6" t="s">
        <v>10</v>
      </c>
      <c r="C4" s="6"/>
    </row>
    <row r="5" spans="2:7" x14ac:dyDescent="0.3">
      <c r="B5" s="3" t="s">
        <v>11</v>
      </c>
      <c r="C5" s="3">
        <v>0.97327689820481378</v>
      </c>
    </row>
    <row r="6" spans="2:7" x14ac:dyDescent="0.3">
      <c r="B6" s="3" t="s">
        <v>12</v>
      </c>
      <c r="C6" s="3">
        <v>0.94726792057918352</v>
      </c>
    </row>
    <row r="7" spans="2:7" x14ac:dyDescent="0.3">
      <c r="B7" s="3" t="s">
        <v>13</v>
      </c>
      <c r="C7" s="3">
        <v>0.89453584115836704</v>
      </c>
    </row>
    <row r="8" spans="2:7" x14ac:dyDescent="0.3">
      <c r="B8" s="3" t="s">
        <v>14</v>
      </c>
      <c r="C8" s="3">
        <v>10.118527827873834</v>
      </c>
    </row>
    <row r="9" spans="2:7" ht="15" thickBot="1" x14ac:dyDescent="0.35">
      <c r="B9" s="4" t="s">
        <v>15</v>
      </c>
      <c r="C9" s="4">
        <v>5</v>
      </c>
    </row>
    <row r="11" spans="2:7" ht="15" thickBot="1" x14ac:dyDescent="0.35">
      <c r="B11" t="s">
        <v>16</v>
      </c>
    </row>
    <row r="12" spans="2:7" x14ac:dyDescent="0.3">
      <c r="B12" s="5"/>
      <c r="C12" s="5" t="s">
        <v>21</v>
      </c>
      <c r="D12" s="5" t="s">
        <v>22</v>
      </c>
      <c r="E12" s="5" t="s">
        <v>23</v>
      </c>
      <c r="F12" s="5" t="s">
        <v>24</v>
      </c>
      <c r="G12" s="5" t="s">
        <v>25</v>
      </c>
    </row>
    <row r="13" spans="2:7" x14ac:dyDescent="0.3">
      <c r="B13" s="3" t="s">
        <v>17</v>
      </c>
      <c r="C13" s="3">
        <v>2</v>
      </c>
      <c r="D13" s="3">
        <v>3678.4307891930857</v>
      </c>
      <c r="E13" s="3">
        <v>1839.2153945965429</v>
      </c>
      <c r="F13" s="3">
        <v>17.963788475317397</v>
      </c>
      <c r="G13" s="3">
        <v>5.2732079420816425E-2</v>
      </c>
    </row>
    <row r="14" spans="2:7" x14ac:dyDescent="0.3">
      <c r="B14" s="3" t="s">
        <v>18</v>
      </c>
      <c r="C14" s="3">
        <v>2</v>
      </c>
      <c r="D14" s="3">
        <v>204.76921080691432</v>
      </c>
      <c r="E14" s="3">
        <v>102.38460540345716</v>
      </c>
      <c r="F14" s="3"/>
      <c r="G14" s="3"/>
    </row>
    <row r="15" spans="2:7" ht="15" thickBot="1" x14ac:dyDescent="0.35">
      <c r="B15" s="4" t="s">
        <v>19</v>
      </c>
      <c r="C15" s="4">
        <v>4</v>
      </c>
      <c r="D15" s="4">
        <v>3883.2</v>
      </c>
      <c r="E15" s="4"/>
      <c r="F15" s="4"/>
      <c r="G15" s="4"/>
    </row>
    <row r="16" spans="2:7" ht="15" thickBot="1" x14ac:dyDescent="0.35"/>
    <row r="17" spans="2:10" x14ac:dyDescent="0.3">
      <c r="B17" s="5"/>
      <c r="C17" s="5" t="s">
        <v>26</v>
      </c>
      <c r="D17" s="5" t="s">
        <v>14</v>
      </c>
      <c r="E17" s="5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5" t="s">
        <v>32</v>
      </c>
    </row>
    <row r="18" spans="2:10" x14ac:dyDescent="0.3">
      <c r="B18" s="3" t="s">
        <v>20</v>
      </c>
      <c r="C18" s="3">
        <v>22.48212867103824</v>
      </c>
      <c r="D18" s="3">
        <v>29.314999718880006</v>
      </c>
      <c r="E18" s="3">
        <v>0.76691553425323311</v>
      </c>
      <c r="F18" s="3">
        <v>0.52329245958502402</v>
      </c>
      <c r="G18" s="3">
        <v>-103.65013489200558</v>
      </c>
      <c r="H18" s="3">
        <v>148.61439223408206</v>
      </c>
      <c r="I18" s="3">
        <v>-103.65013489200558</v>
      </c>
      <c r="J18" s="3">
        <v>148.61439223408206</v>
      </c>
    </row>
    <row r="19" spans="2:10" x14ac:dyDescent="0.3">
      <c r="B19" s="3" t="s">
        <v>33</v>
      </c>
      <c r="C19" s="3">
        <v>0.49566624284129324</v>
      </c>
      <c r="D19" s="3">
        <v>0.17476463955239108</v>
      </c>
      <c r="E19" s="3">
        <v>2.8361929742240681</v>
      </c>
      <c r="F19" s="3">
        <v>0.10508326736586171</v>
      </c>
      <c r="G19" s="3">
        <v>-0.25628531059248327</v>
      </c>
      <c r="H19" s="3">
        <v>1.2476177962750699</v>
      </c>
      <c r="I19" s="3">
        <v>-0.25628531059248327</v>
      </c>
      <c r="J19" s="3">
        <v>1.2476177962750699</v>
      </c>
    </row>
    <row r="20" spans="2:10" ht="15" thickBot="1" x14ac:dyDescent="0.35">
      <c r="B20" s="4" t="s">
        <v>34</v>
      </c>
      <c r="C20" s="4">
        <v>0.71752602005448463</v>
      </c>
      <c r="D20" s="4">
        <v>0.34245259301830383</v>
      </c>
      <c r="E20" s="4">
        <v>2.0952564958856463</v>
      </c>
      <c r="F20" s="4">
        <v>0.17113581206237971</v>
      </c>
      <c r="G20" s="4">
        <v>-0.75592856410550247</v>
      </c>
      <c r="H20" s="4">
        <v>2.1909806042144719</v>
      </c>
      <c r="I20" s="4">
        <v>-0.75592856410550247</v>
      </c>
      <c r="J20" s="4">
        <v>2.1909806042144719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23" sqref="H23"/>
    </sheetView>
  </sheetViews>
  <sheetFormatPr defaultRowHeight="14.4" x14ac:dyDescent="0.3"/>
  <sheetData>
    <row r="1" spans="1:9" x14ac:dyDescent="0.3">
      <c r="A1" t="s">
        <v>9</v>
      </c>
    </row>
    <row r="2" spans="1:9" ht="15" thickBot="1" x14ac:dyDescent="0.35"/>
    <row r="3" spans="1:9" x14ac:dyDescent="0.3">
      <c r="A3" s="6" t="s">
        <v>10</v>
      </c>
      <c r="B3" s="6"/>
    </row>
    <row r="4" spans="1:9" x14ac:dyDescent="0.3">
      <c r="A4" s="3" t="s">
        <v>11</v>
      </c>
      <c r="B4" s="3">
        <v>0.98825790990917672</v>
      </c>
    </row>
    <row r="5" spans="1:9" x14ac:dyDescent="0.3">
      <c r="A5" s="3" t="s">
        <v>12</v>
      </c>
      <c r="B5" s="3">
        <v>0.97665369649805445</v>
      </c>
    </row>
    <row r="6" spans="1:9" x14ac:dyDescent="0.3">
      <c r="A6" s="3" t="s">
        <v>13</v>
      </c>
      <c r="B6" s="3">
        <v>0.96108949416342393</v>
      </c>
    </row>
    <row r="7" spans="1:9" x14ac:dyDescent="0.3">
      <c r="A7" s="3" t="s">
        <v>14</v>
      </c>
      <c r="B7" s="3">
        <v>1</v>
      </c>
    </row>
    <row r="8" spans="1:9" ht="15" thickBot="1" x14ac:dyDescent="0.35">
      <c r="A8" s="4" t="s">
        <v>15</v>
      </c>
      <c r="B8" s="4">
        <v>6</v>
      </c>
    </row>
    <row r="10" spans="1:9" ht="15" thickBot="1" x14ac:dyDescent="0.35">
      <c r="A10" t="s">
        <v>16</v>
      </c>
    </row>
    <row r="11" spans="1:9" x14ac:dyDescent="0.3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3">
      <c r="A12" s="3" t="s">
        <v>17</v>
      </c>
      <c r="B12" s="3">
        <v>2</v>
      </c>
      <c r="C12" s="3">
        <v>125.5</v>
      </c>
      <c r="D12" s="3">
        <v>62.75</v>
      </c>
      <c r="E12" s="3">
        <v>62.75</v>
      </c>
      <c r="F12" s="3">
        <v>3.5671977924398913E-3</v>
      </c>
    </row>
    <row r="13" spans="1:9" x14ac:dyDescent="0.3">
      <c r="A13" s="3" t="s">
        <v>18</v>
      </c>
      <c r="B13" s="3">
        <v>3</v>
      </c>
      <c r="C13" s="3">
        <v>3</v>
      </c>
      <c r="D13" s="3">
        <v>1</v>
      </c>
      <c r="E13" s="3"/>
      <c r="F13" s="3"/>
    </row>
    <row r="14" spans="1:9" ht="15" thickBot="1" x14ac:dyDescent="0.35">
      <c r="A14" s="4" t="s">
        <v>19</v>
      </c>
      <c r="B14" s="4">
        <v>5</v>
      </c>
      <c r="C14" s="4">
        <v>128.5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3">
      <c r="A17" s="3" t="s">
        <v>20</v>
      </c>
      <c r="B17" s="3">
        <v>1.9999999999999996</v>
      </c>
      <c r="C17" s="3">
        <v>0.78528126595931613</v>
      </c>
      <c r="D17" s="3">
        <v>2.5468581598680538</v>
      </c>
      <c r="E17" s="3">
        <v>8.4173481054713797E-2</v>
      </c>
      <c r="F17" s="3">
        <v>-0.49911546346073976</v>
      </c>
      <c r="G17" s="3">
        <v>4.4991154634607389</v>
      </c>
      <c r="H17" s="3">
        <v>-0.49911546346073976</v>
      </c>
      <c r="I17" s="3">
        <v>4.4991154634607389</v>
      </c>
    </row>
    <row r="18" spans="1:9" x14ac:dyDescent="0.3">
      <c r="A18" s="3" t="s">
        <v>33</v>
      </c>
      <c r="B18" s="3">
        <v>2.9999999999999996</v>
      </c>
      <c r="C18" s="3">
        <v>0.74161984870956621</v>
      </c>
      <c r="D18" s="3">
        <v>4.0451991747794525</v>
      </c>
      <c r="E18" s="3">
        <v>2.7195630348959578E-2</v>
      </c>
      <c r="F18" s="3">
        <v>0.63983465254917737</v>
      </c>
      <c r="G18" s="3">
        <v>5.3601653474508222</v>
      </c>
      <c r="H18" s="3">
        <v>0.63983465254917737</v>
      </c>
      <c r="I18" s="3">
        <v>5.3601653474508222</v>
      </c>
    </row>
    <row r="19" spans="1:9" ht="15" thickBot="1" x14ac:dyDescent="0.35">
      <c r="A19" s="4" t="s">
        <v>34</v>
      </c>
      <c r="B19" s="4">
        <v>1.0000000000000004</v>
      </c>
      <c r="C19" s="4">
        <v>0.3708099243547831</v>
      </c>
      <c r="D19" s="4">
        <v>2.6967994498529699</v>
      </c>
      <c r="E19" s="4">
        <v>7.3986353844050071E-2</v>
      </c>
      <c r="F19" s="4">
        <v>-0.18008267372541065</v>
      </c>
      <c r="G19" s="4">
        <v>2.1800826737254115</v>
      </c>
      <c r="H19" s="4">
        <v>-0.18008267372541065</v>
      </c>
      <c r="I19" s="4">
        <v>2.1800826737254115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zoomScale="85" zoomScaleNormal="85" workbookViewId="0">
      <selection activeCell="H27" sqref="H27"/>
    </sheetView>
  </sheetViews>
  <sheetFormatPr defaultRowHeight="14.4" x14ac:dyDescent="0.3"/>
  <cols>
    <col min="1" max="1" width="6.21875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3</v>
      </c>
      <c r="F1" t="s">
        <v>35</v>
      </c>
      <c r="G1" t="s">
        <v>5</v>
      </c>
      <c r="H1" t="s">
        <v>36</v>
      </c>
      <c r="I1" t="s">
        <v>37</v>
      </c>
      <c r="J1" t="s">
        <v>38</v>
      </c>
    </row>
    <row r="2" spans="2:10" x14ac:dyDescent="0.3">
      <c r="B2">
        <v>1.5</v>
      </c>
      <c r="C2">
        <v>0</v>
      </c>
      <c r="D2">
        <v>0</v>
      </c>
      <c r="E2">
        <f>C2*D2</f>
        <v>0</v>
      </c>
      <c r="F2">
        <f>C2*B2</f>
        <v>0</v>
      </c>
      <c r="G2">
        <f>D2*B2</f>
        <v>0</v>
      </c>
      <c r="H2">
        <f>C2^2</f>
        <v>0</v>
      </c>
      <c r="I2">
        <f>D2^2</f>
        <v>0</v>
      </c>
      <c r="J2">
        <f>B2^2</f>
        <v>2.25</v>
      </c>
    </row>
    <row r="3" spans="2:10" x14ac:dyDescent="0.3">
      <c r="B3">
        <v>6.5</v>
      </c>
      <c r="C3">
        <v>1</v>
      </c>
      <c r="D3">
        <v>2</v>
      </c>
      <c r="E3">
        <f t="shared" ref="E3:E7" si="0">C3*D3</f>
        <v>2</v>
      </c>
      <c r="F3">
        <f t="shared" ref="F3:F7" si="1">C3*B3</f>
        <v>6.5</v>
      </c>
      <c r="G3">
        <f t="shared" ref="G3:G7" si="2">D3*B3</f>
        <v>13</v>
      </c>
      <c r="H3">
        <f t="shared" ref="H3:H7" si="3">C3^2</f>
        <v>1</v>
      </c>
      <c r="I3">
        <f t="shared" ref="I3:I7" si="4">D3^2</f>
        <v>4</v>
      </c>
      <c r="J3">
        <f t="shared" ref="J3:J7" si="5">B3^2</f>
        <v>42.25</v>
      </c>
    </row>
    <row r="4" spans="2:10" x14ac:dyDescent="0.3">
      <c r="B4">
        <v>10</v>
      </c>
      <c r="C4">
        <v>1</v>
      </c>
      <c r="D4">
        <v>4</v>
      </c>
      <c r="E4">
        <f t="shared" si="0"/>
        <v>4</v>
      </c>
      <c r="F4">
        <f t="shared" si="1"/>
        <v>10</v>
      </c>
      <c r="G4">
        <f t="shared" si="2"/>
        <v>40</v>
      </c>
      <c r="H4">
        <f t="shared" si="3"/>
        <v>1</v>
      </c>
      <c r="I4">
        <f t="shared" si="4"/>
        <v>16</v>
      </c>
      <c r="J4">
        <f t="shared" si="5"/>
        <v>100</v>
      </c>
    </row>
    <row r="5" spans="2:10" x14ac:dyDescent="0.3">
      <c r="B5">
        <v>11</v>
      </c>
      <c r="C5">
        <v>2</v>
      </c>
      <c r="D5">
        <v>2</v>
      </c>
      <c r="E5">
        <f t="shared" si="0"/>
        <v>4</v>
      </c>
      <c r="F5">
        <f t="shared" si="1"/>
        <v>22</v>
      </c>
      <c r="G5">
        <f t="shared" si="2"/>
        <v>22</v>
      </c>
      <c r="H5">
        <f t="shared" si="3"/>
        <v>4</v>
      </c>
      <c r="I5">
        <f t="shared" si="4"/>
        <v>4</v>
      </c>
      <c r="J5">
        <f t="shared" si="5"/>
        <v>121</v>
      </c>
    </row>
    <row r="6" spans="2:10" x14ac:dyDescent="0.3">
      <c r="B6">
        <v>11.5</v>
      </c>
      <c r="C6">
        <v>2</v>
      </c>
      <c r="D6">
        <v>4</v>
      </c>
      <c r="E6">
        <f t="shared" si="0"/>
        <v>8</v>
      </c>
      <c r="F6">
        <f t="shared" si="1"/>
        <v>23</v>
      </c>
      <c r="G6">
        <f t="shared" si="2"/>
        <v>46</v>
      </c>
      <c r="H6">
        <f t="shared" si="3"/>
        <v>4</v>
      </c>
      <c r="I6">
        <f t="shared" si="4"/>
        <v>16</v>
      </c>
      <c r="J6">
        <f t="shared" si="5"/>
        <v>132.25</v>
      </c>
    </row>
    <row r="7" spans="2:10" x14ac:dyDescent="0.3">
      <c r="B7">
        <v>16.5</v>
      </c>
      <c r="C7">
        <v>3</v>
      </c>
      <c r="D7">
        <v>6</v>
      </c>
      <c r="E7">
        <f t="shared" si="0"/>
        <v>18</v>
      </c>
      <c r="F7">
        <f t="shared" si="1"/>
        <v>49.5</v>
      </c>
      <c r="G7">
        <f t="shared" si="2"/>
        <v>99</v>
      </c>
      <c r="H7">
        <f t="shared" si="3"/>
        <v>9</v>
      </c>
      <c r="I7">
        <f t="shared" si="4"/>
        <v>36</v>
      </c>
      <c r="J7">
        <f t="shared" si="5"/>
        <v>272.25</v>
      </c>
    </row>
    <row r="9" spans="2:10" x14ac:dyDescent="0.3">
      <c r="B9">
        <f>SUM(B2:B7)</f>
        <v>57</v>
      </c>
      <c r="C9">
        <f t="shared" ref="C9:J9" si="6">SUM(C2:C7)</f>
        <v>9</v>
      </c>
      <c r="D9">
        <f t="shared" si="6"/>
        <v>18</v>
      </c>
      <c r="E9">
        <f t="shared" si="6"/>
        <v>36</v>
      </c>
      <c r="F9">
        <f t="shared" si="6"/>
        <v>111</v>
      </c>
      <c r="G9">
        <f t="shared" si="6"/>
        <v>220</v>
      </c>
      <c r="H9">
        <f t="shared" si="6"/>
        <v>19</v>
      </c>
      <c r="I9">
        <f t="shared" si="6"/>
        <v>76</v>
      </c>
      <c r="J9">
        <f t="shared" si="6"/>
        <v>670</v>
      </c>
    </row>
    <row r="11" spans="2:10" x14ac:dyDescent="0.3">
      <c r="B11" t="s">
        <v>44</v>
      </c>
      <c r="C11">
        <v>6</v>
      </c>
    </row>
    <row r="12" spans="2:10" x14ac:dyDescent="0.3">
      <c r="B12" t="s">
        <v>39</v>
      </c>
      <c r="C12">
        <f>AVERAGE(B2:B7)</f>
        <v>9.5</v>
      </c>
    </row>
    <row r="13" spans="2:10" x14ac:dyDescent="0.3">
      <c r="B13" t="s">
        <v>40</v>
      </c>
      <c r="C13">
        <f>AVERAGE(C2:C7)</f>
        <v>1.5</v>
      </c>
    </row>
    <row r="14" spans="2:10" x14ac:dyDescent="0.3">
      <c r="B14" t="s">
        <v>41</v>
      </c>
      <c r="C14">
        <f>AVERAGE(D2:D7)</f>
        <v>3</v>
      </c>
    </row>
    <row r="15" spans="2:10" x14ac:dyDescent="0.3">
      <c r="B15" t="s">
        <v>42</v>
      </c>
      <c r="C15">
        <f>H9-((C9^2)/C11)</f>
        <v>5.5</v>
      </c>
    </row>
    <row r="16" spans="2:10" x14ac:dyDescent="0.3">
      <c r="B16" t="s">
        <v>43</v>
      </c>
      <c r="C16">
        <f>I9-((D9^2)/C11)</f>
        <v>22</v>
      </c>
    </row>
    <row r="17" spans="2:8" x14ac:dyDescent="0.3">
      <c r="B17" t="s">
        <v>45</v>
      </c>
      <c r="C17">
        <f>E9-((C9*D9)/C11)</f>
        <v>9</v>
      </c>
    </row>
    <row r="18" spans="2:8" x14ac:dyDescent="0.3">
      <c r="B18" t="s">
        <v>46</v>
      </c>
      <c r="C18">
        <f>F9-((B9*C9)/C11)</f>
        <v>25.5</v>
      </c>
    </row>
    <row r="19" spans="2:8" x14ac:dyDescent="0.3">
      <c r="B19" t="s">
        <v>47</v>
      </c>
      <c r="C19">
        <f>G9-((B9*D9)/C11)</f>
        <v>49</v>
      </c>
    </row>
    <row r="20" spans="2:8" x14ac:dyDescent="0.3">
      <c r="B20" t="s">
        <v>48</v>
      </c>
      <c r="C20">
        <f>J9-((B9^2)/C11)</f>
        <v>128.5</v>
      </c>
    </row>
    <row r="22" spans="2:8" x14ac:dyDescent="0.3">
      <c r="B22" t="s">
        <v>49</v>
      </c>
      <c r="E22">
        <f>(C19/C17)-(C18/C15)</f>
        <v>0.80808080808080796</v>
      </c>
    </row>
    <row r="23" spans="2:8" x14ac:dyDescent="0.3">
      <c r="B23" t="s">
        <v>50</v>
      </c>
      <c r="E23">
        <f>(C16/C17)-(C17/C15)</f>
        <v>0.80808080808080818</v>
      </c>
    </row>
    <row r="24" spans="2:8" x14ac:dyDescent="0.3">
      <c r="B24" t="s">
        <v>51</v>
      </c>
      <c r="E24">
        <f>E22/E23</f>
        <v>0.99999999999999978</v>
      </c>
    </row>
    <row r="25" spans="2:8" x14ac:dyDescent="0.3">
      <c r="B25" t="s">
        <v>59</v>
      </c>
      <c r="E25">
        <f>(C19/C17)</f>
        <v>5.4444444444444446</v>
      </c>
    </row>
    <row r="26" spans="2:8" x14ac:dyDescent="0.3">
      <c r="B26" t="s">
        <v>58</v>
      </c>
      <c r="E26">
        <f>C16/C17</f>
        <v>2.4444444444444446</v>
      </c>
    </row>
    <row r="27" spans="2:8" x14ac:dyDescent="0.3">
      <c r="B27" t="s">
        <v>52</v>
      </c>
      <c r="E27">
        <f>E25-E26*E24</f>
        <v>3.0000000000000004</v>
      </c>
    </row>
    <row r="28" spans="2:8" x14ac:dyDescent="0.3">
      <c r="B28" t="s">
        <v>53</v>
      </c>
      <c r="E28">
        <f>C12-E27*C13-E24*C14</f>
        <v>2</v>
      </c>
    </row>
    <row r="30" spans="2:8" x14ac:dyDescent="0.3">
      <c r="B30" t="s">
        <v>54</v>
      </c>
      <c r="E30">
        <f>(E27*C18+E24*C19)/C20</f>
        <v>0.97665369649805445</v>
      </c>
    </row>
    <row r="32" spans="2:8" x14ac:dyDescent="0.3">
      <c r="B32" t="s">
        <v>55</v>
      </c>
      <c r="F32">
        <f>(E27*C18+E24*C19)/2</f>
        <v>62.75</v>
      </c>
      <c r="H32">
        <f>F32*2</f>
        <v>125.5</v>
      </c>
    </row>
    <row r="33" spans="2:6" x14ac:dyDescent="0.3">
      <c r="B33" t="s">
        <v>56</v>
      </c>
      <c r="F33">
        <f>(C20-E27*C18-E24*C19)/(C11-3)</f>
        <v>1</v>
      </c>
    </row>
    <row r="34" spans="2:6" x14ac:dyDescent="0.3">
      <c r="B34" t="s">
        <v>57</v>
      </c>
      <c r="F34">
        <f>F32/F33</f>
        <v>62.75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Exemplo 1</vt:lpstr>
      <vt:lpstr>Regressão Ex 1</vt:lpstr>
      <vt:lpstr>Planilha2</vt:lpstr>
      <vt:lpstr>Exemplo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</dc:creator>
  <cp:lastModifiedBy>Gustavo</cp:lastModifiedBy>
  <cp:lastPrinted>2015-10-29T14:39:28Z</cp:lastPrinted>
  <dcterms:created xsi:type="dcterms:W3CDTF">2015-08-05T17:58:52Z</dcterms:created>
  <dcterms:modified xsi:type="dcterms:W3CDTF">2019-11-05T11:34:13Z</dcterms:modified>
</cp:coreProperties>
</file>