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3_ncr:1_{63BFCAD7-E650-4C3D-8564-E442FD8CF675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Critérios" sheetId="3" r:id="rId1"/>
    <sheet name="Subcritérios" sheetId="4" r:id="rId2"/>
    <sheet name="Projetos" sheetId="5" r:id="rId3"/>
    <sheet name="Consolidação 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5" l="1"/>
  <c r="K45" i="5"/>
  <c r="K42" i="5"/>
  <c r="J5" i="8"/>
  <c r="J7" i="8"/>
  <c r="J26" i="8"/>
  <c r="H18" i="3"/>
  <c r="H17" i="3"/>
  <c r="H14" i="3"/>
  <c r="H16" i="3"/>
  <c r="H15" i="3"/>
  <c r="J28" i="8"/>
  <c r="J29" i="8"/>
  <c r="J30" i="8"/>
  <c r="H29" i="8"/>
  <c r="H30" i="8"/>
  <c r="I30" i="8"/>
  <c r="E30" i="8"/>
  <c r="F30" i="8"/>
  <c r="G30" i="8"/>
  <c r="D30" i="8"/>
  <c r="E29" i="8"/>
  <c r="F29" i="8"/>
  <c r="G29" i="8"/>
  <c r="I29" i="8"/>
  <c r="D29" i="8"/>
  <c r="H28" i="8"/>
  <c r="I27" i="8"/>
  <c r="E28" i="8"/>
  <c r="F28" i="8"/>
  <c r="G28" i="8"/>
  <c r="I28" i="8"/>
  <c r="D28" i="8"/>
  <c r="J27" i="8"/>
  <c r="E27" i="8"/>
  <c r="E33" i="8" s="1"/>
  <c r="F27" i="8"/>
  <c r="G27" i="8"/>
  <c r="H27" i="8"/>
  <c r="H33" i="8" s="1"/>
  <c r="D27" i="8"/>
  <c r="D26" i="8"/>
  <c r="D33" i="8" s="1"/>
  <c r="H26" i="8"/>
  <c r="E26" i="8"/>
  <c r="G26" i="8"/>
  <c r="G33" i="8" s="1"/>
  <c r="F26" i="8"/>
  <c r="F33" i="8" s="1"/>
  <c r="I26" i="8"/>
  <c r="I33" i="8" s="1"/>
  <c r="J6" i="8"/>
  <c r="J23" i="8"/>
  <c r="J22" i="8"/>
  <c r="J21" i="8"/>
  <c r="J19" i="8"/>
  <c r="J18" i="8"/>
  <c r="J17" i="8"/>
  <c r="J15" i="8"/>
  <c r="J14" i="8"/>
  <c r="J13" i="8"/>
  <c r="J10" i="8"/>
  <c r="J11" i="8"/>
  <c r="J9" i="8"/>
  <c r="K44" i="5"/>
  <c r="K43" i="5"/>
  <c r="Q18" i="5"/>
  <c r="Q16" i="5"/>
  <c r="Q17" i="5"/>
  <c r="Q15" i="5"/>
  <c r="Q13" i="5"/>
  <c r="Q14" i="5"/>
  <c r="Q9" i="5"/>
  <c r="L9" i="5"/>
  <c r="L8" i="5"/>
  <c r="K136" i="5"/>
  <c r="K138" i="5"/>
  <c r="K134" i="5"/>
  <c r="J135" i="5"/>
  <c r="J136" i="5"/>
  <c r="J137" i="5"/>
  <c r="J138" i="5"/>
  <c r="J139" i="5"/>
  <c r="J134" i="5"/>
  <c r="H129" i="5"/>
  <c r="K127" i="5"/>
  <c r="K125" i="5"/>
  <c r="J126" i="5"/>
  <c r="J127" i="5"/>
  <c r="J128" i="5"/>
  <c r="J129" i="5"/>
  <c r="J130" i="5"/>
  <c r="J125" i="5"/>
  <c r="K119" i="5"/>
  <c r="J119" i="5"/>
  <c r="J117" i="5"/>
  <c r="J118" i="5"/>
  <c r="J120" i="5"/>
  <c r="J121" i="5"/>
  <c r="J116" i="5"/>
  <c r="H138" i="5"/>
  <c r="H137" i="5"/>
  <c r="G137" i="5"/>
  <c r="N137" i="5" s="1"/>
  <c r="H136" i="5"/>
  <c r="G136" i="5"/>
  <c r="F136" i="5"/>
  <c r="H135" i="5"/>
  <c r="O135" i="5" s="1"/>
  <c r="G135" i="5"/>
  <c r="F135" i="5"/>
  <c r="E135" i="5"/>
  <c r="H134" i="5"/>
  <c r="O136" i="5" s="1"/>
  <c r="G134" i="5"/>
  <c r="F134" i="5"/>
  <c r="E134" i="5"/>
  <c r="D134" i="5"/>
  <c r="K135" i="5" s="1"/>
  <c r="H128" i="5"/>
  <c r="G128" i="5"/>
  <c r="H127" i="5"/>
  <c r="G127" i="5"/>
  <c r="F127" i="5"/>
  <c r="H126" i="5"/>
  <c r="G126" i="5"/>
  <c r="F126" i="5"/>
  <c r="E126" i="5"/>
  <c r="H125" i="5"/>
  <c r="G125" i="5"/>
  <c r="F125" i="5"/>
  <c r="E125" i="5"/>
  <c r="D125" i="5"/>
  <c r="K126" i="5" s="1"/>
  <c r="H120" i="5"/>
  <c r="H119" i="5"/>
  <c r="G119" i="5"/>
  <c r="H118" i="5"/>
  <c r="G118" i="5"/>
  <c r="N118" i="5" s="1"/>
  <c r="F118" i="5"/>
  <c r="H117" i="5"/>
  <c r="G117" i="5"/>
  <c r="F117" i="5"/>
  <c r="M116" i="5" s="1"/>
  <c r="E117" i="5"/>
  <c r="H116" i="5"/>
  <c r="G116" i="5"/>
  <c r="F116" i="5"/>
  <c r="M117" i="5" s="1"/>
  <c r="E116" i="5"/>
  <c r="L120" i="5" s="1"/>
  <c r="D116" i="5"/>
  <c r="K120" i="5" s="1"/>
  <c r="M107" i="5"/>
  <c r="L111" i="5"/>
  <c r="J107" i="5"/>
  <c r="J108" i="5"/>
  <c r="J109" i="5"/>
  <c r="J110" i="5"/>
  <c r="J111" i="5"/>
  <c r="J106" i="5"/>
  <c r="K98" i="5"/>
  <c r="K101" i="5"/>
  <c r="K102" i="5"/>
  <c r="J100" i="5"/>
  <c r="J98" i="5"/>
  <c r="J99" i="5"/>
  <c r="J101" i="5"/>
  <c r="J102" i="5"/>
  <c r="J97" i="5"/>
  <c r="K90" i="5"/>
  <c r="K91" i="5"/>
  <c r="K88" i="5"/>
  <c r="J89" i="5"/>
  <c r="J90" i="5"/>
  <c r="J91" i="5"/>
  <c r="J92" i="5"/>
  <c r="J93" i="5"/>
  <c r="J88" i="5"/>
  <c r="H110" i="5"/>
  <c r="H109" i="5"/>
  <c r="G109" i="5"/>
  <c r="H108" i="5"/>
  <c r="G108" i="5"/>
  <c r="F108" i="5"/>
  <c r="M106" i="5" s="1"/>
  <c r="H107" i="5"/>
  <c r="G107" i="5"/>
  <c r="F107" i="5"/>
  <c r="M109" i="5" s="1"/>
  <c r="E107" i="5"/>
  <c r="L109" i="5" s="1"/>
  <c r="H106" i="5"/>
  <c r="G106" i="5"/>
  <c r="F106" i="5"/>
  <c r="M110" i="5" s="1"/>
  <c r="E106" i="5"/>
  <c r="L108" i="5" s="1"/>
  <c r="D106" i="5"/>
  <c r="K108" i="5" s="1"/>
  <c r="H101" i="5"/>
  <c r="H100" i="5"/>
  <c r="G100" i="5"/>
  <c r="H99" i="5"/>
  <c r="G99" i="5"/>
  <c r="F99" i="5"/>
  <c r="H98" i="5"/>
  <c r="G98" i="5"/>
  <c r="F98" i="5"/>
  <c r="M101" i="5" s="1"/>
  <c r="E98" i="5"/>
  <c r="L99" i="5" s="1"/>
  <c r="H97" i="5"/>
  <c r="G97" i="5"/>
  <c r="F97" i="5"/>
  <c r="M99" i="5" s="1"/>
  <c r="E97" i="5"/>
  <c r="L100" i="5" s="1"/>
  <c r="D97" i="5"/>
  <c r="K99" i="5" s="1"/>
  <c r="H92" i="5"/>
  <c r="H91" i="5"/>
  <c r="G91" i="5"/>
  <c r="H90" i="5"/>
  <c r="G90" i="5"/>
  <c r="F90" i="5"/>
  <c r="M91" i="5" s="1"/>
  <c r="H89" i="5"/>
  <c r="G89" i="5"/>
  <c r="F89" i="5"/>
  <c r="E89" i="5"/>
  <c r="H88" i="5"/>
  <c r="G88" i="5"/>
  <c r="F88" i="5"/>
  <c r="E88" i="5"/>
  <c r="L92" i="5" s="1"/>
  <c r="D88" i="5"/>
  <c r="K92" i="5" s="1"/>
  <c r="K81" i="5"/>
  <c r="K82" i="5"/>
  <c r="J79" i="5"/>
  <c r="J80" i="5"/>
  <c r="J81" i="5"/>
  <c r="J82" i="5"/>
  <c r="J83" i="5"/>
  <c r="J78" i="5"/>
  <c r="J70" i="5"/>
  <c r="J71" i="5"/>
  <c r="J72" i="5"/>
  <c r="J73" i="5"/>
  <c r="J74" i="5"/>
  <c r="J69" i="5"/>
  <c r="L65" i="5"/>
  <c r="K61" i="5"/>
  <c r="K63" i="5"/>
  <c r="K60" i="5"/>
  <c r="L60" i="5"/>
  <c r="J61" i="5"/>
  <c r="J62" i="5"/>
  <c r="J63" i="5"/>
  <c r="J64" i="5"/>
  <c r="J65" i="5"/>
  <c r="J60" i="5"/>
  <c r="H82" i="5"/>
  <c r="H81" i="5"/>
  <c r="G81" i="5"/>
  <c r="N82" i="5" s="1"/>
  <c r="H80" i="5"/>
  <c r="G80" i="5"/>
  <c r="F80" i="5"/>
  <c r="H79" i="5"/>
  <c r="G79" i="5"/>
  <c r="F79" i="5"/>
  <c r="E79" i="5"/>
  <c r="H78" i="5"/>
  <c r="O81" i="5" s="1"/>
  <c r="G78" i="5"/>
  <c r="F78" i="5"/>
  <c r="E78" i="5"/>
  <c r="L80" i="5" s="1"/>
  <c r="D78" i="5"/>
  <c r="K79" i="5" s="1"/>
  <c r="H73" i="5"/>
  <c r="H72" i="5"/>
  <c r="G72" i="5"/>
  <c r="H71" i="5"/>
  <c r="G71" i="5"/>
  <c r="F71" i="5"/>
  <c r="H70" i="5"/>
  <c r="O72" i="5" s="1"/>
  <c r="G70" i="5"/>
  <c r="F70" i="5"/>
  <c r="E70" i="5"/>
  <c r="L70" i="5" s="1"/>
  <c r="H69" i="5"/>
  <c r="O70" i="5" s="1"/>
  <c r="G69" i="5"/>
  <c r="F69" i="5"/>
  <c r="M70" i="5" s="1"/>
  <c r="E69" i="5"/>
  <c r="L71" i="5" s="1"/>
  <c r="D69" i="5"/>
  <c r="K72" i="5" s="1"/>
  <c r="H64" i="5"/>
  <c r="H63" i="5"/>
  <c r="G63" i="5"/>
  <c r="H62" i="5"/>
  <c r="G62" i="5"/>
  <c r="F62" i="5"/>
  <c r="H61" i="5"/>
  <c r="G61" i="5"/>
  <c r="F61" i="5"/>
  <c r="E61" i="5"/>
  <c r="L63" i="5" s="1"/>
  <c r="H60" i="5"/>
  <c r="G60" i="5"/>
  <c r="F60" i="5"/>
  <c r="E60" i="5"/>
  <c r="L61" i="5" s="1"/>
  <c r="D60" i="5"/>
  <c r="K64" i="5" s="1"/>
  <c r="J23" i="5"/>
  <c r="J24" i="5"/>
  <c r="J25" i="5"/>
  <c r="J26" i="5"/>
  <c r="J27" i="5"/>
  <c r="J22" i="5"/>
  <c r="J14" i="5"/>
  <c r="J15" i="5"/>
  <c r="J16" i="5"/>
  <c r="J17" i="5"/>
  <c r="J18" i="5"/>
  <c r="J13" i="5"/>
  <c r="J8" i="5"/>
  <c r="J7" i="5"/>
  <c r="J5" i="5"/>
  <c r="J6" i="5"/>
  <c r="J9" i="5"/>
  <c r="J4" i="5"/>
  <c r="H5" i="5"/>
  <c r="H26" i="5"/>
  <c r="H25" i="5"/>
  <c r="G25" i="5"/>
  <c r="H24" i="5"/>
  <c r="G24" i="5"/>
  <c r="F24" i="5"/>
  <c r="H23" i="5"/>
  <c r="G23" i="5"/>
  <c r="N24" i="5" s="1"/>
  <c r="F23" i="5"/>
  <c r="M25" i="5" s="1"/>
  <c r="E23" i="5"/>
  <c r="H22" i="5"/>
  <c r="G22" i="5"/>
  <c r="N23" i="5" s="1"/>
  <c r="F22" i="5"/>
  <c r="M23" i="5" s="1"/>
  <c r="E22" i="5"/>
  <c r="D22" i="5"/>
  <c r="K24" i="5" s="1"/>
  <c r="H17" i="5"/>
  <c r="H16" i="5"/>
  <c r="G16" i="5"/>
  <c r="H15" i="5"/>
  <c r="G15" i="5"/>
  <c r="F15" i="5"/>
  <c r="H14" i="5"/>
  <c r="G14" i="5"/>
  <c r="F14" i="5"/>
  <c r="M15" i="5" s="1"/>
  <c r="E14" i="5"/>
  <c r="H13" i="5"/>
  <c r="G13" i="5"/>
  <c r="F13" i="5"/>
  <c r="E13" i="5"/>
  <c r="L17" i="5" s="1"/>
  <c r="D13" i="5"/>
  <c r="H8" i="5"/>
  <c r="H7" i="5"/>
  <c r="G7" i="5"/>
  <c r="H6" i="5"/>
  <c r="G6" i="5"/>
  <c r="F6" i="5"/>
  <c r="G5" i="5"/>
  <c r="F5" i="5"/>
  <c r="E5" i="5"/>
  <c r="L7" i="5" s="1"/>
  <c r="H4" i="5"/>
  <c r="G4" i="5"/>
  <c r="F4" i="5"/>
  <c r="E4" i="5"/>
  <c r="D4" i="5"/>
  <c r="K8" i="5" s="1"/>
  <c r="J53" i="5"/>
  <c r="J32" i="5"/>
  <c r="J35" i="5"/>
  <c r="J50" i="5"/>
  <c r="J51" i="5"/>
  <c r="J52" i="5"/>
  <c r="J54" i="5"/>
  <c r="J55" i="5"/>
  <c r="H54" i="5"/>
  <c r="H53" i="5"/>
  <c r="G53" i="5"/>
  <c r="H52" i="5"/>
  <c r="G52" i="5"/>
  <c r="F52" i="5"/>
  <c r="H51" i="5"/>
  <c r="G51" i="5"/>
  <c r="F51" i="5"/>
  <c r="E51" i="5"/>
  <c r="H50" i="5"/>
  <c r="G50" i="5"/>
  <c r="F50" i="5"/>
  <c r="E50" i="5"/>
  <c r="D50" i="5"/>
  <c r="K53" i="5" s="1"/>
  <c r="J42" i="5"/>
  <c r="J43" i="5"/>
  <c r="J44" i="5"/>
  <c r="J45" i="5"/>
  <c r="J46" i="5"/>
  <c r="J41" i="5"/>
  <c r="F42" i="5"/>
  <c r="E42" i="5"/>
  <c r="H45" i="5"/>
  <c r="H44" i="5"/>
  <c r="G44" i="5"/>
  <c r="H43" i="5"/>
  <c r="G43" i="5"/>
  <c r="F43" i="5"/>
  <c r="H42" i="5"/>
  <c r="G42" i="5"/>
  <c r="H41" i="5"/>
  <c r="G41" i="5"/>
  <c r="F41" i="5"/>
  <c r="M44" i="5" s="1"/>
  <c r="E41" i="5"/>
  <c r="D41" i="5"/>
  <c r="J36" i="5"/>
  <c r="J33" i="5"/>
  <c r="J34" i="5"/>
  <c r="J37" i="5"/>
  <c r="H36" i="5"/>
  <c r="H35" i="5"/>
  <c r="G35" i="5"/>
  <c r="H34" i="5"/>
  <c r="G34" i="5"/>
  <c r="F34" i="5"/>
  <c r="H33" i="5"/>
  <c r="G33" i="5"/>
  <c r="F33" i="5"/>
  <c r="E33" i="5"/>
  <c r="H32" i="5"/>
  <c r="G32" i="5"/>
  <c r="F32" i="5"/>
  <c r="E32" i="5"/>
  <c r="L35" i="5" s="1"/>
  <c r="D32" i="5"/>
  <c r="K34" i="5" s="1"/>
  <c r="D32" i="4"/>
  <c r="E32" i="4"/>
  <c r="E33" i="4"/>
  <c r="I33" i="4"/>
  <c r="H33" i="4"/>
  <c r="H34" i="4"/>
  <c r="I32" i="4"/>
  <c r="H32" i="4"/>
  <c r="G34" i="4"/>
  <c r="G33" i="4"/>
  <c r="G32" i="4"/>
  <c r="K6" i="4"/>
  <c r="K12" i="4"/>
  <c r="K19" i="4"/>
  <c r="K25" i="4"/>
  <c r="K26" i="4"/>
  <c r="G25" i="4"/>
  <c r="D25" i="4"/>
  <c r="E25" i="4"/>
  <c r="E26" i="4"/>
  <c r="D27" i="4"/>
  <c r="H27" i="4" s="1"/>
  <c r="C27" i="4"/>
  <c r="G27" i="4" s="1"/>
  <c r="H25" i="4"/>
  <c r="H26" i="4"/>
  <c r="H13" i="4"/>
  <c r="G12" i="4"/>
  <c r="I13" i="4"/>
  <c r="I20" i="4"/>
  <c r="I19" i="4"/>
  <c r="I27" i="4"/>
  <c r="I26" i="4"/>
  <c r="I25" i="4"/>
  <c r="E19" i="4"/>
  <c r="E18" i="4"/>
  <c r="D18" i="4"/>
  <c r="D20" i="4"/>
  <c r="C20" i="4"/>
  <c r="E11" i="4"/>
  <c r="D11" i="4"/>
  <c r="E12" i="4"/>
  <c r="D13" i="4"/>
  <c r="C12" i="4"/>
  <c r="D6" i="4"/>
  <c r="E5" i="4" s="1"/>
  <c r="E4" i="4"/>
  <c r="D4" i="4"/>
  <c r="C15" i="3"/>
  <c r="C16" i="3"/>
  <c r="C17" i="3"/>
  <c r="C18" i="3"/>
  <c r="C14" i="3"/>
  <c r="G7" i="3"/>
  <c r="G17" i="3" s="1"/>
  <c r="G6" i="3"/>
  <c r="G5" i="3"/>
  <c r="G4" i="3"/>
  <c r="F4" i="3"/>
  <c r="E4" i="3"/>
  <c r="D4" i="3"/>
  <c r="D6" i="3"/>
  <c r="E5" i="3" s="1"/>
  <c r="E7" i="3"/>
  <c r="F6" i="3" s="1"/>
  <c r="F16" i="3" s="1"/>
  <c r="D7" i="3"/>
  <c r="F5" i="3" s="1"/>
  <c r="J33" i="8" l="1"/>
  <c r="M138" i="5"/>
  <c r="M137" i="5"/>
  <c r="N138" i="5"/>
  <c r="L134" i="5"/>
  <c r="O139" i="5"/>
  <c r="O134" i="5"/>
  <c r="O137" i="5"/>
  <c r="O138" i="5"/>
  <c r="N134" i="5"/>
  <c r="N136" i="5"/>
  <c r="N139" i="5"/>
  <c r="N135" i="5"/>
  <c r="M134" i="5"/>
  <c r="M139" i="5"/>
  <c r="M135" i="5"/>
  <c r="M136" i="5"/>
  <c r="L139" i="5"/>
  <c r="L135" i="5"/>
  <c r="Q135" i="5" s="1"/>
  <c r="L138" i="5"/>
  <c r="L137" i="5"/>
  <c r="L136" i="5"/>
  <c r="K137" i="5"/>
  <c r="K139" i="5"/>
  <c r="N129" i="5"/>
  <c r="O129" i="5"/>
  <c r="O126" i="5"/>
  <c r="M126" i="5"/>
  <c r="L129" i="5"/>
  <c r="O130" i="5"/>
  <c r="O128" i="5"/>
  <c r="O127" i="5"/>
  <c r="O125" i="5"/>
  <c r="N128" i="5"/>
  <c r="N125" i="5"/>
  <c r="N127" i="5"/>
  <c r="N130" i="5"/>
  <c r="N126" i="5"/>
  <c r="M130" i="5"/>
  <c r="M125" i="5"/>
  <c r="M128" i="5"/>
  <c r="M129" i="5"/>
  <c r="M127" i="5"/>
  <c r="L127" i="5"/>
  <c r="L128" i="5"/>
  <c r="L130" i="5"/>
  <c r="L126" i="5"/>
  <c r="L125" i="5"/>
  <c r="Q125" i="5" s="1"/>
  <c r="K130" i="5"/>
  <c r="K129" i="5"/>
  <c r="K128" i="5"/>
  <c r="O117" i="5"/>
  <c r="O120" i="5"/>
  <c r="N119" i="5"/>
  <c r="O116" i="5"/>
  <c r="O119" i="5"/>
  <c r="M119" i="5"/>
  <c r="M118" i="5"/>
  <c r="K116" i="5"/>
  <c r="K121" i="5"/>
  <c r="K117" i="5"/>
  <c r="K118" i="5"/>
  <c r="L119" i="5"/>
  <c r="L118" i="5"/>
  <c r="L121" i="5"/>
  <c r="L117" i="5"/>
  <c r="L116" i="5"/>
  <c r="N116" i="5"/>
  <c r="N121" i="5"/>
  <c r="N120" i="5"/>
  <c r="N117" i="5"/>
  <c r="O118" i="5"/>
  <c r="Q120" i="5"/>
  <c r="O121" i="5"/>
  <c r="M120" i="5"/>
  <c r="M121" i="5"/>
  <c r="N109" i="5"/>
  <c r="M111" i="5"/>
  <c r="O108" i="5"/>
  <c r="K106" i="5"/>
  <c r="K107" i="5"/>
  <c r="K111" i="5"/>
  <c r="K110" i="5"/>
  <c r="K109" i="5"/>
  <c r="O107" i="5"/>
  <c r="O106" i="5"/>
  <c r="O111" i="5"/>
  <c r="O109" i="5"/>
  <c r="O110" i="5"/>
  <c r="N108" i="5"/>
  <c r="N106" i="5"/>
  <c r="N107" i="5"/>
  <c r="N110" i="5"/>
  <c r="N111" i="5"/>
  <c r="L106" i="5"/>
  <c r="L110" i="5"/>
  <c r="L107" i="5"/>
  <c r="Q111" i="5"/>
  <c r="M108" i="5"/>
  <c r="O101" i="5"/>
  <c r="O100" i="5"/>
  <c r="N102" i="5"/>
  <c r="O99" i="5"/>
  <c r="O97" i="5"/>
  <c r="O102" i="5"/>
  <c r="O98" i="5"/>
  <c r="M98" i="5"/>
  <c r="M102" i="5"/>
  <c r="N100" i="5"/>
  <c r="N98" i="5"/>
  <c r="N99" i="5"/>
  <c r="N97" i="5"/>
  <c r="N101" i="5"/>
  <c r="M100" i="5"/>
  <c r="M97" i="5"/>
  <c r="L97" i="5"/>
  <c r="L102" i="5"/>
  <c r="L98" i="5"/>
  <c r="L101" i="5"/>
  <c r="Q99" i="5"/>
  <c r="K100" i="5"/>
  <c r="K97" i="5"/>
  <c r="N90" i="5"/>
  <c r="N93" i="5"/>
  <c r="N91" i="5"/>
  <c r="N88" i="5"/>
  <c r="M92" i="5"/>
  <c r="N89" i="5"/>
  <c r="O90" i="5"/>
  <c r="O93" i="5"/>
  <c r="O89" i="5"/>
  <c r="O92" i="5"/>
  <c r="O91" i="5"/>
  <c r="O88" i="5"/>
  <c r="N92" i="5"/>
  <c r="M90" i="5"/>
  <c r="M88" i="5"/>
  <c r="M93" i="5"/>
  <c r="M89" i="5"/>
  <c r="L91" i="5"/>
  <c r="Q91" i="5" s="1"/>
  <c r="L90" i="5"/>
  <c r="L88" i="5"/>
  <c r="L93" i="5"/>
  <c r="L89" i="5"/>
  <c r="K93" i="5"/>
  <c r="K89" i="5"/>
  <c r="O80" i="5"/>
  <c r="N78" i="5"/>
  <c r="N80" i="5"/>
  <c r="N83" i="5"/>
  <c r="O79" i="5"/>
  <c r="O83" i="5"/>
  <c r="N79" i="5"/>
  <c r="M80" i="5"/>
  <c r="K78" i="5"/>
  <c r="K80" i="5"/>
  <c r="K83" i="5"/>
  <c r="O78" i="5"/>
  <c r="O82" i="5"/>
  <c r="N81" i="5"/>
  <c r="M83" i="5"/>
  <c r="M79" i="5"/>
  <c r="M78" i="5"/>
  <c r="M82" i="5"/>
  <c r="Q82" i="5" s="1"/>
  <c r="M81" i="5"/>
  <c r="L83" i="5"/>
  <c r="L79" i="5"/>
  <c r="Q79" i="5" s="1"/>
  <c r="L78" i="5"/>
  <c r="L82" i="5"/>
  <c r="L81" i="5"/>
  <c r="N73" i="5"/>
  <c r="L74" i="5"/>
  <c r="L72" i="5"/>
  <c r="N72" i="5"/>
  <c r="N70" i="5"/>
  <c r="N69" i="5"/>
  <c r="O74" i="5"/>
  <c r="O69" i="5"/>
  <c r="O73" i="5"/>
  <c r="O71" i="5"/>
  <c r="K69" i="5"/>
  <c r="K71" i="5"/>
  <c r="K74" i="5"/>
  <c r="K70" i="5"/>
  <c r="K73" i="5"/>
  <c r="M73" i="5"/>
  <c r="M72" i="5"/>
  <c r="M69" i="5"/>
  <c r="M71" i="5"/>
  <c r="M74" i="5"/>
  <c r="N74" i="5"/>
  <c r="N71" i="5"/>
  <c r="L69" i="5"/>
  <c r="L73" i="5"/>
  <c r="O61" i="5"/>
  <c r="N61" i="5"/>
  <c r="M62" i="5"/>
  <c r="O60" i="5"/>
  <c r="O64" i="5"/>
  <c r="O63" i="5"/>
  <c r="O62" i="5"/>
  <c r="O65" i="5"/>
  <c r="N64" i="5"/>
  <c r="N62" i="5"/>
  <c r="N60" i="5"/>
  <c r="Q60" i="5" s="1"/>
  <c r="N63" i="5"/>
  <c r="N65" i="5"/>
  <c r="M61" i="5"/>
  <c r="Q61" i="5" s="1"/>
  <c r="M65" i="5"/>
  <c r="M60" i="5"/>
  <c r="M64" i="5"/>
  <c r="M63" i="5"/>
  <c r="Q63" i="5" s="1"/>
  <c r="L64" i="5"/>
  <c r="L62" i="5"/>
  <c r="K62" i="5"/>
  <c r="K65" i="5"/>
  <c r="N50" i="5"/>
  <c r="M55" i="5"/>
  <c r="L54" i="5"/>
  <c r="M54" i="5"/>
  <c r="O41" i="5"/>
  <c r="N45" i="5"/>
  <c r="L44" i="5"/>
  <c r="O32" i="5"/>
  <c r="N37" i="5"/>
  <c r="M36" i="5"/>
  <c r="K35" i="5"/>
  <c r="O24" i="5"/>
  <c r="N27" i="5"/>
  <c r="M27" i="5"/>
  <c r="M24" i="5"/>
  <c r="L26" i="5"/>
  <c r="O22" i="5"/>
  <c r="O23" i="5"/>
  <c r="O27" i="5"/>
  <c r="O25" i="5"/>
  <c r="O26" i="5"/>
  <c r="N22" i="5"/>
  <c r="N26" i="5"/>
  <c r="N25" i="5"/>
  <c r="M26" i="5"/>
  <c r="M22" i="5"/>
  <c r="L25" i="5"/>
  <c r="L22" i="5"/>
  <c r="L23" i="5"/>
  <c r="L24" i="5"/>
  <c r="L27" i="5"/>
  <c r="K27" i="5"/>
  <c r="K26" i="5"/>
  <c r="K25" i="5"/>
  <c r="K22" i="5"/>
  <c r="K23" i="5"/>
  <c r="O16" i="5"/>
  <c r="O18" i="5"/>
  <c r="N15" i="5"/>
  <c r="O14" i="5"/>
  <c r="O15" i="5"/>
  <c r="M16" i="5"/>
  <c r="M13" i="5"/>
  <c r="O13" i="5"/>
  <c r="O17" i="5"/>
  <c r="N14" i="5"/>
  <c r="N13" i="5"/>
  <c r="N16" i="5"/>
  <c r="N18" i="5"/>
  <c r="N17" i="5"/>
  <c r="M18" i="5"/>
  <c r="M14" i="5"/>
  <c r="M17" i="5"/>
  <c r="L16" i="5"/>
  <c r="L13" i="5"/>
  <c r="L18" i="5"/>
  <c r="L14" i="5"/>
  <c r="L15" i="5"/>
  <c r="K18" i="5"/>
  <c r="K14" i="5"/>
  <c r="K17" i="5"/>
  <c r="K16" i="5"/>
  <c r="K13" i="5"/>
  <c r="K15" i="5"/>
  <c r="M6" i="5"/>
  <c r="M4" i="5"/>
  <c r="O7" i="5"/>
  <c r="N6" i="5"/>
  <c r="M9" i="5"/>
  <c r="M7" i="5"/>
  <c r="M5" i="5"/>
  <c r="L6" i="5"/>
  <c r="L5" i="5"/>
  <c r="O6" i="5"/>
  <c r="O4" i="5"/>
  <c r="O9" i="5"/>
  <c r="O5" i="5"/>
  <c r="O8" i="5"/>
  <c r="N4" i="5"/>
  <c r="N9" i="5"/>
  <c r="N5" i="5"/>
  <c r="N8" i="5"/>
  <c r="N7" i="5"/>
  <c r="M8" i="5"/>
  <c r="L4" i="5"/>
  <c r="K7" i="5"/>
  <c r="K4" i="5"/>
  <c r="K6" i="5"/>
  <c r="K9" i="5"/>
  <c r="K5" i="5"/>
  <c r="F14" i="3"/>
  <c r="E15" i="3"/>
  <c r="D14" i="3"/>
  <c r="G15" i="3"/>
  <c r="G14" i="3"/>
  <c r="F15" i="3"/>
  <c r="E16" i="3"/>
  <c r="G16" i="3"/>
  <c r="E14" i="3"/>
  <c r="G18" i="3"/>
  <c r="D17" i="3"/>
  <c r="F18" i="3"/>
  <c r="F17" i="3"/>
  <c r="D18" i="3"/>
  <c r="D16" i="3"/>
  <c r="D15" i="3"/>
  <c r="E18" i="3"/>
  <c r="E17" i="3"/>
  <c r="Q73" i="5"/>
  <c r="N42" i="5"/>
  <c r="L50" i="5"/>
  <c r="L42" i="5"/>
  <c r="O33" i="5"/>
  <c r="N35" i="5"/>
  <c r="L34" i="5"/>
  <c r="M43" i="5"/>
  <c r="N51" i="5"/>
  <c r="N43" i="5"/>
  <c r="L53" i="5"/>
  <c r="L33" i="5"/>
  <c r="M34" i="5"/>
  <c r="O35" i="5"/>
  <c r="K37" i="5"/>
  <c r="N36" i="5"/>
  <c r="O43" i="5"/>
  <c r="N41" i="5"/>
  <c r="O52" i="5"/>
  <c r="O51" i="5"/>
  <c r="N53" i="5"/>
  <c r="O45" i="5"/>
  <c r="M33" i="5"/>
  <c r="N34" i="5"/>
  <c r="O36" i="5"/>
  <c r="K33" i="5"/>
  <c r="O37" i="5"/>
  <c r="N44" i="5"/>
  <c r="M42" i="5"/>
  <c r="L43" i="5"/>
  <c r="L51" i="5"/>
  <c r="M52" i="5"/>
  <c r="O53" i="5"/>
  <c r="N55" i="5"/>
  <c r="N33" i="5"/>
  <c r="O34" i="5"/>
  <c r="L32" i="5"/>
  <c r="O44" i="5"/>
  <c r="M51" i="5"/>
  <c r="N52" i="5"/>
  <c r="O54" i="5"/>
  <c r="M50" i="5"/>
  <c r="K36" i="5"/>
  <c r="L37" i="5"/>
  <c r="M41" i="5"/>
  <c r="L46" i="5"/>
  <c r="M46" i="5"/>
  <c r="N46" i="5"/>
  <c r="O46" i="5"/>
  <c r="K55" i="5"/>
  <c r="K51" i="5"/>
  <c r="L52" i="5"/>
  <c r="M53" i="5"/>
  <c r="N54" i="5"/>
  <c r="O55" i="5"/>
  <c r="M35" i="5"/>
  <c r="Q35" i="5" s="1"/>
  <c r="O42" i="5"/>
  <c r="N32" i="5"/>
  <c r="L36" i="5"/>
  <c r="M37" i="5"/>
  <c r="L41" i="5"/>
  <c r="L45" i="5"/>
  <c r="M45" i="5"/>
  <c r="O50" i="5"/>
  <c r="K54" i="5"/>
  <c r="L55" i="5"/>
  <c r="K52" i="5"/>
  <c r="K32" i="5"/>
  <c r="M32" i="5"/>
  <c r="K41" i="5"/>
  <c r="K50" i="5"/>
  <c r="I34" i="4"/>
  <c r="K34" i="4"/>
  <c r="K32" i="4"/>
  <c r="G26" i="4"/>
  <c r="K33" i="4"/>
  <c r="K27" i="4"/>
  <c r="Q136" i="5" l="1"/>
  <c r="Q139" i="5"/>
  <c r="Q134" i="5"/>
  <c r="Q138" i="5"/>
  <c r="Q137" i="5"/>
  <c r="Q129" i="5"/>
  <c r="Q127" i="5"/>
  <c r="Q131" i="5" s="1"/>
  <c r="Q126" i="5"/>
  <c r="Q128" i="5"/>
  <c r="Q130" i="5"/>
  <c r="Q121" i="5"/>
  <c r="Q119" i="5"/>
  <c r="Q116" i="5"/>
  <c r="Q118" i="5"/>
  <c r="Q117" i="5"/>
  <c r="Q108" i="5"/>
  <c r="Q109" i="5"/>
  <c r="Q107" i="5"/>
  <c r="Q110" i="5"/>
  <c r="Q106" i="5"/>
  <c r="Q101" i="5"/>
  <c r="Q98" i="5"/>
  <c r="Q97" i="5"/>
  <c r="Q100" i="5"/>
  <c r="Q102" i="5"/>
  <c r="Q92" i="5"/>
  <c r="Q93" i="5"/>
  <c r="Q90" i="5"/>
  <c r="Q88" i="5"/>
  <c r="Q89" i="5"/>
  <c r="Q81" i="5"/>
  <c r="Q78" i="5"/>
  <c r="Q84" i="5" s="1"/>
  <c r="Q80" i="5"/>
  <c r="Q83" i="5"/>
  <c r="Q69" i="5"/>
  <c r="Q72" i="5"/>
  <c r="Q70" i="5"/>
  <c r="Q71" i="5"/>
  <c r="Q74" i="5"/>
  <c r="Q64" i="5"/>
  <c r="Q65" i="5"/>
  <c r="Q62" i="5"/>
  <c r="Q66" i="5" s="1"/>
  <c r="Q52" i="5"/>
  <c r="Q50" i="5"/>
  <c r="Q56" i="5" s="1"/>
  <c r="Q54" i="5"/>
  <c r="Q53" i="5"/>
  <c r="Q51" i="5"/>
  <c r="Q55" i="5"/>
  <c r="Q43" i="5"/>
  <c r="Q45" i="5"/>
  <c r="Q44" i="5"/>
  <c r="Q42" i="5"/>
  <c r="Q46" i="5"/>
  <c r="Q41" i="5"/>
  <c r="Q34" i="5"/>
  <c r="Q32" i="5"/>
  <c r="Q33" i="5"/>
  <c r="Q36" i="5"/>
  <c r="Q37" i="5"/>
  <c r="Q24" i="5"/>
  <c r="Q27" i="5"/>
  <c r="Q26" i="5"/>
  <c r="Q23" i="5"/>
  <c r="Q22" i="5"/>
  <c r="Q25" i="5"/>
  <c r="Q8" i="5"/>
  <c r="Q5" i="5"/>
  <c r="Q7" i="5"/>
  <c r="Q4" i="5"/>
  <c r="Q6" i="5"/>
  <c r="K28" i="4"/>
  <c r="K35" i="4"/>
  <c r="Q140" i="5" l="1"/>
  <c r="Q122" i="5"/>
  <c r="Q112" i="5"/>
  <c r="Q103" i="5"/>
  <c r="Q94" i="5"/>
  <c r="Q75" i="5"/>
  <c r="Q47" i="5"/>
  <c r="Q38" i="5"/>
  <c r="Q28" i="5"/>
  <c r="Q19" i="5"/>
  <c r="Q10" i="5"/>
  <c r="B31" i="5"/>
  <c r="B30" i="5"/>
  <c r="I18" i="4"/>
  <c r="H19" i="4"/>
  <c r="H20" i="4"/>
  <c r="H18" i="4"/>
  <c r="G19" i="4"/>
  <c r="G20" i="4"/>
  <c r="G18" i="4"/>
  <c r="I12" i="4"/>
  <c r="I11" i="4"/>
  <c r="H12" i="4"/>
  <c r="H11" i="4"/>
  <c r="K11" i="4" s="1"/>
  <c r="G13" i="4"/>
  <c r="G11" i="4"/>
  <c r="I5" i="4"/>
  <c r="I6" i="4"/>
  <c r="I4" i="4"/>
  <c r="H5" i="4"/>
  <c r="H6" i="4"/>
  <c r="H4" i="4"/>
  <c r="G5" i="4"/>
  <c r="G6" i="4"/>
  <c r="G4" i="4"/>
  <c r="K18" i="4" l="1"/>
  <c r="K13" i="4"/>
  <c r="K5" i="4"/>
  <c r="K4" i="4"/>
  <c r="K20" i="4"/>
  <c r="K21" i="4" l="1"/>
  <c r="K14" i="4"/>
  <c r="K7" i="4" l="1"/>
</calcChain>
</file>

<file path=xl/sharedStrings.xml><?xml version="1.0" encoding="utf-8"?>
<sst xmlns="http://schemas.openxmlformats.org/spreadsheetml/2006/main" count="427" uniqueCount="43">
  <si>
    <t>Dimensões</t>
  </si>
  <si>
    <t>matriz padronizada</t>
  </si>
  <si>
    <t>subcritérios</t>
  </si>
  <si>
    <t>Grau de Preferência</t>
  </si>
  <si>
    <t>Projeto  1</t>
  </si>
  <si>
    <t>Projeto  2</t>
  </si>
  <si>
    <t>Projeto  3</t>
  </si>
  <si>
    <t>Projeto  4</t>
  </si>
  <si>
    <t>Critério 01</t>
  </si>
  <si>
    <t>Critério 02</t>
  </si>
  <si>
    <t>Critério 03</t>
  </si>
  <si>
    <t>Subcritério 01.01</t>
  </si>
  <si>
    <t>Subcritério 01.02</t>
  </si>
  <si>
    <t>Subcritério 01.03</t>
  </si>
  <si>
    <t>Subcritério 02.01</t>
  </si>
  <si>
    <t>Subcritério 02.02</t>
  </si>
  <si>
    <t>Subcritério 02.03</t>
  </si>
  <si>
    <t>Subcritério 03.01</t>
  </si>
  <si>
    <t>Subcritério 03.02</t>
  </si>
  <si>
    <t>Subcritério 03.03</t>
  </si>
  <si>
    <t>total</t>
  </si>
  <si>
    <t>Critério/Subcritério</t>
  </si>
  <si>
    <t>Preferência</t>
  </si>
  <si>
    <t>Grau de Preferência dos Projetos sob a Ótica dos Critérios</t>
  </si>
  <si>
    <t>Grau de Preferência Global</t>
  </si>
  <si>
    <t>Global</t>
  </si>
  <si>
    <t>Comparação pareada</t>
  </si>
  <si>
    <t>Critério 04</t>
  </si>
  <si>
    <t>Critério 05</t>
  </si>
  <si>
    <t>Matriz padronizada</t>
  </si>
  <si>
    <t>Subcritério 04.01</t>
  </si>
  <si>
    <t>Subcritério 04.02</t>
  </si>
  <si>
    <t>Subcritério 04.03</t>
  </si>
  <si>
    <t>Subcritério 05.01</t>
  </si>
  <si>
    <t>Subcritério 05.02</t>
  </si>
  <si>
    <t>Subcritério 05.03</t>
  </si>
  <si>
    <t>Projeto 5</t>
  </si>
  <si>
    <t>Projeto 6</t>
  </si>
  <si>
    <t>Projeto 1</t>
  </si>
  <si>
    <t>Projeto 2</t>
  </si>
  <si>
    <t>Projeto 3</t>
  </si>
  <si>
    <t>Projeto 4</t>
  </si>
  <si>
    <t>Grau de Preferência dos Projetos sob a Ótica dos Subcritérios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</si>
</sst>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9" fontId="3" fillId="0" borderId="4" xfId="1" applyFont="1" applyBorder="1" applyAlignment="1">
      <alignment horizont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9" fontId="2" fillId="0" borderId="4" xfId="1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2" fontId="2" fillId="4" borderId="1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9" fontId="3" fillId="0" borderId="7" xfId="1" applyFont="1" applyFill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0" fontId="2" fillId="0" borderId="0" xfId="0" applyFont="1" applyBorder="1"/>
    <xf numFmtId="0" fontId="0" fillId="0" borderId="1" xfId="0" applyBorder="1"/>
    <xf numFmtId="9" fontId="3" fillId="0" borderId="0" xfId="1" applyFont="1" applyBorder="1" applyAlignment="1">
      <alignment horizontal="center"/>
    </xf>
    <xf numFmtId="9" fontId="2" fillId="0" borderId="1" xfId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zoomScaleNormal="100" workbookViewId="0">
      <selection activeCell="J17" sqref="J17"/>
    </sheetView>
  </sheetViews>
  <sheetFormatPr defaultColWidth="9.109375" defaultRowHeight="14.4" x14ac:dyDescent="0.3"/>
  <cols>
    <col min="1" max="1" width="2.6640625" style="35" customWidth="1"/>
    <col min="2" max="5" width="12.6640625" style="35" customWidth="1"/>
    <col min="6" max="6" width="13.44140625" style="36" customWidth="1"/>
    <col min="7" max="7" width="12.6640625" style="35" customWidth="1"/>
    <col min="8" max="8" width="19.5546875" style="35" customWidth="1"/>
    <col min="9" max="10" width="12.6640625" style="35" customWidth="1"/>
    <col min="11" max="11" width="16.5546875" style="35" customWidth="1"/>
    <col min="12" max="16384" width="9.109375" style="35"/>
  </cols>
  <sheetData>
    <row r="1" spans="2:8" ht="15" thickBot="1" x14ac:dyDescent="0.35"/>
    <row r="2" spans="2:8" ht="15" thickBot="1" x14ac:dyDescent="0.35">
      <c r="B2" s="56"/>
      <c r="C2" s="64" t="s">
        <v>26</v>
      </c>
      <c r="D2" s="65"/>
      <c r="E2" s="65"/>
      <c r="F2" s="65"/>
      <c r="G2" s="66"/>
    </row>
    <row r="3" spans="2:8" x14ac:dyDescent="0.3">
      <c r="B3" s="58" t="s">
        <v>0</v>
      </c>
      <c r="C3" s="59" t="s">
        <v>8</v>
      </c>
      <c r="D3" s="59" t="s">
        <v>9</v>
      </c>
      <c r="E3" s="59" t="s">
        <v>10</v>
      </c>
      <c r="F3" s="59" t="s">
        <v>27</v>
      </c>
      <c r="G3" s="60" t="s">
        <v>28</v>
      </c>
    </row>
    <row r="4" spans="2:8" x14ac:dyDescent="0.3">
      <c r="B4" s="61" t="s">
        <v>8</v>
      </c>
      <c r="C4" s="67">
        <v>1</v>
      </c>
      <c r="D4" s="57">
        <f>1/C5</f>
        <v>0.1111111111111111</v>
      </c>
      <c r="E4" s="57">
        <f>1/C6</f>
        <v>0.14285714285714285</v>
      </c>
      <c r="F4" s="57">
        <f>1/C7</f>
        <v>0.5</v>
      </c>
      <c r="G4" s="62">
        <f>1/C8</f>
        <v>0.14285714285714285</v>
      </c>
    </row>
    <row r="5" spans="2:8" x14ac:dyDescent="0.3">
      <c r="B5" s="61" t="s">
        <v>9</v>
      </c>
      <c r="C5" s="67">
        <v>9</v>
      </c>
      <c r="D5" s="67">
        <v>1</v>
      </c>
      <c r="E5" s="57">
        <f>1/D6</f>
        <v>2</v>
      </c>
      <c r="F5" s="57">
        <f>1/D7</f>
        <v>5</v>
      </c>
      <c r="G5" s="62">
        <f>1/D8</f>
        <v>0.33333333333333331</v>
      </c>
    </row>
    <row r="6" spans="2:8" x14ac:dyDescent="0.3">
      <c r="B6" s="61" t="s">
        <v>10</v>
      </c>
      <c r="C6" s="67">
        <v>7</v>
      </c>
      <c r="D6" s="67">
        <f>1/2</f>
        <v>0.5</v>
      </c>
      <c r="E6" s="67">
        <v>1</v>
      </c>
      <c r="F6" s="57">
        <f>1/E7</f>
        <v>4</v>
      </c>
      <c r="G6" s="62">
        <f>1/E8</f>
        <v>0.33333333333333331</v>
      </c>
    </row>
    <row r="7" spans="2:8" x14ac:dyDescent="0.3">
      <c r="B7" s="61" t="s">
        <v>27</v>
      </c>
      <c r="C7" s="67">
        <v>2</v>
      </c>
      <c r="D7" s="67">
        <f>1/5</f>
        <v>0.2</v>
      </c>
      <c r="E7" s="67">
        <f>1/4</f>
        <v>0.25</v>
      </c>
      <c r="F7" s="67">
        <v>1</v>
      </c>
      <c r="G7" s="62">
        <f>1/F8</f>
        <v>0.14285714285714285</v>
      </c>
    </row>
    <row r="8" spans="2:8" ht="15" thickBot="1" x14ac:dyDescent="0.35">
      <c r="B8" s="63" t="s">
        <v>28</v>
      </c>
      <c r="C8" s="68">
        <v>7</v>
      </c>
      <c r="D8" s="68">
        <v>3</v>
      </c>
      <c r="E8" s="68">
        <v>3</v>
      </c>
      <c r="F8" s="68">
        <v>7</v>
      </c>
      <c r="G8" s="69">
        <v>1</v>
      </c>
    </row>
    <row r="11" spans="2:8" ht="15" thickBot="1" x14ac:dyDescent="0.35"/>
    <row r="12" spans="2:8" ht="15" thickBot="1" x14ac:dyDescent="0.35">
      <c r="B12" s="56"/>
      <c r="C12" s="64" t="s">
        <v>29</v>
      </c>
      <c r="D12" s="65"/>
      <c r="E12" s="65"/>
      <c r="F12" s="65"/>
      <c r="G12" s="66"/>
    </row>
    <row r="13" spans="2:8" x14ac:dyDescent="0.3">
      <c r="B13" s="58" t="s">
        <v>0</v>
      </c>
      <c r="C13" s="59" t="s">
        <v>8</v>
      </c>
      <c r="D13" s="59" t="s">
        <v>9</v>
      </c>
      <c r="E13" s="59" t="s">
        <v>10</v>
      </c>
      <c r="F13" s="59" t="s">
        <v>27</v>
      </c>
      <c r="G13" s="70" t="s">
        <v>28</v>
      </c>
      <c r="H13" s="73" t="s">
        <v>3</v>
      </c>
    </row>
    <row r="14" spans="2:8" x14ac:dyDescent="0.3">
      <c r="B14" s="61" t="s">
        <v>8</v>
      </c>
      <c r="C14" s="67">
        <f>C4/SUM(C$4:C$8)</f>
        <v>3.8461538461538464E-2</v>
      </c>
      <c r="D14" s="67">
        <f>D4/SUM(D$4:D$8)</f>
        <v>2.3094688221709007E-2</v>
      </c>
      <c r="E14" s="67">
        <f t="shared" ref="E14:G14" si="0">E4/SUM(E$4:E$8)</f>
        <v>2.23463687150838E-2</v>
      </c>
      <c r="F14" s="67">
        <f t="shared" si="0"/>
        <v>2.8571428571428571E-2</v>
      </c>
      <c r="G14" s="71">
        <f t="shared" si="0"/>
        <v>7.3170731707317069E-2</v>
      </c>
      <c r="H14" s="74">
        <f>AVERAGE($C$14:$G$14)</f>
        <v>3.7128951135415381E-2</v>
      </c>
    </row>
    <row r="15" spans="2:8" x14ac:dyDescent="0.3">
      <c r="B15" s="61" t="s">
        <v>9</v>
      </c>
      <c r="C15" s="67">
        <f t="shared" ref="C15:G18" si="1">C5/SUM(C$4:C$8)</f>
        <v>0.34615384615384615</v>
      </c>
      <c r="D15" s="67">
        <f t="shared" si="1"/>
        <v>0.20785219399538107</v>
      </c>
      <c r="E15" s="67">
        <f t="shared" si="1"/>
        <v>0.31284916201117319</v>
      </c>
      <c r="F15" s="67">
        <f t="shared" si="1"/>
        <v>0.2857142857142857</v>
      </c>
      <c r="G15" s="71">
        <f t="shared" si="1"/>
        <v>0.17073170731707316</v>
      </c>
      <c r="H15" s="74">
        <f>AVERAGE($C$15:$G$15)</f>
        <v>0.26466023903835184</v>
      </c>
    </row>
    <row r="16" spans="2:8" x14ac:dyDescent="0.3">
      <c r="B16" s="61" t="s">
        <v>10</v>
      </c>
      <c r="C16" s="67">
        <f t="shared" si="1"/>
        <v>0.26923076923076922</v>
      </c>
      <c r="D16" s="67">
        <f t="shared" si="1"/>
        <v>0.10392609699769054</v>
      </c>
      <c r="E16" s="67">
        <f t="shared" si="1"/>
        <v>0.15642458100558659</v>
      </c>
      <c r="F16" s="67">
        <f t="shared" si="1"/>
        <v>0.22857142857142856</v>
      </c>
      <c r="G16" s="71">
        <f t="shared" si="1"/>
        <v>0.17073170731707316</v>
      </c>
      <c r="H16" s="74">
        <f>AVERAGE($C$16:$G$16)</f>
        <v>0.18577691662450962</v>
      </c>
    </row>
    <row r="17" spans="2:8" x14ac:dyDescent="0.3">
      <c r="B17" s="61" t="s">
        <v>27</v>
      </c>
      <c r="C17" s="67">
        <f t="shared" si="1"/>
        <v>7.6923076923076927E-2</v>
      </c>
      <c r="D17" s="67">
        <f t="shared" si="1"/>
        <v>4.1570438799076216E-2</v>
      </c>
      <c r="E17" s="67">
        <f t="shared" si="1"/>
        <v>3.9106145251396648E-2</v>
      </c>
      <c r="F17" s="67">
        <f t="shared" si="1"/>
        <v>5.7142857142857141E-2</v>
      </c>
      <c r="G17" s="71">
        <f t="shared" si="1"/>
        <v>7.3170731707317069E-2</v>
      </c>
      <c r="H17" s="74">
        <f>AVERAGE($C$17:$G$17)</f>
        <v>5.7582649964744791E-2</v>
      </c>
    </row>
    <row r="18" spans="2:8" ht="15" thickBot="1" x14ac:dyDescent="0.35">
      <c r="B18" s="63" t="s">
        <v>28</v>
      </c>
      <c r="C18" s="68">
        <f t="shared" si="1"/>
        <v>0.26923076923076922</v>
      </c>
      <c r="D18" s="68">
        <f t="shared" si="1"/>
        <v>0.62355658198614317</v>
      </c>
      <c r="E18" s="68">
        <f t="shared" si="1"/>
        <v>0.46927374301675984</v>
      </c>
      <c r="F18" s="68">
        <f t="shared" si="1"/>
        <v>0.4</v>
      </c>
      <c r="G18" s="72">
        <f t="shared" si="1"/>
        <v>0.51219512195121952</v>
      </c>
      <c r="H18" s="75">
        <f>AVERAGE($C$18:$G$18)</f>
        <v>0.45485124323697834</v>
      </c>
    </row>
  </sheetData>
  <mergeCells count="2">
    <mergeCell ref="C2:G2"/>
    <mergeCell ref="C12:G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5"/>
  <sheetViews>
    <sheetView zoomScaleNormal="100" workbookViewId="0">
      <selection activeCell="N28" sqref="N28"/>
    </sheetView>
  </sheetViews>
  <sheetFormatPr defaultColWidth="9.109375" defaultRowHeight="12.9" customHeight="1" x14ac:dyDescent="0.2"/>
  <cols>
    <col min="1" max="1" width="2.6640625" style="1" customWidth="1"/>
    <col min="2" max="2" width="12.6640625" style="1" customWidth="1"/>
    <col min="3" max="5" width="12.6640625" style="3" customWidth="1"/>
    <col min="6" max="6" width="2.6640625" style="3" customWidth="1"/>
    <col min="7" max="9" width="12.6640625" style="7" customWidth="1"/>
    <col min="10" max="10" width="2.6640625" style="7" customWidth="1"/>
    <col min="11" max="11" width="16.44140625" style="7" customWidth="1"/>
    <col min="12" max="16384" width="9.109375" style="1"/>
  </cols>
  <sheetData>
    <row r="2" spans="2:11" ht="12.9" customHeight="1" x14ac:dyDescent="0.2">
      <c r="B2" s="50" t="s">
        <v>8</v>
      </c>
      <c r="C2" s="51"/>
      <c r="D2" s="51"/>
      <c r="E2" s="52"/>
      <c r="F2" s="45"/>
      <c r="G2" s="50" t="s">
        <v>1</v>
      </c>
      <c r="H2" s="51"/>
      <c r="I2" s="52"/>
      <c r="J2" s="45"/>
      <c r="K2" s="46"/>
    </row>
    <row r="3" spans="2:11" ht="12.9" customHeight="1" x14ac:dyDescent="0.2">
      <c r="B3" s="21" t="s">
        <v>2</v>
      </c>
      <c r="C3" s="15" t="s">
        <v>11</v>
      </c>
      <c r="D3" s="15" t="s">
        <v>12</v>
      </c>
      <c r="E3" s="30" t="s">
        <v>13</v>
      </c>
      <c r="F3" s="14"/>
      <c r="G3" s="31" t="s">
        <v>11</v>
      </c>
      <c r="H3" s="15" t="s">
        <v>12</v>
      </c>
      <c r="I3" s="30" t="s">
        <v>13</v>
      </c>
      <c r="J3" s="14"/>
      <c r="K3" s="32" t="s">
        <v>3</v>
      </c>
    </row>
    <row r="4" spans="2:11" ht="12.9" customHeight="1" x14ac:dyDescent="0.2">
      <c r="B4" s="10" t="s">
        <v>11</v>
      </c>
      <c r="C4" s="37">
        <v>1</v>
      </c>
      <c r="D4" s="4">
        <f>1/C5</f>
        <v>3</v>
      </c>
      <c r="E4" s="18">
        <f>1/C6</f>
        <v>5</v>
      </c>
      <c r="F4" s="25"/>
      <c r="G4" s="19">
        <f>C4/SUM($C$4:$C$6)</f>
        <v>0.65217391304347827</v>
      </c>
      <c r="H4" s="6">
        <f>D4/SUM($D$4:$D$6)</f>
        <v>0.66666666666666663</v>
      </c>
      <c r="I4" s="23">
        <f>E4/SUM($E$4:$E$6)</f>
        <v>0.625</v>
      </c>
      <c r="J4" s="28"/>
      <c r="K4" s="33">
        <f>AVERAGE(G4:I4)</f>
        <v>0.64794685990338163</v>
      </c>
    </row>
    <row r="5" spans="2:11" ht="12.9" customHeight="1" x14ac:dyDescent="0.2">
      <c r="B5" s="10" t="s">
        <v>12</v>
      </c>
      <c r="C5" s="5">
        <v>0.33333333333333331</v>
      </c>
      <c r="D5" s="37">
        <v>1</v>
      </c>
      <c r="E5" s="18">
        <f>1/D6</f>
        <v>2</v>
      </c>
      <c r="F5" s="25"/>
      <c r="G5" s="19">
        <f t="shared" ref="G5:G6" si="0">C5/SUM($C$4:$C$6)</f>
        <v>0.21739130434782608</v>
      </c>
      <c r="H5" s="6">
        <f t="shared" ref="H5:H6" si="1">D5/SUM($D$4:$D$6)</f>
        <v>0.22222222222222221</v>
      </c>
      <c r="I5" s="23">
        <f t="shared" ref="I5:I6" si="2">E5/SUM($E$4:$E$6)</f>
        <v>0.25</v>
      </c>
      <c r="J5" s="28"/>
      <c r="K5" s="33">
        <f t="shared" ref="K5:K6" si="3">AVERAGE(G5:I5)</f>
        <v>0.22987117552334943</v>
      </c>
    </row>
    <row r="6" spans="2:11" ht="12.9" customHeight="1" x14ac:dyDescent="0.2">
      <c r="B6" s="10" t="s">
        <v>13</v>
      </c>
      <c r="C6" s="5">
        <v>0.2</v>
      </c>
      <c r="D6" s="5">
        <f>1/2</f>
        <v>0.5</v>
      </c>
      <c r="E6" s="38">
        <v>1</v>
      </c>
      <c r="F6" s="26"/>
      <c r="G6" s="19">
        <f t="shared" si="0"/>
        <v>0.13043478260869568</v>
      </c>
      <c r="H6" s="6">
        <f t="shared" si="1"/>
        <v>0.1111111111111111</v>
      </c>
      <c r="I6" s="23">
        <f t="shared" si="2"/>
        <v>0.125</v>
      </c>
      <c r="J6" s="29"/>
      <c r="K6" s="33">
        <f>AVERAGE(G6:I6)</f>
        <v>0.12218196457326892</v>
      </c>
    </row>
    <row r="7" spans="2:11" ht="12.9" customHeight="1" x14ac:dyDescent="0.2">
      <c r="K7" s="13">
        <f>SUM(K4:K6)</f>
        <v>1</v>
      </c>
    </row>
    <row r="8" spans="2:11" ht="12.9" customHeight="1" x14ac:dyDescent="0.2">
      <c r="K8" s="13"/>
    </row>
    <row r="9" spans="2:11" ht="12.9" customHeight="1" x14ac:dyDescent="0.2">
      <c r="B9" s="50" t="s">
        <v>9</v>
      </c>
      <c r="C9" s="51"/>
      <c r="D9" s="51"/>
      <c r="E9" s="52"/>
      <c r="F9" s="45"/>
      <c r="G9" s="50" t="s">
        <v>1</v>
      </c>
      <c r="H9" s="51"/>
      <c r="I9" s="52"/>
      <c r="J9" s="45"/>
      <c r="K9" s="46"/>
    </row>
    <row r="10" spans="2:11" s="3" customFormat="1" ht="12.9" customHeight="1" x14ac:dyDescent="0.2">
      <c r="B10" s="21" t="s">
        <v>2</v>
      </c>
      <c r="C10" s="15" t="s">
        <v>14</v>
      </c>
      <c r="D10" s="15" t="s">
        <v>15</v>
      </c>
      <c r="E10" s="30" t="s">
        <v>16</v>
      </c>
      <c r="F10" s="34"/>
      <c r="G10" s="31" t="s">
        <v>14</v>
      </c>
      <c r="H10" s="15" t="s">
        <v>15</v>
      </c>
      <c r="I10" s="30" t="s">
        <v>16</v>
      </c>
      <c r="J10" s="14"/>
      <c r="K10" s="32" t="s">
        <v>3</v>
      </c>
    </row>
    <row r="11" spans="2:11" ht="12.9" customHeight="1" x14ac:dyDescent="0.2">
      <c r="B11" s="10" t="s">
        <v>14</v>
      </c>
      <c r="C11" s="37">
        <v>1</v>
      </c>
      <c r="D11" s="4">
        <f>1/C12</f>
        <v>2</v>
      </c>
      <c r="E11" s="18">
        <f>1/C13</f>
        <v>5</v>
      </c>
      <c r="F11" s="27"/>
      <c r="G11" s="20">
        <f>C11/SUM($C$11:$C$13)</f>
        <v>0.58823529411764708</v>
      </c>
      <c r="H11" s="8">
        <f>D11/SUM($D$11:$D$13)</f>
        <v>0.61538461538461542</v>
      </c>
      <c r="I11" s="23">
        <f>E11/SUM($E$11:$E$13)</f>
        <v>0.5</v>
      </c>
      <c r="J11" s="28"/>
      <c r="K11" s="33">
        <f>AVERAGE(G11:I11)</f>
        <v>0.56787330316742091</v>
      </c>
    </row>
    <row r="12" spans="2:11" ht="12.9" customHeight="1" x14ac:dyDescent="0.2">
      <c r="B12" s="10" t="s">
        <v>15</v>
      </c>
      <c r="C12" s="5">
        <f>1/2</f>
        <v>0.5</v>
      </c>
      <c r="D12" s="37">
        <v>1</v>
      </c>
      <c r="E12" s="18">
        <f>1/D13</f>
        <v>4</v>
      </c>
      <c r="F12" s="27"/>
      <c r="G12" s="20">
        <f>C12/SUM($C$11:$C$13)</f>
        <v>0.29411764705882354</v>
      </c>
      <c r="H12" s="8">
        <f t="shared" ref="H12:H13" si="4">D12/SUM($D$11:$D$13)</f>
        <v>0.30769230769230771</v>
      </c>
      <c r="I12" s="23">
        <f t="shared" ref="I12:I13" si="5">E12/SUM($E$11:$E$13)</f>
        <v>0.4</v>
      </c>
      <c r="J12" s="28"/>
      <c r="K12" s="33">
        <f>AVERAGE(G12:I12)</f>
        <v>0.33393665158371039</v>
      </c>
    </row>
    <row r="13" spans="2:11" ht="12.9" customHeight="1" x14ac:dyDescent="0.2">
      <c r="B13" s="10" t="s">
        <v>16</v>
      </c>
      <c r="C13" s="5">
        <v>0.2</v>
      </c>
      <c r="D13" s="5">
        <f>1/4</f>
        <v>0.25</v>
      </c>
      <c r="E13" s="38">
        <v>1</v>
      </c>
      <c r="F13" s="26"/>
      <c r="G13" s="20">
        <f t="shared" ref="G12:G13" si="6">C13/SUM($C$11:$C$13)</f>
        <v>0.11764705882352942</v>
      </c>
      <c r="H13" s="8">
        <f>D13/SUM($D$11:$D$13)</f>
        <v>7.6923076923076927E-2</v>
      </c>
      <c r="I13" s="23">
        <f>E13/SUM($E$11:$E$13)</f>
        <v>0.1</v>
      </c>
      <c r="J13" s="29"/>
      <c r="K13" s="33">
        <f t="shared" ref="K12:K13" si="7">AVERAGE(G13:I13)</f>
        <v>9.8190045248868804E-2</v>
      </c>
    </row>
    <row r="14" spans="2:11" ht="12.9" customHeight="1" x14ac:dyDescent="0.2">
      <c r="K14" s="13">
        <f>SUM(K11:K13)</f>
        <v>1.0000000000000002</v>
      </c>
    </row>
    <row r="16" spans="2:11" ht="12.9" customHeight="1" x14ac:dyDescent="0.2">
      <c r="B16" s="50" t="s">
        <v>10</v>
      </c>
      <c r="C16" s="51"/>
      <c r="D16" s="51"/>
      <c r="E16" s="52"/>
      <c r="F16" s="45"/>
      <c r="G16" s="50" t="s">
        <v>1</v>
      </c>
      <c r="H16" s="51"/>
      <c r="I16" s="52"/>
      <c r="J16" s="45"/>
      <c r="K16" s="46"/>
    </row>
    <row r="17" spans="2:11" s="2" customFormat="1" ht="12.9" customHeight="1" x14ac:dyDescent="0.2">
      <c r="B17" s="21" t="s">
        <v>2</v>
      </c>
      <c r="C17" s="15" t="s">
        <v>17</v>
      </c>
      <c r="D17" s="15" t="s">
        <v>18</v>
      </c>
      <c r="E17" s="30" t="s">
        <v>19</v>
      </c>
      <c r="F17" s="34"/>
      <c r="G17" s="31" t="s">
        <v>17</v>
      </c>
      <c r="H17" s="15" t="s">
        <v>18</v>
      </c>
      <c r="I17" s="30" t="s">
        <v>19</v>
      </c>
      <c r="J17" s="14"/>
      <c r="K17" s="32" t="s">
        <v>3</v>
      </c>
    </row>
    <row r="18" spans="2:11" ht="12.9" customHeight="1" x14ac:dyDescent="0.2">
      <c r="B18" s="10" t="s">
        <v>17</v>
      </c>
      <c r="C18" s="37">
        <v>1</v>
      </c>
      <c r="D18" s="4">
        <f>1/C19</f>
        <v>7</v>
      </c>
      <c r="E18" s="18">
        <f>1/C20</f>
        <v>9</v>
      </c>
      <c r="F18" s="27"/>
      <c r="G18" s="20">
        <f>C18/SUM($C$18:$C$20)</f>
        <v>0.79746835443037978</v>
      </c>
      <c r="H18" s="8">
        <f>D18/SUM($D$18:$D$20)</f>
        <v>0.85365853658536595</v>
      </c>
      <c r="I18" s="23">
        <f>E18/SUM($E$18:$E$20)</f>
        <v>0.6</v>
      </c>
      <c r="J18" s="28"/>
      <c r="K18" s="33">
        <f>AVERAGE(G18:I18)</f>
        <v>0.7503756303385819</v>
      </c>
    </row>
    <row r="19" spans="2:11" ht="12.9" customHeight="1" x14ac:dyDescent="0.2">
      <c r="B19" s="10" t="s">
        <v>18</v>
      </c>
      <c r="C19" s="5">
        <v>0.14285714285714285</v>
      </c>
      <c r="D19" s="37">
        <v>1</v>
      </c>
      <c r="E19" s="18">
        <f>1/D20</f>
        <v>5</v>
      </c>
      <c r="F19" s="27"/>
      <c r="G19" s="20">
        <f t="shared" ref="G19:G20" si="8">C19/SUM($C$18:$C$20)</f>
        <v>0.11392405063291139</v>
      </c>
      <c r="H19" s="8">
        <f t="shared" ref="H19:H20" si="9">D19/SUM($D$18:$D$20)</f>
        <v>0.12195121951219513</v>
      </c>
      <c r="I19" s="23">
        <f>E19/SUM($E$18:$E$20)</f>
        <v>0.33333333333333331</v>
      </c>
      <c r="J19" s="28"/>
      <c r="K19" s="33">
        <f>AVERAGE(G19:I19)</f>
        <v>0.18973620115947995</v>
      </c>
    </row>
    <row r="20" spans="2:11" ht="12.9" customHeight="1" x14ac:dyDescent="0.2">
      <c r="B20" s="10" t="s">
        <v>19</v>
      </c>
      <c r="C20" s="5">
        <f>1/9</f>
        <v>0.1111111111111111</v>
      </c>
      <c r="D20" s="5">
        <f>1/5</f>
        <v>0.2</v>
      </c>
      <c r="E20" s="38">
        <v>1</v>
      </c>
      <c r="F20" s="26"/>
      <c r="G20" s="20">
        <f t="shared" si="8"/>
        <v>8.8607594936708861E-2</v>
      </c>
      <c r="H20" s="8">
        <f t="shared" si="9"/>
        <v>2.4390243902439029E-2</v>
      </c>
      <c r="I20" s="23">
        <f>E20/SUM($E$18:$E$20)</f>
        <v>6.6666666666666666E-2</v>
      </c>
      <c r="J20" s="29"/>
      <c r="K20" s="33">
        <f t="shared" ref="K19:K20" si="10">AVERAGE(G20:I20)</f>
        <v>5.9888168501938184E-2</v>
      </c>
    </row>
    <row r="21" spans="2:11" ht="12.9" customHeight="1" x14ac:dyDescent="0.2">
      <c r="K21" s="13">
        <f>SUM(K18:K20)</f>
        <v>1</v>
      </c>
    </row>
    <row r="23" spans="2:11" ht="12.9" customHeight="1" x14ac:dyDescent="0.2">
      <c r="B23" s="50" t="s">
        <v>27</v>
      </c>
      <c r="C23" s="51"/>
      <c r="D23" s="51"/>
      <c r="E23" s="52"/>
      <c r="F23" s="45"/>
      <c r="G23" s="50" t="s">
        <v>1</v>
      </c>
      <c r="H23" s="51"/>
      <c r="I23" s="52"/>
      <c r="J23" s="45"/>
      <c r="K23" s="46"/>
    </row>
    <row r="24" spans="2:11" ht="12.9" customHeight="1" x14ac:dyDescent="0.2">
      <c r="B24" s="21" t="s">
        <v>2</v>
      </c>
      <c r="C24" s="15" t="s">
        <v>30</v>
      </c>
      <c r="D24" s="15" t="s">
        <v>31</v>
      </c>
      <c r="E24" s="15" t="s">
        <v>32</v>
      </c>
      <c r="F24" s="34"/>
      <c r="G24" s="31" t="s">
        <v>30</v>
      </c>
      <c r="H24" s="31" t="s">
        <v>31</v>
      </c>
      <c r="I24" s="31" t="s">
        <v>32</v>
      </c>
      <c r="J24" s="14"/>
      <c r="K24" s="32" t="s">
        <v>3</v>
      </c>
    </row>
    <row r="25" spans="2:11" ht="12.9" customHeight="1" x14ac:dyDescent="0.2">
      <c r="B25" s="10" t="s">
        <v>30</v>
      </c>
      <c r="C25" s="37">
        <v>1</v>
      </c>
      <c r="D25" s="4">
        <f>1/C26</f>
        <v>3</v>
      </c>
      <c r="E25" s="18">
        <f>1/C27</f>
        <v>7</v>
      </c>
      <c r="F25" s="27"/>
      <c r="G25" s="20">
        <f>C25/SUM($C$25:$C$27)</f>
        <v>0.67741935483870974</v>
      </c>
      <c r="H25" s="20">
        <f>D25/SUM($D$25:$D$27)</f>
        <v>0.72</v>
      </c>
      <c r="I25" s="20">
        <f>E25/SUM($E$25:$E$27)</f>
        <v>0.5</v>
      </c>
      <c r="J25" s="28"/>
      <c r="K25" s="33">
        <f>AVERAGE(G25:I25)</f>
        <v>0.63247311827956987</v>
      </c>
    </row>
    <row r="26" spans="2:11" ht="12.9" customHeight="1" x14ac:dyDescent="0.2">
      <c r="B26" s="10" t="s">
        <v>31</v>
      </c>
      <c r="C26" s="5">
        <v>0.33333333333333331</v>
      </c>
      <c r="D26" s="37">
        <v>1</v>
      </c>
      <c r="E26" s="18">
        <f>1/D27</f>
        <v>6</v>
      </c>
      <c r="F26" s="27"/>
      <c r="G26" s="20">
        <f>C26/SUM($C$25:$C$27)</f>
        <v>0.22580645161290325</v>
      </c>
      <c r="H26" s="20">
        <f>D26/SUM($D$25:$D$27)</f>
        <v>0.24</v>
      </c>
      <c r="I26" s="20">
        <f>E26/SUM($E$25:$E$27)</f>
        <v>0.42857142857142855</v>
      </c>
      <c r="J26" s="28"/>
      <c r="K26" s="33">
        <f>AVERAGE(G26:I26)</f>
        <v>0.29812596006144393</v>
      </c>
    </row>
    <row r="27" spans="2:11" ht="12.9" customHeight="1" x14ac:dyDescent="0.2">
      <c r="B27" s="10" t="s">
        <v>32</v>
      </c>
      <c r="C27" s="5">
        <f>1/7</f>
        <v>0.14285714285714285</v>
      </c>
      <c r="D27" s="5">
        <f>1/6</f>
        <v>0.16666666666666666</v>
      </c>
      <c r="E27" s="38">
        <v>1</v>
      </c>
      <c r="F27" s="26"/>
      <c r="G27" s="20">
        <f>C27/SUM($C$25:$C$27)</f>
        <v>9.6774193548387094E-2</v>
      </c>
      <c r="H27" s="20">
        <f>D27/SUM($D$25:$D$27)</f>
        <v>3.9999999999999994E-2</v>
      </c>
      <c r="I27" s="20">
        <f>E27/SUM($E$25:$E$27)</f>
        <v>7.1428571428571425E-2</v>
      </c>
      <c r="J27" s="29"/>
      <c r="K27" s="33">
        <f t="shared" ref="K26:K27" si="11">AVERAGE(G27:I27)</f>
        <v>6.9400921658986175E-2</v>
      </c>
    </row>
    <row r="28" spans="2:11" ht="12.9" customHeight="1" x14ac:dyDescent="0.2">
      <c r="K28" s="13">
        <f>SUM(K25:K27)</f>
        <v>1</v>
      </c>
    </row>
    <row r="30" spans="2:11" ht="12.9" customHeight="1" x14ac:dyDescent="0.2">
      <c r="B30" s="50" t="s">
        <v>28</v>
      </c>
      <c r="C30" s="51"/>
      <c r="D30" s="51"/>
      <c r="E30" s="52"/>
      <c r="F30" s="45"/>
      <c r="G30" s="50" t="s">
        <v>1</v>
      </c>
      <c r="H30" s="51"/>
      <c r="I30" s="52"/>
      <c r="J30" s="45"/>
      <c r="K30" s="46"/>
    </row>
    <row r="31" spans="2:11" ht="12.9" customHeight="1" x14ac:dyDescent="0.2">
      <c r="B31" s="21" t="s">
        <v>2</v>
      </c>
      <c r="C31" s="15" t="s">
        <v>33</v>
      </c>
      <c r="D31" s="15" t="s">
        <v>34</v>
      </c>
      <c r="E31" s="15" t="s">
        <v>35</v>
      </c>
      <c r="F31" s="34"/>
      <c r="G31" s="31" t="s">
        <v>33</v>
      </c>
      <c r="H31" s="31" t="s">
        <v>34</v>
      </c>
      <c r="I31" s="31" t="s">
        <v>35</v>
      </c>
      <c r="J31" s="14"/>
      <c r="K31" s="32" t="s">
        <v>3</v>
      </c>
    </row>
    <row r="32" spans="2:11" ht="12.9" customHeight="1" x14ac:dyDescent="0.2">
      <c r="B32" s="10" t="s">
        <v>33</v>
      </c>
      <c r="C32" s="37">
        <v>1</v>
      </c>
      <c r="D32" s="4">
        <f>1/C33</f>
        <v>4</v>
      </c>
      <c r="E32" s="18">
        <f>1/C34</f>
        <v>8</v>
      </c>
      <c r="F32" s="27"/>
      <c r="G32" s="20">
        <f>C32/SUM(C$32:C$34)</f>
        <v>0.72727272727272729</v>
      </c>
      <c r="H32" s="20">
        <f>D32/SUM(D$32:D$34)</f>
        <v>0.77419354838709675</v>
      </c>
      <c r="I32" s="20">
        <f>E32/SUM(E$32:E$34)</f>
        <v>0.53333333333333333</v>
      </c>
      <c r="J32" s="28"/>
      <c r="K32" s="33">
        <f>AVERAGE(G32:I32)</f>
        <v>0.67826653633105238</v>
      </c>
    </row>
    <row r="33" spans="2:11" ht="12.9" customHeight="1" x14ac:dyDescent="0.2">
      <c r="B33" s="10" t="s">
        <v>34</v>
      </c>
      <c r="C33" s="5">
        <v>0.25</v>
      </c>
      <c r="D33" s="37">
        <v>1</v>
      </c>
      <c r="E33" s="18">
        <f>1/D34</f>
        <v>6</v>
      </c>
      <c r="F33" s="27"/>
      <c r="G33" s="20">
        <f>C33/SUM(C$32:C$34)</f>
        <v>0.18181818181818182</v>
      </c>
      <c r="H33" s="20">
        <f>D33/SUM(D$32:D$34)</f>
        <v>0.19354838709677419</v>
      </c>
      <c r="I33" s="20">
        <f t="shared" ref="I33:I34" si="12">E33/SUM(E$32:E$34)</f>
        <v>0.4</v>
      </c>
      <c r="J33" s="28"/>
      <c r="K33" s="33">
        <f t="shared" ref="K33:K34" si="13">AVERAGE(G33:I33)</f>
        <v>0.25845552297165203</v>
      </c>
    </row>
    <row r="34" spans="2:11" ht="12.9" customHeight="1" x14ac:dyDescent="0.2">
      <c r="B34" s="10" t="s">
        <v>35</v>
      </c>
      <c r="C34" s="5">
        <v>0.125</v>
      </c>
      <c r="D34" s="5">
        <v>0.16666666666666666</v>
      </c>
      <c r="E34" s="38">
        <v>1</v>
      </c>
      <c r="F34" s="26"/>
      <c r="G34" s="20">
        <f>C34/SUM(C$32:C$34)</f>
        <v>9.0909090909090912E-2</v>
      </c>
      <c r="H34" s="20">
        <f t="shared" ref="H33:H34" si="14">D34/SUM(D$32:D$34)</f>
        <v>3.2258064516129031E-2</v>
      </c>
      <c r="I34" s="20">
        <f>E34/SUM(E$32:E$34)</f>
        <v>6.6666666666666666E-2</v>
      </c>
      <c r="J34" s="29"/>
      <c r="K34" s="33">
        <f>AVERAGE(G34:I34)</f>
        <v>6.3277940697295532E-2</v>
      </c>
    </row>
    <row r="35" spans="2:11" ht="12.9" customHeight="1" x14ac:dyDescent="0.2">
      <c r="K35" s="13">
        <f>SUM(K32:K34)</f>
        <v>0.99999999999999989</v>
      </c>
    </row>
  </sheetData>
  <mergeCells count="10">
    <mergeCell ref="B23:E23"/>
    <mergeCell ref="G23:I23"/>
    <mergeCell ref="B30:E30"/>
    <mergeCell ref="G30:I30"/>
    <mergeCell ref="B2:E2"/>
    <mergeCell ref="B9:E9"/>
    <mergeCell ref="B16:E16"/>
    <mergeCell ref="G2:I2"/>
    <mergeCell ref="G9:I9"/>
    <mergeCell ref="G16:I16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0"/>
  <sheetViews>
    <sheetView topLeftCell="A37" zoomScaleNormal="100" workbookViewId="0">
      <selection activeCell="S40" sqref="S40"/>
    </sheetView>
  </sheetViews>
  <sheetFormatPr defaultColWidth="9.109375" defaultRowHeight="10.199999999999999" x14ac:dyDescent="0.2"/>
  <cols>
    <col min="1" max="1" width="2.6640625" style="1" customWidth="1"/>
    <col min="2" max="2" width="15.88671875" style="7" customWidth="1"/>
    <col min="3" max="8" width="9.44140625" style="7" customWidth="1"/>
    <col min="9" max="9" width="2.6640625" style="39" customWidth="1"/>
    <col min="10" max="15" width="9.44140625" style="7" customWidth="1"/>
    <col min="16" max="16" width="2.6640625" style="7" customWidth="1"/>
    <col min="17" max="17" width="14" style="7" customWidth="1"/>
    <col min="18" max="18" width="2.6640625" style="1" customWidth="1"/>
    <col min="19" max="19" width="19.5546875" style="7" customWidth="1"/>
    <col min="20" max="27" width="9.33203125" style="7" customWidth="1"/>
    <col min="28" max="28" width="15.109375" style="7" customWidth="1"/>
    <col min="29" max="29" width="2.6640625" style="1" customWidth="1"/>
    <col min="30" max="30" width="15.109375" style="7" customWidth="1"/>
    <col min="31" max="38" width="9.88671875" style="7" customWidth="1"/>
    <col min="39" max="39" width="15.109375" style="7" customWidth="1"/>
    <col min="40" max="16384" width="9.109375" style="1"/>
  </cols>
  <sheetData>
    <row r="1" spans="2:17" x14ac:dyDescent="0.2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2:17" x14ac:dyDescent="0.2">
      <c r="B2" s="53" t="s">
        <v>8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2:17" x14ac:dyDescent="0.2">
      <c r="B3" s="9" t="s">
        <v>11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36</v>
      </c>
      <c r="H3" s="10" t="s">
        <v>37</v>
      </c>
      <c r="I3" s="76"/>
      <c r="J3" s="10" t="s">
        <v>4</v>
      </c>
      <c r="K3" s="10" t="s">
        <v>5</v>
      </c>
      <c r="L3" s="10" t="s">
        <v>6</v>
      </c>
      <c r="M3" s="10" t="s">
        <v>7</v>
      </c>
      <c r="N3" s="10" t="s">
        <v>36</v>
      </c>
      <c r="O3" s="10" t="s">
        <v>37</v>
      </c>
      <c r="P3" s="79"/>
      <c r="Q3" s="22" t="s">
        <v>3</v>
      </c>
    </row>
    <row r="4" spans="2:17" x14ac:dyDescent="0.2">
      <c r="B4" s="10" t="s">
        <v>4</v>
      </c>
      <c r="C4" s="11">
        <v>1</v>
      </c>
      <c r="D4" s="8">
        <f>1/C5</f>
        <v>5</v>
      </c>
      <c r="E4" s="8">
        <f>1/C6</f>
        <v>0.33333333333333331</v>
      </c>
      <c r="F4" s="8">
        <f>1/C7</f>
        <v>0.25</v>
      </c>
      <c r="G4" s="8">
        <f>1/C8</f>
        <v>0.2</v>
      </c>
      <c r="H4" s="8">
        <f>1/C9</f>
        <v>0.14285714285714285</v>
      </c>
      <c r="I4" s="77"/>
      <c r="J4" s="8">
        <f>C4/SUM(C$4:C$9)</f>
        <v>4.9504950495049507E-2</v>
      </c>
      <c r="K4" s="8">
        <f t="shared" ref="K4:O9" si="0">D4/SUM(D$4:D$9)</f>
        <v>0.28846153846153849</v>
      </c>
      <c r="L4" s="8">
        <f t="shared" si="0"/>
        <v>2.3255813953488368E-2</v>
      </c>
      <c r="M4" s="8">
        <f t="shared" si="0"/>
        <v>5.8823529411764705E-2</v>
      </c>
      <c r="N4" s="8">
        <f t="shared" si="0"/>
        <v>4.6692607003891051E-2</v>
      </c>
      <c r="O4" s="8">
        <f t="shared" si="0"/>
        <v>2.777777777777778E-2</v>
      </c>
      <c r="P4" s="80"/>
      <c r="Q4" s="24">
        <f>AVERAGE(J4:O4)</f>
        <v>8.2419369517251651E-2</v>
      </c>
    </row>
    <row r="5" spans="2:17" x14ac:dyDescent="0.2">
      <c r="B5" s="10" t="s">
        <v>5</v>
      </c>
      <c r="C5" s="12">
        <v>0.2</v>
      </c>
      <c r="D5" s="11">
        <v>1</v>
      </c>
      <c r="E5" s="8">
        <f>1/D6</f>
        <v>3</v>
      </c>
      <c r="F5" s="8">
        <f>1/D7</f>
        <v>0.33333333333333331</v>
      </c>
      <c r="G5" s="8">
        <f>1/D8</f>
        <v>0.25</v>
      </c>
      <c r="H5" s="8">
        <f>1/D9</f>
        <v>0.25</v>
      </c>
      <c r="I5" s="77"/>
      <c r="J5" s="8">
        <f t="shared" ref="J5:J9" si="1">C5/SUM(C$4:C$9)</f>
        <v>9.9009900990099011E-3</v>
      </c>
      <c r="K5" s="8">
        <f t="shared" si="0"/>
        <v>5.7692307692307696E-2</v>
      </c>
      <c r="L5" s="8">
        <f t="shared" si="0"/>
        <v>0.20930232558139533</v>
      </c>
      <c r="M5" s="8">
        <f t="shared" si="0"/>
        <v>7.8431372549019607E-2</v>
      </c>
      <c r="N5" s="8">
        <f t="shared" si="0"/>
        <v>5.8365758754863814E-2</v>
      </c>
      <c r="O5" s="8">
        <f t="shared" si="0"/>
        <v>4.8611111111111119E-2</v>
      </c>
      <c r="P5" s="80"/>
      <c r="Q5" s="24">
        <f t="shared" ref="Q5:Q9" si="2">AVERAGE(J5:O5)</f>
        <v>7.7050644297951235E-2</v>
      </c>
    </row>
    <row r="6" spans="2:17" x14ac:dyDescent="0.2">
      <c r="B6" s="10" t="s">
        <v>6</v>
      </c>
      <c r="C6" s="12">
        <v>3</v>
      </c>
      <c r="D6" s="12">
        <v>0.33333333333333331</v>
      </c>
      <c r="E6" s="11">
        <v>1</v>
      </c>
      <c r="F6" s="8">
        <f>1/E7</f>
        <v>0.33333333333333331</v>
      </c>
      <c r="G6" s="8">
        <f>1/E8</f>
        <v>0.33333333333333331</v>
      </c>
      <c r="H6" s="8">
        <f>1/E9</f>
        <v>0.25</v>
      </c>
      <c r="I6" s="77"/>
      <c r="J6" s="8">
        <f t="shared" si="1"/>
        <v>0.14851485148514851</v>
      </c>
      <c r="K6" s="8">
        <f t="shared" si="0"/>
        <v>1.9230769230769232E-2</v>
      </c>
      <c r="L6" s="8">
        <f t="shared" si="0"/>
        <v>6.9767441860465115E-2</v>
      </c>
      <c r="M6" s="8">
        <f t="shared" si="0"/>
        <v>7.8431372549019607E-2</v>
      </c>
      <c r="N6" s="8">
        <f t="shared" si="0"/>
        <v>7.7821011673151752E-2</v>
      </c>
      <c r="O6" s="8">
        <f t="shared" si="0"/>
        <v>4.8611111111111119E-2</v>
      </c>
      <c r="P6" s="80"/>
      <c r="Q6" s="24">
        <f>AVERAGE(J6:O6)</f>
        <v>7.3729426318277558E-2</v>
      </c>
    </row>
    <row r="7" spans="2:17" x14ac:dyDescent="0.2">
      <c r="B7" s="10" t="s">
        <v>7</v>
      </c>
      <c r="C7" s="12">
        <v>4</v>
      </c>
      <c r="D7" s="12">
        <v>3</v>
      </c>
      <c r="E7" s="12">
        <v>3</v>
      </c>
      <c r="F7" s="11">
        <v>1</v>
      </c>
      <c r="G7" s="6">
        <f>1/F8</f>
        <v>0.5</v>
      </c>
      <c r="H7" s="6">
        <f>1/F9</f>
        <v>3</v>
      </c>
      <c r="I7" s="78"/>
      <c r="J7" s="8">
        <f>C7/SUM(C$4:C$9)</f>
        <v>0.19801980198019803</v>
      </c>
      <c r="K7" s="8">
        <f t="shared" si="0"/>
        <v>0.1730769230769231</v>
      </c>
      <c r="L7" s="8">
        <f>E7/SUM(E$4:E$9)</f>
        <v>0.20930232558139533</v>
      </c>
      <c r="M7" s="8">
        <f t="shared" si="0"/>
        <v>0.23529411764705882</v>
      </c>
      <c r="N7" s="8">
        <f t="shared" si="0"/>
        <v>0.11673151750972763</v>
      </c>
      <c r="O7" s="8">
        <f t="shared" si="0"/>
        <v>0.58333333333333337</v>
      </c>
      <c r="P7" s="81"/>
      <c r="Q7" s="24">
        <f t="shared" si="2"/>
        <v>0.2526263365214394</v>
      </c>
    </row>
    <row r="8" spans="2:17" x14ac:dyDescent="0.2">
      <c r="B8" s="10" t="s">
        <v>36</v>
      </c>
      <c r="C8" s="12">
        <v>5</v>
      </c>
      <c r="D8" s="12">
        <v>4</v>
      </c>
      <c r="E8" s="12">
        <v>3</v>
      </c>
      <c r="F8" s="12">
        <v>2</v>
      </c>
      <c r="G8" s="11">
        <v>1</v>
      </c>
      <c r="H8" s="6">
        <f>1/G9</f>
        <v>0.5</v>
      </c>
      <c r="I8" s="40"/>
      <c r="J8" s="8">
        <f>C8/SUM(C$4:C$9)</f>
        <v>0.24752475247524752</v>
      </c>
      <c r="K8" s="8">
        <f t="shared" si="0"/>
        <v>0.23076923076923078</v>
      </c>
      <c r="L8" s="8">
        <f>E8/SUM(E$4:E$9)</f>
        <v>0.20930232558139533</v>
      </c>
      <c r="M8" s="8">
        <f t="shared" si="0"/>
        <v>0.47058823529411764</v>
      </c>
      <c r="N8" s="8">
        <f t="shared" si="0"/>
        <v>0.23346303501945526</v>
      </c>
      <c r="O8" s="8">
        <f t="shared" si="0"/>
        <v>9.7222222222222238E-2</v>
      </c>
      <c r="P8" s="16"/>
      <c r="Q8" s="24">
        <f t="shared" si="2"/>
        <v>0.24814496689361146</v>
      </c>
    </row>
    <row r="9" spans="2:17" x14ac:dyDescent="0.2">
      <c r="B9" s="10" t="s">
        <v>37</v>
      </c>
      <c r="C9" s="12">
        <v>7</v>
      </c>
      <c r="D9" s="12">
        <v>4</v>
      </c>
      <c r="E9" s="12">
        <v>4</v>
      </c>
      <c r="F9" s="12">
        <v>0.33333333333333331</v>
      </c>
      <c r="G9" s="12">
        <v>2</v>
      </c>
      <c r="H9" s="11">
        <v>1</v>
      </c>
      <c r="I9" s="40"/>
      <c r="J9" s="8">
        <f t="shared" si="1"/>
        <v>0.34653465346534656</v>
      </c>
      <c r="K9" s="8">
        <f t="shared" si="0"/>
        <v>0.23076923076923078</v>
      </c>
      <c r="L9" s="8">
        <f>E9/SUM(E$4:E$9)</f>
        <v>0.27906976744186046</v>
      </c>
      <c r="M9" s="8">
        <f t="shared" si="0"/>
        <v>7.8431372549019607E-2</v>
      </c>
      <c r="N9" s="8">
        <f t="shared" si="0"/>
        <v>0.46692607003891051</v>
      </c>
      <c r="O9" s="8">
        <f t="shared" si="0"/>
        <v>0.19444444444444448</v>
      </c>
      <c r="P9" s="16"/>
      <c r="Q9" s="24">
        <f>AVERAGE(J9:O9)</f>
        <v>0.26602925645146869</v>
      </c>
    </row>
    <row r="10" spans="2:17" x14ac:dyDescent="0.2">
      <c r="B10" s="41"/>
      <c r="C10" s="16"/>
      <c r="D10" s="16"/>
      <c r="E10" s="16"/>
      <c r="F10" s="16"/>
      <c r="G10" s="16"/>
      <c r="H10" s="16"/>
      <c r="I10" s="40"/>
      <c r="J10" s="16"/>
      <c r="K10" s="16"/>
      <c r="L10" s="16"/>
      <c r="M10" s="16"/>
      <c r="N10" s="16"/>
      <c r="O10" s="16"/>
      <c r="P10" s="16"/>
      <c r="Q10" s="42">
        <f>SUM(Q4:Q9)</f>
        <v>1</v>
      </c>
    </row>
    <row r="11" spans="2:17" x14ac:dyDescent="0.2">
      <c r="B11" s="41"/>
      <c r="C11" s="16"/>
      <c r="D11" s="16"/>
      <c r="E11" s="16"/>
      <c r="F11" s="16"/>
      <c r="G11" s="16"/>
      <c r="H11" s="16"/>
      <c r="I11" s="40"/>
      <c r="J11" s="16"/>
      <c r="K11" s="16"/>
      <c r="L11" s="16"/>
      <c r="M11" s="16"/>
      <c r="N11" s="16"/>
      <c r="O11" s="16"/>
      <c r="P11" s="16"/>
      <c r="Q11" s="43"/>
    </row>
    <row r="12" spans="2:17" x14ac:dyDescent="0.2">
      <c r="B12" s="9" t="s">
        <v>12</v>
      </c>
      <c r="C12" s="10" t="s">
        <v>4</v>
      </c>
      <c r="D12" s="10" t="s">
        <v>5</v>
      </c>
      <c r="E12" s="10" t="s">
        <v>6</v>
      </c>
      <c r="F12" s="10" t="s">
        <v>7</v>
      </c>
      <c r="G12" s="10" t="s">
        <v>36</v>
      </c>
      <c r="H12" s="10" t="s">
        <v>37</v>
      </c>
      <c r="I12" s="76"/>
      <c r="J12" s="10" t="s">
        <v>4</v>
      </c>
      <c r="K12" s="10" t="s">
        <v>5</v>
      </c>
      <c r="L12" s="10" t="s">
        <v>6</v>
      </c>
      <c r="M12" s="10" t="s">
        <v>7</v>
      </c>
      <c r="N12" s="10" t="s">
        <v>36</v>
      </c>
      <c r="O12" s="10" t="s">
        <v>37</v>
      </c>
      <c r="P12" s="79"/>
      <c r="Q12" s="22" t="s">
        <v>3</v>
      </c>
    </row>
    <row r="13" spans="2:17" x14ac:dyDescent="0.2">
      <c r="B13" s="10" t="s">
        <v>4</v>
      </c>
      <c r="C13" s="11">
        <v>1</v>
      </c>
      <c r="D13" s="8">
        <f>1/C14</f>
        <v>2</v>
      </c>
      <c r="E13" s="8">
        <f>1/C15</f>
        <v>4</v>
      </c>
      <c r="F13" s="8">
        <f>1/C16</f>
        <v>0.2</v>
      </c>
      <c r="G13" s="8">
        <f>1/C17</f>
        <v>0.14285714285714285</v>
      </c>
      <c r="H13" s="8">
        <f>1/C18</f>
        <v>0.14285714285714285</v>
      </c>
      <c r="I13" s="77"/>
      <c r="J13" s="8">
        <f>C13/SUM(C$13:C$18)</f>
        <v>4.8192771084337352E-2</v>
      </c>
      <c r="K13" s="8">
        <f t="shared" ref="K13:O18" si="3">D13/SUM(D$13:D$18)</f>
        <v>0.25806451612903225</v>
      </c>
      <c r="L13" s="8">
        <f t="shared" si="3"/>
        <v>0.25</v>
      </c>
      <c r="M13" s="8">
        <f t="shared" si="3"/>
        <v>4.8192771084337345E-2</v>
      </c>
      <c r="N13" s="8">
        <f t="shared" si="3"/>
        <v>1.5915119363395226E-2</v>
      </c>
      <c r="O13" s="8">
        <f t="shared" si="3"/>
        <v>2.1505376344086023E-2</v>
      </c>
      <c r="P13" s="80"/>
      <c r="Q13" s="24">
        <f>AVERAGE(J13:O13)</f>
        <v>0.10697842566753135</v>
      </c>
    </row>
    <row r="14" spans="2:17" x14ac:dyDescent="0.2">
      <c r="B14" s="10" t="s">
        <v>5</v>
      </c>
      <c r="C14" s="12">
        <v>0.5</v>
      </c>
      <c r="D14" s="11">
        <v>1</v>
      </c>
      <c r="E14" s="8">
        <f>1/D15</f>
        <v>4</v>
      </c>
      <c r="F14" s="8">
        <f>1/D16</f>
        <v>2</v>
      </c>
      <c r="G14" s="8">
        <f>1/D17</f>
        <v>0.5</v>
      </c>
      <c r="H14" s="8">
        <f>1/D18</f>
        <v>0.5</v>
      </c>
      <c r="I14" s="77"/>
      <c r="J14" s="8">
        <f t="shared" ref="J14:J18" si="4">C14/SUM(C$13:C$18)</f>
        <v>2.4096385542168676E-2</v>
      </c>
      <c r="K14" s="8">
        <f t="shared" si="3"/>
        <v>0.12903225806451613</v>
      </c>
      <c r="L14" s="8">
        <f t="shared" si="3"/>
        <v>0.25</v>
      </c>
      <c r="M14" s="8">
        <f t="shared" si="3"/>
        <v>0.48192771084337344</v>
      </c>
      <c r="N14" s="8">
        <f t="shared" si="3"/>
        <v>5.5702917771883291E-2</v>
      </c>
      <c r="O14" s="8">
        <f t="shared" si="3"/>
        <v>7.5268817204301078E-2</v>
      </c>
      <c r="P14" s="80"/>
      <c r="Q14" s="24">
        <f>AVERAGE(J14:O14)</f>
        <v>0.16933801490437375</v>
      </c>
    </row>
    <row r="15" spans="2:17" x14ac:dyDescent="0.2">
      <c r="B15" s="10" t="s">
        <v>6</v>
      </c>
      <c r="C15" s="12">
        <v>0.25</v>
      </c>
      <c r="D15" s="12">
        <v>0.25</v>
      </c>
      <c r="E15" s="11">
        <v>1</v>
      </c>
      <c r="F15" s="8">
        <f>1/E16</f>
        <v>0.5</v>
      </c>
      <c r="G15" s="8">
        <f>1/E17</f>
        <v>0.33333333333333331</v>
      </c>
      <c r="H15" s="8">
        <f>1/E18</f>
        <v>0.5</v>
      </c>
      <c r="I15" s="77"/>
      <c r="J15" s="8">
        <f t="shared" si="4"/>
        <v>1.2048192771084338E-2</v>
      </c>
      <c r="K15" s="8">
        <f t="shared" si="3"/>
        <v>3.2258064516129031E-2</v>
      </c>
      <c r="L15" s="8">
        <f t="shared" si="3"/>
        <v>6.25E-2</v>
      </c>
      <c r="M15" s="8">
        <f t="shared" si="3"/>
        <v>0.12048192771084336</v>
      </c>
      <c r="N15" s="8">
        <f t="shared" si="3"/>
        <v>3.7135278514588858E-2</v>
      </c>
      <c r="O15" s="8">
        <f t="shared" si="3"/>
        <v>7.5268817204301078E-2</v>
      </c>
      <c r="P15" s="80"/>
      <c r="Q15" s="24">
        <f>AVERAGE(J15:O15)</f>
        <v>5.6615380119491104E-2</v>
      </c>
    </row>
    <row r="16" spans="2:17" x14ac:dyDescent="0.2">
      <c r="B16" s="10" t="s">
        <v>7</v>
      </c>
      <c r="C16" s="12">
        <v>5</v>
      </c>
      <c r="D16" s="12">
        <v>0.5</v>
      </c>
      <c r="E16" s="12">
        <v>2</v>
      </c>
      <c r="F16" s="11">
        <v>1</v>
      </c>
      <c r="G16" s="6">
        <f>1/F17</f>
        <v>5</v>
      </c>
      <c r="H16" s="6">
        <f>1/F18</f>
        <v>4</v>
      </c>
      <c r="I16" s="78"/>
      <c r="J16" s="8">
        <f t="shared" si="4"/>
        <v>0.24096385542168675</v>
      </c>
      <c r="K16" s="8">
        <f t="shared" si="3"/>
        <v>6.4516129032258063E-2</v>
      </c>
      <c r="L16" s="8">
        <f t="shared" si="3"/>
        <v>0.125</v>
      </c>
      <c r="M16" s="8">
        <f t="shared" si="3"/>
        <v>0.24096385542168672</v>
      </c>
      <c r="N16" s="8">
        <f t="shared" si="3"/>
        <v>0.55702917771883287</v>
      </c>
      <c r="O16" s="8">
        <f t="shared" si="3"/>
        <v>0.60215053763440862</v>
      </c>
      <c r="P16" s="81"/>
      <c r="Q16" s="24">
        <f>AVERAGE(J16:O16)</f>
        <v>0.30510392587147878</v>
      </c>
    </row>
    <row r="17" spans="2:17" x14ac:dyDescent="0.2">
      <c r="B17" s="10" t="s">
        <v>36</v>
      </c>
      <c r="C17" s="12">
        <v>7</v>
      </c>
      <c r="D17" s="12">
        <v>2</v>
      </c>
      <c r="E17" s="12">
        <v>3</v>
      </c>
      <c r="F17" s="12">
        <v>0.2</v>
      </c>
      <c r="G17" s="11">
        <v>1</v>
      </c>
      <c r="H17" s="6">
        <f>1/G18</f>
        <v>0.5</v>
      </c>
      <c r="I17" s="40"/>
      <c r="J17" s="8">
        <f t="shared" si="4"/>
        <v>0.33734939759036142</v>
      </c>
      <c r="K17" s="8">
        <f t="shared" si="3"/>
        <v>0.25806451612903225</v>
      </c>
      <c r="L17" s="8">
        <f t="shared" si="3"/>
        <v>0.1875</v>
      </c>
      <c r="M17" s="8">
        <f t="shared" si="3"/>
        <v>4.8192771084337345E-2</v>
      </c>
      <c r="N17" s="8">
        <f t="shared" si="3"/>
        <v>0.11140583554376658</v>
      </c>
      <c r="O17" s="8">
        <f t="shared" si="3"/>
        <v>7.5268817204301078E-2</v>
      </c>
      <c r="P17" s="16"/>
      <c r="Q17" s="24">
        <f>AVERAGE(J17:O17)</f>
        <v>0.16963022292529981</v>
      </c>
    </row>
    <row r="18" spans="2:17" x14ac:dyDescent="0.2">
      <c r="B18" s="10" t="s">
        <v>37</v>
      </c>
      <c r="C18" s="12">
        <v>7</v>
      </c>
      <c r="D18" s="12">
        <v>2</v>
      </c>
      <c r="E18" s="12">
        <v>2</v>
      </c>
      <c r="F18" s="12">
        <v>0.25</v>
      </c>
      <c r="G18" s="12">
        <v>2</v>
      </c>
      <c r="H18" s="11">
        <v>1</v>
      </c>
      <c r="I18" s="40"/>
      <c r="J18" s="8">
        <f t="shared" si="4"/>
        <v>0.33734939759036142</v>
      </c>
      <c r="K18" s="8">
        <f t="shared" si="3"/>
        <v>0.25806451612903225</v>
      </c>
      <c r="L18" s="8">
        <f t="shared" si="3"/>
        <v>0.125</v>
      </c>
      <c r="M18" s="8">
        <f t="shared" si="3"/>
        <v>6.0240963855421679E-2</v>
      </c>
      <c r="N18" s="8">
        <f t="shared" si="3"/>
        <v>0.22281167108753316</v>
      </c>
      <c r="O18" s="8">
        <f t="shared" si="3"/>
        <v>0.15053763440860216</v>
      </c>
      <c r="P18" s="16"/>
      <c r="Q18" s="24">
        <f>AVERAGE(J18:O18)</f>
        <v>0.1923340305118251</v>
      </c>
    </row>
    <row r="19" spans="2:17" x14ac:dyDescent="0.2">
      <c r="B19" s="41"/>
      <c r="C19" s="16"/>
      <c r="D19" s="16"/>
      <c r="E19" s="16"/>
      <c r="F19" s="16"/>
      <c r="G19" s="16"/>
      <c r="H19" s="16"/>
      <c r="I19" s="40"/>
      <c r="J19" s="16"/>
      <c r="K19" s="16"/>
      <c r="L19" s="16"/>
      <c r="M19" s="16"/>
      <c r="N19" s="16"/>
      <c r="O19" s="16"/>
      <c r="P19" s="16"/>
      <c r="Q19" s="42">
        <f>SUM(Q13:Q18)</f>
        <v>0.99999999999999989</v>
      </c>
    </row>
    <row r="20" spans="2:17" x14ac:dyDescent="0.2">
      <c r="B20" s="83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85"/>
    </row>
    <row r="21" spans="2:17" x14ac:dyDescent="0.2">
      <c r="B21" s="9" t="s">
        <v>13</v>
      </c>
      <c r="C21" s="10" t="s">
        <v>4</v>
      </c>
      <c r="D21" s="10" t="s">
        <v>5</v>
      </c>
      <c r="E21" s="10" t="s">
        <v>6</v>
      </c>
      <c r="F21" s="10" t="s">
        <v>7</v>
      </c>
      <c r="G21" s="10" t="s">
        <v>36</v>
      </c>
      <c r="H21" s="10" t="s">
        <v>37</v>
      </c>
      <c r="I21" s="76"/>
      <c r="J21" s="10" t="s">
        <v>4</v>
      </c>
      <c r="K21" s="10" t="s">
        <v>5</v>
      </c>
      <c r="L21" s="10" t="s">
        <v>6</v>
      </c>
      <c r="M21" s="10" t="s">
        <v>7</v>
      </c>
      <c r="N21" s="10" t="s">
        <v>36</v>
      </c>
      <c r="O21" s="10" t="s">
        <v>37</v>
      </c>
      <c r="P21" s="79"/>
      <c r="Q21" s="22" t="s">
        <v>3</v>
      </c>
    </row>
    <row r="22" spans="2:17" x14ac:dyDescent="0.2">
      <c r="B22" s="10" t="s">
        <v>4</v>
      </c>
      <c r="C22" s="11">
        <v>1</v>
      </c>
      <c r="D22" s="8">
        <f>1/C23</f>
        <v>7</v>
      </c>
      <c r="E22" s="8">
        <f>1/C24</f>
        <v>3</v>
      </c>
      <c r="F22" s="8">
        <f>1/C25</f>
        <v>7</v>
      </c>
      <c r="G22" s="8">
        <f>1/C26</f>
        <v>0.5</v>
      </c>
      <c r="H22" s="8">
        <f>1/C27</f>
        <v>0.33333333333333331</v>
      </c>
      <c r="I22" s="77"/>
      <c r="J22" s="8">
        <f>C22/SUM(C$22:C$27)</f>
        <v>0.15107913669064749</v>
      </c>
      <c r="K22" s="8">
        <f t="shared" ref="K22:O27" si="5">D22/SUM(D$22:D$27)</f>
        <v>0.33333333333333331</v>
      </c>
      <c r="L22" s="8">
        <f t="shared" si="5"/>
        <v>0.2608695652173913</v>
      </c>
      <c r="M22" s="8">
        <f t="shared" si="5"/>
        <v>0.62686567164179108</v>
      </c>
      <c r="N22" s="8">
        <f t="shared" si="5"/>
        <v>6.8965517241379309E-2</v>
      </c>
      <c r="O22" s="8">
        <f t="shared" si="5"/>
        <v>0.11428571428571428</v>
      </c>
      <c r="P22" s="80"/>
      <c r="Q22" s="24">
        <f>AVERAGE(J22:O22)</f>
        <v>0.25923315640170946</v>
      </c>
    </row>
    <row r="23" spans="2:17" x14ac:dyDescent="0.2">
      <c r="B23" s="10" t="s">
        <v>5</v>
      </c>
      <c r="C23" s="12">
        <v>0.14285714285714285</v>
      </c>
      <c r="D23" s="11">
        <v>1</v>
      </c>
      <c r="E23" s="8">
        <f>1/D24</f>
        <v>0.5</v>
      </c>
      <c r="F23" s="8">
        <f>1/D25</f>
        <v>0.33333333333333331</v>
      </c>
      <c r="G23" s="8">
        <f>1/D26</f>
        <v>0.25</v>
      </c>
      <c r="H23" s="8">
        <f>1/D27</f>
        <v>0.25</v>
      </c>
      <c r="I23" s="77"/>
      <c r="J23" s="8">
        <f t="shared" ref="J23:J27" si="6">C23/SUM(C$22:C$27)</f>
        <v>2.1582733812949641E-2</v>
      </c>
      <c r="K23" s="8">
        <f t="shared" si="5"/>
        <v>4.7619047619047616E-2</v>
      </c>
      <c r="L23" s="8">
        <f t="shared" si="5"/>
        <v>4.3478260869565216E-2</v>
      </c>
      <c r="M23" s="8">
        <f t="shared" si="5"/>
        <v>2.9850746268656716E-2</v>
      </c>
      <c r="N23" s="8">
        <f t="shared" si="5"/>
        <v>3.4482758620689655E-2</v>
      </c>
      <c r="O23" s="8">
        <f t="shared" si="5"/>
        <v>8.5714285714285715E-2</v>
      </c>
      <c r="P23" s="80"/>
      <c r="Q23" s="24">
        <f>AVERAGE(J23:O23)</f>
        <v>4.3787972150865752E-2</v>
      </c>
    </row>
    <row r="24" spans="2:17" x14ac:dyDescent="0.2">
      <c r="B24" s="10" t="s">
        <v>6</v>
      </c>
      <c r="C24" s="12">
        <v>0.33333333333333331</v>
      </c>
      <c r="D24" s="12">
        <v>2</v>
      </c>
      <c r="E24" s="11">
        <v>1</v>
      </c>
      <c r="F24" s="8">
        <f>1/E25</f>
        <v>0.5</v>
      </c>
      <c r="G24" s="8">
        <f>1/E26</f>
        <v>0.5</v>
      </c>
      <c r="H24" s="8">
        <f>1/E27</f>
        <v>0.33333333333333331</v>
      </c>
      <c r="I24" s="77"/>
      <c r="J24" s="8">
        <f t="shared" si="6"/>
        <v>5.0359712230215826E-2</v>
      </c>
      <c r="K24" s="8">
        <f>D24/SUM(D$22:D$27)</f>
        <v>9.5238095238095233E-2</v>
      </c>
      <c r="L24" s="8">
        <f>E24/SUM(E$22:E$27)</f>
        <v>8.6956521739130432E-2</v>
      </c>
      <c r="M24" s="8">
        <f>F24/SUM(F$22:F$27)</f>
        <v>4.4776119402985079E-2</v>
      </c>
      <c r="N24" s="8">
        <f t="shared" si="5"/>
        <v>6.8965517241379309E-2</v>
      </c>
      <c r="O24" s="8">
        <f t="shared" si="5"/>
        <v>0.11428571428571428</v>
      </c>
      <c r="P24" s="80"/>
      <c r="Q24" s="24">
        <f t="shared" ref="Q24:Q27" si="7">AVERAGE(J24:O24)</f>
        <v>7.6763613356253355E-2</v>
      </c>
    </row>
    <row r="25" spans="2:17" x14ac:dyDescent="0.2">
      <c r="B25" s="10" t="s">
        <v>7</v>
      </c>
      <c r="C25" s="12">
        <v>0.14285714285714285</v>
      </c>
      <c r="D25" s="12">
        <v>3</v>
      </c>
      <c r="E25" s="12">
        <v>2</v>
      </c>
      <c r="F25" s="11">
        <v>1</v>
      </c>
      <c r="G25" s="6">
        <f>1/F26</f>
        <v>3</v>
      </c>
      <c r="H25" s="6">
        <f>1/F27</f>
        <v>0.5</v>
      </c>
      <c r="I25" s="78"/>
      <c r="J25" s="8">
        <f t="shared" si="6"/>
        <v>2.1582733812949641E-2</v>
      </c>
      <c r="K25" s="8">
        <f t="shared" si="5"/>
        <v>0.14285714285714285</v>
      </c>
      <c r="L25" s="8">
        <f t="shared" si="5"/>
        <v>0.17391304347826086</v>
      </c>
      <c r="M25" s="8">
        <f t="shared" si="5"/>
        <v>8.9552238805970158E-2</v>
      </c>
      <c r="N25" s="8">
        <f>G25/SUM(G$22:G$27)</f>
        <v>0.41379310344827586</v>
      </c>
      <c r="O25" s="8">
        <f>H25/SUM(H$22:H$27)</f>
        <v>0.17142857142857143</v>
      </c>
      <c r="P25" s="81"/>
      <c r="Q25" s="24">
        <f t="shared" si="7"/>
        <v>0.16885447230519515</v>
      </c>
    </row>
    <row r="26" spans="2:17" x14ac:dyDescent="0.2">
      <c r="B26" s="10" t="s">
        <v>36</v>
      </c>
      <c r="C26" s="12">
        <v>2</v>
      </c>
      <c r="D26" s="12">
        <v>4</v>
      </c>
      <c r="E26" s="12">
        <v>2</v>
      </c>
      <c r="F26" s="12">
        <v>0.33333333333333331</v>
      </c>
      <c r="G26" s="11">
        <v>1</v>
      </c>
      <c r="H26" s="6">
        <f>1/G27</f>
        <v>0.5</v>
      </c>
      <c r="I26" s="40"/>
      <c r="J26" s="8">
        <f t="shared" si="6"/>
        <v>0.30215827338129497</v>
      </c>
      <c r="K26" s="8">
        <f t="shared" si="5"/>
        <v>0.19047619047619047</v>
      </c>
      <c r="L26" s="8">
        <f t="shared" si="5"/>
        <v>0.17391304347826086</v>
      </c>
      <c r="M26" s="8">
        <f t="shared" si="5"/>
        <v>2.9850746268656716E-2</v>
      </c>
      <c r="N26" s="8">
        <f t="shared" si="5"/>
        <v>0.13793103448275862</v>
      </c>
      <c r="O26" s="8">
        <f t="shared" si="5"/>
        <v>0.17142857142857143</v>
      </c>
      <c r="P26" s="16"/>
      <c r="Q26" s="24">
        <f t="shared" si="7"/>
        <v>0.16762630991928884</v>
      </c>
    </row>
    <row r="27" spans="2:17" x14ac:dyDescent="0.2">
      <c r="B27" s="10" t="s">
        <v>37</v>
      </c>
      <c r="C27" s="12">
        <v>3</v>
      </c>
      <c r="D27" s="12">
        <v>4</v>
      </c>
      <c r="E27" s="12">
        <v>3</v>
      </c>
      <c r="F27" s="12">
        <v>2</v>
      </c>
      <c r="G27" s="12">
        <v>2</v>
      </c>
      <c r="H27" s="11">
        <v>1</v>
      </c>
      <c r="I27" s="40"/>
      <c r="J27" s="8">
        <f t="shared" si="6"/>
        <v>0.45323741007194246</v>
      </c>
      <c r="K27" s="8">
        <f t="shared" si="5"/>
        <v>0.19047619047619047</v>
      </c>
      <c r="L27" s="8">
        <f t="shared" si="5"/>
        <v>0.2608695652173913</v>
      </c>
      <c r="M27" s="8">
        <f t="shared" si="5"/>
        <v>0.17910447761194032</v>
      </c>
      <c r="N27" s="8">
        <f t="shared" si="5"/>
        <v>0.27586206896551724</v>
      </c>
      <c r="O27" s="8">
        <f t="shared" si="5"/>
        <v>0.34285714285714286</v>
      </c>
      <c r="P27" s="16"/>
      <c r="Q27" s="24">
        <f t="shared" si="7"/>
        <v>0.28373447586668749</v>
      </c>
    </row>
    <row r="28" spans="2:17" x14ac:dyDescent="0.2">
      <c r="B28" s="30"/>
      <c r="C28" s="17"/>
      <c r="D28" s="17"/>
      <c r="E28" s="17"/>
      <c r="F28" s="17"/>
      <c r="G28" s="17"/>
      <c r="H28" s="17"/>
      <c r="I28" s="44"/>
      <c r="J28" s="17"/>
      <c r="K28" s="17"/>
      <c r="L28" s="17"/>
      <c r="M28" s="17"/>
      <c r="N28" s="17"/>
      <c r="O28" s="17"/>
      <c r="P28" s="17"/>
      <c r="Q28" s="86">
        <f>SUM(Q22:Q27)</f>
        <v>1</v>
      </c>
    </row>
    <row r="30" spans="2:17" x14ac:dyDescent="0.2">
      <c r="B30" s="53" t="str">
        <f>Subcritérios!B9</f>
        <v>Critério 02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5"/>
    </row>
    <row r="31" spans="2:17" x14ac:dyDescent="0.2">
      <c r="B31" s="9" t="str">
        <f>Subcritérios!B11</f>
        <v>Subcritério 02.01</v>
      </c>
      <c r="C31" s="10" t="s">
        <v>4</v>
      </c>
      <c r="D31" s="10" t="s">
        <v>5</v>
      </c>
      <c r="E31" s="10" t="s">
        <v>6</v>
      </c>
      <c r="F31" s="10" t="s">
        <v>7</v>
      </c>
      <c r="G31" s="10" t="s">
        <v>36</v>
      </c>
      <c r="H31" s="10" t="s">
        <v>37</v>
      </c>
      <c r="I31" s="76"/>
      <c r="J31" s="10" t="s">
        <v>4</v>
      </c>
      <c r="K31" s="10" t="s">
        <v>5</v>
      </c>
      <c r="L31" s="10" t="s">
        <v>6</v>
      </c>
      <c r="M31" s="10" t="s">
        <v>7</v>
      </c>
      <c r="N31" s="10" t="s">
        <v>36</v>
      </c>
      <c r="O31" s="10" t="s">
        <v>37</v>
      </c>
      <c r="P31" s="79"/>
      <c r="Q31" s="22" t="s">
        <v>3</v>
      </c>
    </row>
    <row r="32" spans="2:17" x14ac:dyDescent="0.2">
      <c r="B32" s="10" t="s">
        <v>4</v>
      </c>
      <c r="C32" s="11">
        <v>1</v>
      </c>
      <c r="D32" s="8">
        <f>1/C33</f>
        <v>4</v>
      </c>
      <c r="E32" s="8">
        <f>1/C34</f>
        <v>2</v>
      </c>
      <c r="F32" s="8">
        <f>1/C35</f>
        <v>2</v>
      </c>
      <c r="G32" s="8">
        <f>1/C36</f>
        <v>2</v>
      </c>
      <c r="H32" s="8">
        <f>1/C37</f>
        <v>3</v>
      </c>
      <c r="I32" s="77"/>
      <c r="J32" s="8">
        <f>C32/SUM($C$32:$C$37)</f>
        <v>0.32432432432432429</v>
      </c>
      <c r="K32" s="8">
        <f>D32/SUM(D$32:D$37)</f>
        <v>0.42105263157894735</v>
      </c>
      <c r="L32" s="8">
        <f>E32/SUM(E$32:E$37)</f>
        <v>0.27777777777777779</v>
      </c>
      <c r="M32" s="8">
        <f>F32/SUM(F$32:F$37)</f>
        <v>0.1111111111111111</v>
      </c>
      <c r="N32" s="8">
        <f>G32/SUM(G$32:G$37)</f>
        <v>0.22857142857142856</v>
      </c>
      <c r="O32" s="8">
        <f>H32/SUM(H$32:H$37)</f>
        <v>0.32727272727272727</v>
      </c>
      <c r="P32" s="80"/>
      <c r="Q32" s="24">
        <f>AVERAGE(J32:O32)</f>
        <v>0.28168500010605274</v>
      </c>
    </row>
    <row r="33" spans="2:17" x14ac:dyDescent="0.2">
      <c r="B33" s="10" t="s">
        <v>5</v>
      </c>
      <c r="C33" s="12">
        <v>0.25</v>
      </c>
      <c r="D33" s="11">
        <v>1</v>
      </c>
      <c r="E33" s="8">
        <f>1/D34</f>
        <v>0.5</v>
      </c>
      <c r="F33" s="8">
        <f>1/D35</f>
        <v>4</v>
      </c>
      <c r="G33" s="8">
        <f>1/D36</f>
        <v>0.5</v>
      </c>
      <c r="H33" s="8">
        <f>1/D37</f>
        <v>4</v>
      </c>
      <c r="I33" s="77"/>
      <c r="J33" s="8">
        <f>C33/SUM($C$32:$C$37)</f>
        <v>8.1081081081081072E-2</v>
      </c>
      <c r="K33" s="8">
        <f t="shared" ref="K33:K37" si="8">D33/SUM(D$32:D$37)</f>
        <v>0.10526315789473684</v>
      </c>
      <c r="L33" s="8">
        <f t="shared" ref="L33:L37" si="9">E33/SUM(E$32:E$37)</f>
        <v>6.9444444444444448E-2</v>
      </c>
      <c r="M33" s="8">
        <f t="shared" ref="M33:M37" si="10">F33/SUM(F$32:F$37)</f>
        <v>0.22222222222222221</v>
      </c>
      <c r="N33" s="8">
        <f>G33/SUM(G$32:G$37)</f>
        <v>5.7142857142857141E-2</v>
      </c>
      <c r="O33" s="8">
        <f>H33/SUM(H$32:H$37)</f>
        <v>0.4363636363636364</v>
      </c>
      <c r="P33" s="80"/>
      <c r="Q33" s="24">
        <f t="shared" ref="Q33:Q37" si="11">AVERAGE(J33:O33)</f>
        <v>0.16191956652482969</v>
      </c>
    </row>
    <row r="34" spans="2:17" x14ac:dyDescent="0.2">
      <c r="B34" s="10" t="s">
        <v>6</v>
      </c>
      <c r="C34" s="12">
        <v>0.5</v>
      </c>
      <c r="D34" s="12">
        <v>2</v>
      </c>
      <c r="E34" s="11">
        <v>1</v>
      </c>
      <c r="F34" s="8">
        <f>1/E35</f>
        <v>5</v>
      </c>
      <c r="G34" s="8">
        <f>1/E36</f>
        <v>2</v>
      </c>
      <c r="H34" s="8">
        <f>1/E37</f>
        <v>0.33333333333333331</v>
      </c>
      <c r="I34" s="77"/>
      <c r="J34" s="8">
        <f>C34/SUM($C$32:$C$37)</f>
        <v>0.16216216216216214</v>
      </c>
      <c r="K34" s="8">
        <f t="shared" si="8"/>
        <v>0.21052631578947367</v>
      </c>
      <c r="L34" s="8">
        <f t="shared" si="9"/>
        <v>0.1388888888888889</v>
      </c>
      <c r="M34" s="8">
        <f t="shared" si="10"/>
        <v>0.27777777777777779</v>
      </c>
      <c r="N34" s="8">
        <f>G34/SUM(G$32:G$37)</f>
        <v>0.22857142857142856</v>
      </c>
      <c r="O34" s="8">
        <f>H34/SUM(H$32:H$37)</f>
        <v>3.6363636363636362E-2</v>
      </c>
      <c r="P34" s="80"/>
      <c r="Q34" s="24">
        <f t="shared" si="11"/>
        <v>0.17571503492556126</v>
      </c>
    </row>
    <row r="35" spans="2:17" x14ac:dyDescent="0.2">
      <c r="B35" s="10" t="s">
        <v>7</v>
      </c>
      <c r="C35" s="12">
        <v>0.5</v>
      </c>
      <c r="D35" s="12">
        <v>0.25</v>
      </c>
      <c r="E35" s="12">
        <v>0.2</v>
      </c>
      <c r="F35" s="11">
        <v>1</v>
      </c>
      <c r="G35" s="6">
        <f>1/F36</f>
        <v>0.25</v>
      </c>
      <c r="H35" s="6">
        <f>1/F37</f>
        <v>0.5</v>
      </c>
      <c r="I35" s="78"/>
      <c r="J35" s="8">
        <f>C35/SUM($C$32:$C$37)</f>
        <v>0.16216216216216214</v>
      </c>
      <c r="K35" s="8">
        <f>D35/SUM(D$32:D$37)</f>
        <v>2.6315789473684209E-2</v>
      </c>
      <c r="L35" s="8">
        <f t="shared" si="9"/>
        <v>2.777777777777778E-2</v>
      </c>
      <c r="M35" s="8">
        <f t="shared" si="10"/>
        <v>5.5555555555555552E-2</v>
      </c>
      <c r="N35" s="8">
        <f>G35/SUM(G$32:G$37)</f>
        <v>2.8571428571428571E-2</v>
      </c>
      <c r="O35" s="8">
        <f>H35/SUM(H$32:H$37)</f>
        <v>5.454545454545455E-2</v>
      </c>
      <c r="P35" s="81"/>
      <c r="Q35" s="24">
        <f t="shared" si="11"/>
        <v>5.9154694681010478E-2</v>
      </c>
    </row>
    <row r="36" spans="2:17" x14ac:dyDescent="0.2">
      <c r="B36" s="10" t="s">
        <v>36</v>
      </c>
      <c r="C36" s="12">
        <v>0.5</v>
      </c>
      <c r="D36" s="12">
        <v>2</v>
      </c>
      <c r="E36" s="12">
        <v>0.5</v>
      </c>
      <c r="F36" s="12">
        <v>4</v>
      </c>
      <c r="G36" s="11">
        <v>1</v>
      </c>
      <c r="H36" s="6">
        <f>1/G37</f>
        <v>0.33333333333333331</v>
      </c>
      <c r="I36" s="40"/>
      <c r="J36" s="8">
        <f>C36/SUM($C$32:$C$37)</f>
        <v>0.16216216216216214</v>
      </c>
      <c r="K36" s="8">
        <f t="shared" si="8"/>
        <v>0.21052631578947367</v>
      </c>
      <c r="L36" s="8">
        <f t="shared" si="9"/>
        <v>6.9444444444444448E-2</v>
      </c>
      <c r="M36" s="8">
        <f t="shared" si="10"/>
        <v>0.22222222222222221</v>
      </c>
      <c r="N36" s="8">
        <f>G36/SUM(G$32:G$37)</f>
        <v>0.11428571428571428</v>
      </c>
      <c r="O36" s="8">
        <f>H36/SUM(H$32:H$37)</f>
        <v>3.6363636363636362E-2</v>
      </c>
      <c r="P36" s="16"/>
      <c r="Q36" s="24">
        <f t="shared" si="11"/>
        <v>0.13583408254460885</v>
      </c>
    </row>
    <row r="37" spans="2:17" x14ac:dyDescent="0.2">
      <c r="B37" s="10" t="s">
        <v>37</v>
      </c>
      <c r="C37" s="12">
        <v>0.33333333333333331</v>
      </c>
      <c r="D37" s="12">
        <v>0.25</v>
      </c>
      <c r="E37" s="12">
        <v>3</v>
      </c>
      <c r="F37" s="12">
        <v>2</v>
      </c>
      <c r="G37" s="12">
        <v>3</v>
      </c>
      <c r="H37" s="11">
        <v>1</v>
      </c>
      <c r="I37" s="40"/>
      <c r="J37" s="8">
        <f>C37/SUM($C$32:$C$37)</f>
        <v>0.1081081081081081</v>
      </c>
      <c r="K37" s="8">
        <f t="shared" si="8"/>
        <v>2.6315789473684209E-2</v>
      </c>
      <c r="L37" s="8">
        <f t="shared" si="9"/>
        <v>0.41666666666666663</v>
      </c>
      <c r="M37" s="8">
        <f t="shared" si="10"/>
        <v>0.1111111111111111</v>
      </c>
      <c r="N37" s="8">
        <f>G37/SUM(G$32:G$37)</f>
        <v>0.34285714285714286</v>
      </c>
      <c r="O37" s="8">
        <f>H37/SUM(H$32:H$37)</f>
        <v>0.1090909090909091</v>
      </c>
      <c r="P37" s="16"/>
      <c r="Q37" s="24">
        <f t="shared" si="11"/>
        <v>0.18569162121793703</v>
      </c>
    </row>
    <row r="38" spans="2:17" x14ac:dyDescent="0.2">
      <c r="B38" s="41"/>
      <c r="C38" s="16"/>
      <c r="D38" s="16"/>
      <c r="E38" s="16"/>
      <c r="F38" s="16"/>
      <c r="G38" s="16"/>
      <c r="H38" s="16"/>
      <c r="I38" s="40"/>
      <c r="J38" s="16"/>
      <c r="K38" s="16"/>
      <c r="L38" s="16"/>
      <c r="M38" s="16"/>
      <c r="N38" s="16"/>
      <c r="O38" s="16"/>
      <c r="P38" s="16"/>
      <c r="Q38" s="42">
        <f>SUM(Q32:Q37)</f>
        <v>1</v>
      </c>
    </row>
    <row r="39" spans="2:17" x14ac:dyDescent="0.2">
      <c r="B39" s="41"/>
      <c r="C39" s="16"/>
      <c r="D39" s="16"/>
      <c r="E39" s="16"/>
      <c r="F39" s="16"/>
      <c r="G39" s="16"/>
      <c r="H39" s="16"/>
      <c r="I39" s="40"/>
      <c r="J39" s="16"/>
      <c r="K39" s="16"/>
      <c r="L39" s="16"/>
      <c r="M39" s="16"/>
      <c r="N39" s="16"/>
      <c r="O39" s="16"/>
      <c r="P39" s="16"/>
      <c r="Q39" s="43"/>
    </row>
    <row r="40" spans="2:17" x14ac:dyDescent="0.2">
      <c r="B40" s="9" t="s">
        <v>15</v>
      </c>
      <c r="C40" s="10" t="s">
        <v>4</v>
      </c>
      <c r="D40" s="10" t="s">
        <v>5</v>
      </c>
      <c r="E40" s="10" t="s">
        <v>6</v>
      </c>
      <c r="F40" s="10" t="s">
        <v>7</v>
      </c>
      <c r="G40" s="10" t="s">
        <v>36</v>
      </c>
      <c r="H40" s="10" t="s">
        <v>37</v>
      </c>
      <c r="I40" s="76"/>
      <c r="J40" s="10" t="s">
        <v>4</v>
      </c>
      <c r="K40" s="10" t="s">
        <v>5</v>
      </c>
      <c r="L40" s="10" t="s">
        <v>6</v>
      </c>
      <c r="M40" s="10" t="s">
        <v>7</v>
      </c>
      <c r="N40" s="10" t="s">
        <v>36</v>
      </c>
      <c r="O40" s="10" t="s">
        <v>37</v>
      </c>
      <c r="P40" s="79"/>
      <c r="Q40" s="22" t="s">
        <v>3</v>
      </c>
    </row>
    <row r="41" spans="2:17" x14ac:dyDescent="0.2">
      <c r="B41" s="10" t="s">
        <v>4</v>
      </c>
      <c r="C41" s="11">
        <v>1</v>
      </c>
      <c r="D41" s="8">
        <f>1/C42</f>
        <v>2</v>
      </c>
      <c r="E41" s="8">
        <f>1/C43</f>
        <v>2</v>
      </c>
      <c r="F41" s="8">
        <f>1/C44</f>
        <v>4</v>
      </c>
      <c r="G41" s="8">
        <f>1/C45</f>
        <v>5</v>
      </c>
      <c r="H41" s="8">
        <f>1/C46</f>
        <v>7</v>
      </c>
      <c r="I41" s="77"/>
      <c r="J41" s="8">
        <f>C41/SUM(C$41:C$46)</f>
        <v>0.38567493112947659</v>
      </c>
      <c r="K41" s="8">
        <f>D41/SUM(D$41:D$46)</f>
        <v>0.13157894736842105</v>
      </c>
      <c r="L41" s="8">
        <f>E41/SUM(E$41:E$46)</f>
        <v>0.22535211267605634</v>
      </c>
      <c r="M41" s="8">
        <f>F41/SUM(F$41:F$46)</f>
        <v>0.24742268041237112</v>
      </c>
      <c r="N41" s="8">
        <f>G41/SUM(G$41:G$46)</f>
        <v>0.27184466019417475</v>
      </c>
      <c r="O41" s="8">
        <f>H41/SUM(H$41:H$46)</f>
        <v>0.52830188679245282</v>
      </c>
      <c r="P41" s="80"/>
      <c r="Q41" s="24">
        <f>AVERAGE(J41:O41)</f>
        <v>0.29836253642882543</v>
      </c>
    </row>
    <row r="42" spans="2:17" x14ac:dyDescent="0.2">
      <c r="B42" s="10" t="s">
        <v>5</v>
      </c>
      <c r="C42" s="12">
        <v>0.5</v>
      </c>
      <c r="D42" s="11">
        <v>1</v>
      </c>
      <c r="E42" s="8">
        <f>1/D43</f>
        <v>5</v>
      </c>
      <c r="F42" s="8">
        <f>1/D44</f>
        <v>0.16666666666666666</v>
      </c>
      <c r="G42" s="8">
        <f>1/D45</f>
        <v>0.25</v>
      </c>
      <c r="H42" s="8">
        <f>1/D46</f>
        <v>0.5</v>
      </c>
      <c r="I42" s="77"/>
      <c r="J42" s="8">
        <f t="shared" ref="J42:J46" si="12">C42/SUM(C$41:C$46)</f>
        <v>0.1928374655647383</v>
      </c>
      <c r="K42" s="8">
        <f>D42/SUM(D$41:D$46)</f>
        <v>6.5789473684210523E-2</v>
      </c>
      <c r="L42" s="8">
        <f>E42/SUM(E$41:E$46)</f>
        <v>0.56338028169014087</v>
      </c>
      <c r="M42" s="8">
        <f>F42/SUM(F$41:F$46)</f>
        <v>1.0309278350515462E-2</v>
      </c>
      <c r="N42" s="8">
        <f>G42/SUM(G$41:G$46)</f>
        <v>1.3592233009708738E-2</v>
      </c>
      <c r="O42" s="8">
        <f>H42/SUM(H$41:H$46)</f>
        <v>3.7735849056603772E-2</v>
      </c>
      <c r="P42" s="80"/>
      <c r="Q42" s="24">
        <f>AVERAGE(J42:O42)</f>
        <v>0.14727409689265292</v>
      </c>
    </row>
    <row r="43" spans="2:17" x14ac:dyDescent="0.2">
      <c r="B43" s="10" t="s">
        <v>6</v>
      </c>
      <c r="C43" s="12">
        <v>0.5</v>
      </c>
      <c r="D43" s="12">
        <v>0.2</v>
      </c>
      <c r="E43" s="11">
        <v>1</v>
      </c>
      <c r="F43" s="8">
        <f>1/E44</f>
        <v>2</v>
      </c>
      <c r="G43" s="8">
        <f>1/E45</f>
        <v>8</v>
      </c>
      <c r="H43" s="8">
        <f>1/E46</f>
        <v>4</v>
      </c>
      <c r="I43" s="77"/>
      <c r="J43" s="8">
        <f t="shared" si="12"/>
        <v>0.1928374655647383</v>
      </c>
      <c r="K43" s="8">
        <f>D43/SUM(D$41:D$46)</f>
        <v>1.3157894736842106E-2</v>
      </c>
      <c r="L43" s="8">
        <f>E43/SUM(E$41:E$46)</f>
        <v>0.11267605633802817</v>
      </c>
      <c r="M43" s="8">
        <f>F43/SUM(F$41:F$46)</f>
        <v>0.12371134020618556</v>
      </c>
      <c r="N43" s="8">
        <f>G43/SUM(G$41:G$46)</f>
        <v>0.43495145631067961</v>
      </c>
      <c r="O43" s="8">
        <f>H43/SUM(H$41:H$46)</f>
        <v>0.30188679245283018</v>
      </c>
      <c r="P43" s="80"/>
      <c r="Q43" s="24">
        <f t="shared" ref="Q43:Q46" si="13">AVERAGE(J43:O43)</f>
        <v>0.19653683426821733</v>
      </c>
    </row>
    <row r="44" spans="2:17" x14ac:dyDescent="0.2">
      <c r="B44" s="10" t="s">
        <v>7</v>
      </c>
      <c r="C44" s="12">
        <v>0.25</v>
      </c>
      <c r="D44" s="12">
        <v>6</v>
      </c>
      <c r="E44" s="12">
        <v>0.5</v>
      </c>
      <c r="F44" s="11">
        <v>1</v>
      </c>
      <c r="G44" s="6">
        <f>1/F45</f>
        <v>0.14285714285714285</v>
      </c>
      <c r="H44" s="6">
        <f>1/F46</f>
        <v>0.5</v>
      </c>
      <c r="I44" s="78"/>
      <c r="J44" s="8">
        <f t="shared" si="12"/>
        <v>9.6418732782369149E-2</v>
      </c>
      <c r="K44" s="8">
        <f>D44/SUM(D$41:D$46)</f>
        <v>0.39473684210526316</v>
      </c>
      <c r="L44" s="8">
        <f>E44/SUM(E$41:E$46)</f>
        <v>5.6338028169014086E-2</v>
      </c>
      <c r="M44" s="8">
        <f>F44/SUM(F$41:F$46)</f>
        <v>6.1855670103092779E-2</v>
      </c>
      <c r="N44" s="8">
        <f>G44/SUM(G$41:G$46)</f>
        <v>7.7669902912621356E-3</v>
      </c>
      <c r="O44" s="8">
        <f>H44/SUM(H$41:H$46)</f>
        <v>3.7735849056603772E-2</v>
      </c>
      <c r="P44" s="81"/>
      <c r="Q44" s="24">
        <f t="shared" si="13"/>
        <v>0.10914201875126751</v>
      </c>
    </row>
    <row r="45" spans="2:17" x14ac:dyDescent="0.2">
      <c r="B45" s="10" t="s">
        <v>36</v>
      </c>
      <c r="C45" s="12">
        <v>0.2</v>
      </c>
      <c r="D45" s="12">
        <v>4</v>
      </c>
      <c r="E45" s="12">
        <v>0.125</v>
      </c>
      <c r="F45" s="12">
        <v>7</v>
      </c>
      <c r="G45" s="11">
        <v>1</v>
      </c>
      <c r="H45" s="6">
        <f>1/G46</f>
        <v>0.25</v>
      </c>
      <c r="I45" s="40"/>
      <c r="J45" s="8">
        <f t="shared" si="12"/>
        <v>7.7134986225895319E-2</v>
      </c>
      <c r="K45" s="8">
        <f>D45/SUM(D$41:D$46)</f>
        <v>0.26315789473684209</v>
      </c>
      <c r="L45" s="8">
        <f>E45/SUM(E$41:E$46)</f>
        <v>1.4084507042253521E-2</v>
      </c>
      <c r="M45" s="8">
        <f>F45/SUM(F$41:F$46)</f>
        <v>0.43298969072164945</v>
      </c>
      <c r="N45" s="8">
        <f>G45/SUM(G$41:G$46)</f>
        <v>5.4368932038834951E-2</v>
      </c>
      <c r="O45" s="8">
        <f>H45/SUM(H$41:H$46)</f>
        <v>1.8867924528301886E-2</v>
      </c>
      <c r="P45" s="16"/>
      <c r="Q45" s="24">
        <f t="shared" si="13"/>
        <v>0.14343398921562953</v>
      </c>
    </row>
    <row r="46" spans="2:17" x14ac:dyDescent="0.2">
      <c r="B46" s="10" t="s">
        <v>37</v>
      </c>
      <c r="C46" s="12">
        <v>0.14285714285714285</v>
      </c>
      <c r="D46" s="12">
        <v>2</v>
      </c>
      <c r="E46" s="12">
        <v>0.25</v>
      </c>
      <c r="F46" s="12">
        <v>2</v>
      </c>
      <c r="G46" s="12">
        <v>4</v>
      </c>
      <c r="H46" s="11">
        <v>1</v>
      </c>
      <c r="I46" s="40"/>
      <c r="J46" s="8">
        <f t="shared" si="12"/>
        <v>5.5096418732782364E-2</v>
      </c>
      <c r="K46" s="8">
        <f>D46/SUM(D$41:D$46)</f>
        <v>0.13157894736842105</v>
      </c>
      <c r="L46" s="8">
        <f>E46/SUM(E$41:E$46)</f>
        <v>2.8169014084507043E-2</v>
      </c>
      <c r="M46" s="8">
        <f>F46/SUM(F$41:F$46)</f>
        <v>0.12371134020618556</v>
      </c>
      <c r="N46" s="8">
        <f>G46/SUM(G$41:G$46)</f>
        <v>0.2174757281553398</v>
      </c>
      <c r="O46" s="8">
        <f>H46/SUM(H$41:H$46)</f>
        <v>7.5471698113207544E-2</v>
      </c>
      <c r="P46" s="16"/>
      <c r="Q46" s="24">
        <f t="shared" si="13"/>
        <v>0.10525052444340723</v>
      </c>
    </row>
    <row r="47" spans="2:17" x14ac:dyDescent="0.2">
      <c r="B47" s="41"/>
      <c r="C47" s="16"/>
      <c r="D47" s="16"/>
      <c r="E47" s="16"/>
      <c r="F47" s="16"/>
      <c r="G47" s="16"/>
      <c r="H47" s="16"/>
      <c r="I47" s="40"/>
      <c r="J47" s="16"/>
      <c r="K47" s="16"/>
      <c r="L47" s="16"/>
      <c r="M47" s="16"/>
      <c r="N47" s="16"/>
      <c r="O47" s="16"/>
      <c r="P47" s="16"/>
      <c r="Q47" s="42">
        <f>SUM(Q41:Q46)</f>
        <v>1</v>
      </c>
    </row>
    <row r="48" spans="2:17" x14ac:dyDescent="0.2">
      <c r="B48" s="83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85"/>
    </row>
    <row r="49" spans="2:17" x14ac:dyDescent="0.2">
      <c r="B49" s="9" t="s">
        <v>16</v>
      </c>
      <c r="C49" s="10" t="s">
        <v>4</v>
      </c>
      <c r="D49" s="10" t="s">
        <v>5</v>
      </c>
      <c r="E49" s="10" t="s">
        <v>6</v>
      </c>
      <c r="F49" s="10" t="s">
        <v>7</v>
      </c>
      <c r="G49" s="10" t="s">
        <v>36</v>
      </c>
      <c r="H49" s="10" t="s">
        <v>37</v>
      </c>
      <c r="I49" s="76"/>
      <c r="J49" s="10" t="s">
        <v>4</v>
      </c>
      <c r="K49" s="10" t="s">
        <v>5</v>
      </c>
      <c r="L49" s="10" t="s">
        <v>6</v>
      </c>
      <c r="M49" s="10" t="s">
        <v>7</v>
      </c>
      <c r="N49" s="10" t="s">
        <v>36</v>
      </c>
      <c r="O49" s="10" t="s">
        <v>37</v>
      </c>
      <c r="P49" s="79"/>
      <c r="Q49" s="22" t="s">
        <v>3</v>
      </c>
    </row>
    <row r="50" spans="2:17" x14ac:dyDescent="0.2">
      <c r="B50" s="10" t="s">
        <v>4</v>
      </c>
      <c r="C50" s="11">
        <v>1</v>
      </c>
      <c r="D50" s="8">
        <f>1/C51</f>
        <v>0.5</v>
      </c>
      <c r="E50" s="8">
        <f>1/C52</f>
        <v>0.5</v>
      </c>
      <c r="F50" s="8">
        <f>1/C53</f>
        <v>0.33333333333333331</v>
      </c>
      <c r="G50" s="8">
        <f>1/C54</f>
        <v>0.33333333333333331</v>
      </c>
      <c r="H50" s="8">
        <f>1/C55</f>
        <v>0.16666666666666666</v>
      </c>
      <c r="I50" s="77"/>
      <c r="J50" s="8">
        <f>C50/SUM(C$50:C$55)</f>
        <v>5.8823529411764705E-2</v>
      </c>
      <c r="K50" s="8">
        <f>D50/SUM(D$50:D$55)</f>
        <v>3.4482758620689655E-2</v>
      </c>
      <c r="L50" s="8">
        <f>E50/SUM(E$50:E$55)</f>
        <v>0.08</v>
      </c>
      <c r="M50" s="8">
        <f>F50/SUM(F$50:F$55)</f>
        <v>4.0816326530612249E-2</v>
      </c>
      <c r="N50" s="8">
        <f>G50/SUM(G$50:G$55)</f>
        <v>4.3478260869565216E-2</v>
      </c>
      <c r="O50" s="8">
        <f>H50/SUM(H$50:H$55)</f>
        <v>4.2194092827004218E-2</v>
      </c>
      <c r="P50" s="80"/>
      <c r="Q50" s="24">
        <f>AVERAGE(J50:O50)</f>
        <v>4.996582804327266E-2</v>
      </c>
    </row>
    <row r="51" spans="2:17" x14ac:dyDescent="0.2">
      <c r="B51" s="10" t="s">
        <v>5</v>
      </c>
      <c r="C51" s="12">
        <v>2</v>
      </c>
      <c r="D51" s="11">
        <v>1</v>
      </c>
      <c r="E51" s="8">
        <f>1/D52</f>
        <v>0.25</v>
      </c>
      <c r="F51" s="8">
        <f>1/D53</f>
        <v>0.33333333333333331</v>
      </c>
      <c r="G51" s="8">
        <f>1/D54</f>
        <v>0.5</v>
      </c>
      <c r="H51" s="8">
        <f>1/D55</f>
        <v>0.25</v>
      </c>
      <c r="I51" s="77"/>
      <c r="J51" s="8">
        <f>C51/SUM(C$50:C$55)</f>
        <v>0.11764705882352941</v>
      </c>
      <c r="K51" s="8">
        <f t="shared" ref="K51:K55" si="14">D51/SUM(D$50:D$55)</f>
        <v>6.8965517241379309E-2</v>
      </c>
      <c r="L51" s="8">
        <f>E51/SUM(E$50:E$55)</f>
        <v>0.04</v>
      </c>
      <c r="M51" s="8">
        <f t="shared" ref="M51:M55" si="15">F51/SUM(F$50:F$55)</f>
        <v>4.0816326530612249E-2</v>
      </c>
      <c r="N51" s="8">
        <f>G51/SUM(G$50:G$55)</f>
        <v>6.5217391304347824E-2</v>
      </c>
      <c r="O51" s="8">
        <f>H51/SUM(H$50:H$55)</f>
        <v>6.3291139240506319E-2</v>
      </c>
      <c r="P51" s="80"/>
      <c r="Q51" s="24">
        <f>AVERAGE(J51:O51)</f>
        <v>6.5989572190062531E-2</v>
      </c>
    </row>
    <row r="52" spans="2:17" x14ac:dyDescent="0.2">
      <c r="B52" s="10" t="s">
        <v>6</v>
      </c>
      <c r="C52" s="12">
        <v>2</v>
      </c>
      <c r="D52" s="12">
        <v>4</v>
      </c>
      <c r="E52" s="11">
        <v>1</v>
      </c>
      <c r="F52" s="8">
        <f>1/E53</f>
        <v>0.5</v>
      </c>
      <c r="G52" s="8">
        <f>1/E54</f>
        <v>0.5</v>
      </c>
      <c r="H52" s="8">
        <f>1/E55</f>
        <v>2</v>
      </c>
      <c r="I52" s="77"/>
      <c r="J52" s="8">
        <f>C52/SUM(C$50:C$55)</f>
        <v>0.11764705882352941</v>
      </c>
      <c r="K52" s="8">
        <f t="shared" si="14"/>
        <v>0.27586206896551724</v>
      </c>
      <c r="L52" s="8">
        <f>E52/SUM(E$50:E$55)</f>
        <v>0.16</v>
      </c>
      <c r="M52" s="8">
        <f t="shared" si="15"/>
        <v>6.1224489795918373E-2</v>
      </c>
      <c r="N52" s="8">
        <f>G52/SUM(G$50:G$55)</f>
        <v>6.5217391304347824E-2</v>
      </c>
      <c r="O52" s="8">
        <f>H52/SUM(H$50:H$55)</f>
        <v>0.50632911392405056</v>
      </c>
      <c r="P52" s="80"/>
      <c r="Q52" s="24">
        <f t="shared" ref="Q52:Q56" si="16">AVERAGE(J52:O52)</f>
        <v>0.19771335380222724</v>
      </c>
    </row>
    <row r="53" spans="2:17" x14ac:dyDescent="0.2">
      <c r="B53" s="10" t="s">
        <v>7</v>
      </c>
      <c r="C53" s="12">
        <v>3</v>
      </c>
      <c r="D53" s="12">
        <v>3</v>
      </c>
      <c r="E53" s="12">
        <v>2</v>
      </c>
      <c r="F53" s="11">
        <v>1</v>
      </c>
      <c r="G53" s="6">
        <f>1/F54</f>
        <v>0.33333333333333331</v>
      </c>
      <c r="H53" s="6">
        <f>1/F55</f>
        <v>0.33333333333333331</v>
      </c>
      <c r="I53" s="78"/>
      <c r="J53" s="8">
        <f>C53/SUM(C$50:C$55)</f>
        <v>0.17647058823529413</v>
      </c>
      <c r="K53" s="8">
        <f t="shared" si="14"/>
        <v>0.20689655172413793</v>
      </c>
      <c r="L53" s="8">
        <f>E53/SUM(E$50:E$55)</f>
        <v>0.32</v>
      </c>
      <c r="M53" s="8">
        <f t="shared" si="15"/>
        <v>0.12244897959183675</v>
      </c>
      <c r="N53" s="8">
        <f>G53/SUM(G$50:G$55)</f>
        <v>4.3478260869565216E-2</v>
      </c>
      <c r="O53" s="8">
        <f>H53/SUM(H$50:H$55)</f>
        <v>8.4388185654008435E-2</v>
      </c>
      <c r="P53" s="81"/>
      <c r="Q53" s="24">
        <f t="shared" si="16"/>
        <v>0.15894709434580709</v>
      </c>
    </row>
    <row r="54" spans="2:17" x14ac:dyDescent="0.2">
      <c r="B54" s="10" t="s">
        <v>36</v>
      </c>
      <c r="C54" s="12">
        <v>3</v>
      </c>
      <c r="D54" s="12">
        <v>2</v>
      </c>
      <c r="E54" s="12">
        <v>2</v>
      </c>
      <c r="F54" s="12">
        <v>3</v>
      </c>
      <c r="G54" s="11">
        <v>1</v>
      </c>
      <c r="H54" s="6">
        <f>1/G55</f>
        <v>0.2</v>
      </c>
      <c r="I54" s="40"/>
      <c r="J54" s="8">
        <f>C54/SUM(C$50:C$55)</f>
        <v>0.17647058823529413</v>
      </c>
      <c r="K54" s="8">
        <f t="shared" si="14"/>
        <v>0.13793103448275862</v>
      </c>
      <c r="L54" s="8">
        <f>E54/SUM(E$50:E$55)</f>
        <v>0.32</v>
      </c>
      <c r="M54" s="8">
        <f>F54/SUM(F$50:F$55)</f>
        <v>0.36734693877551022</v>
      </c>
      <c r="N54" s="8">
        <f>G54/SUM(G$50:G$55)</f>
        <v>0.13043478260869565</v>
      </c>
      <c r="O54" s="8">
        <f>H54/SUM(H$50:H$55)</f>
        <v>5.0632911392405063E-2</v>
      </c>
      <c r="P54" s="16"/>
      <c r="Q54" s="24">
        <f t="shared" si="16"/>
        <v>0.19713604258244391</v>
      </c>
    </row>
    <row r="55" spans="2:17" x14ac:dyDescent="0.2">
      <c r="B55" s="10" t="s">
        <v>37</v>
      </c>
      <c r="C55" s="12">
        <v>6</v>
      </c>
      <c r="D55" s="12">
        <v>4</v>
      </c>
      <c r="E55" s="12">
        <v>0.5</v>
      </c>
      <c r="F55" s="12">
        <v>3</v>
      </c>
      <c r="G55" s="12">
        <v>5</v>
      </c>
      <c r="H55" s="11">
        <v>1</v>
      </c>
      <c r="I55" s="40"/>
      <c r="J55" s="8">
        <f>C55/SUM(C$50:C$55)</f>
        <v>0.35294117647058826</v>
      </c>
      <c r="K55" s="8">
        <f t="shared" si="14"/>
        <v>0.27586206896551724</v>
      </c>
      <c r="L55" s="8">
        <f>E55/SUM(E$50:E$55)</f>
        <v>0.08</v>
      </c>
      <c r="M55" s="8">
        <f t="shared" si="15"/>
        <v>0.36734693877551022</v>
      </c>
      <c r="N55" s="8">
        <f>G55/SUM(G$50:G$55)</f>
        <v>0.65217391304347827</v>
      </c>
      <c r="O55" s="8">
        <f>H55/SUM(H$50:H$55)</f>
        <v>0.25316455696202528</v>
      </c>
      <c r="P55" s="16"/>
      <c r="Q55" s="24">
        <f t="shared" si="16"/>
        <v>0.33024810903618657</v>
      </c>
    </row>
    <row r="56" spans="2:17" x14ac:dyDescent="0.2">
      <c r="B56" s="30"/>
      <c r="C56" s="17"/>
      <c r="D56" s="17"/>
      <c r="E56" s="17"/>
      <c r="F56" s="17"/>
      <c r="G56" s="17"/>
      <c r="H56" s="17"/>
      <c r="I56" s="44"/>
      <c r="J56" s="17"/>
      <c r="K56" s="17"/>
      <c r="L56" s="17"/>
      <c r="M56" s="17"/>
      <c r="N56" s="17"/>
      <c r="O56" s="17"/>
      <c r="P56" s="17"/>
      <c r="Q56" s="86">
        <f>SUM(Q50:Q55)</f>
        <v>1</v>
      </c>
    </row>
    <row r="57" spans="2:17" x14ac:dyDescent="0.2">
      <c r="B57" s="40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82"/>
    </row>
    <row r="58" spans="2:17" x14ac:dyDescent="0.2">
      <c r="B58" s="53" t="s">
        <v>10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5"/>
    </row>
    <row r="59" spans="2:17" x14ac:dyDescent="0.2">
      <c r="B59" s="9" t="s">
        <v>17</v>
      </c>
      <c r="C59" s="10" t="s">
        <v>4</v>
      </c>
      <c r="D59" s="10" t="s">
        <v>5</v>
      </c>
      <c r="E59" s="10" t="s">
        <v>6</v>
      </c>
      <c r="F59" s="10" t="s">
        <v>7</v>
      </c>
      <c r="G59" s="10" t="s">
        <v>36</v>
      </c>
      <c r="H59" s="10" t="s">
        <v>37</v>
      </c>
      <c r="I59" s="76"/>
      <c r="J59" s="10" t="s">
        <v>4</v>
      </c>
      <c r="K59" s="10" t="s">
        <v>5</v>
      </c>
      <c r="L59" s="10" t="s">
        <v>6</v>
      </c>
      <c r="M59" s="10" t="s">
        <v>7</v>
      </c>
      <c r="N59" s="10" t="s">
        <v>36</v>
      </c>
      <c r="O59" s="10" t="s">
        <v>37</v>
      </c>
      <c r="P59" s="79"/>
      <c r="Q59" s="22" t="s">
        <v>3</v>
      </c>
    </row>
    <row r="60" spans="2:17" x14ac:dyDescent="0.2">
      <c r="B60" s="10" t="s">
        <v>4</v>
      </c>
      <c r="C60" s="11">
        <v>1</v>
      </c>
      <c r="D60" s="8">
        <f>1/C61</f>
        <v>9</v>
      </c>
      <c r="E60" s="8">
        <f>1/C62</f>
        <v>9</v>
      </c>
      <c r="F60" s="8">
        <f>1/C63</f>
        <v>5</v>
      </c>
      <c r="G60" s="8">
        <f>1/C64</f>
        <v>5</v>
      </c>
      <c r="H60" s="8">
        <f>1/C65</f>
        <v>5</v>
      </c>
      <c r="I60" s="77"/>
      <c r="J60" s="8">
        <f>C60/SUM(C$60:C$65)</f>
        <v>0.54878048780487809</v>
      </c>
      <c r="K60" s="8">
        <f t="shared" ref="K60:O65" si="17">D60/SUM(D$60:D$65)</f>
        <v>0.3</v>
      </c>
      <c r="L60" s="8">
        <f t="shared" si="17"/>
        <v>0.30857142857142861</v>
      </c>
      <c r="M60" s="8">
        <f t="shared" si="17"/>
        <v>0.38610038610038611</v>
      </c>
      <c r="N60" s="8">
        <f t="shared" si="17"/>
        <v>0.28915662650602408</v>
      </c>
      <c r="O60" s="8">
        <f t="shared" si="17"/>
        <v>0.74030552291421858</v>
      </c>
      <c r="P60" s="80"/>
      <c r="Q60" s="24">
        <f>AVERAGE(J60:O60)</f>
        <v>0.42881907531615598</v>
      </c>
    </row>
    <row r="61" spans="2:17" x14ac:dyDescent="0.2">
      <c r="B61" s="10" t="s">
        <v>5</v>
      </c>
      <c r="C61" s="12">
        <v>0.1111111111111111</v>
      </c>
      <c r="D61" s="11">
        <v>1</v>
      </c>
      <c r="E61" s="8">
        <f>1/D62</f>
        <v>0.16666666666666666</v>
      </c>
      <c r="F61" s="8">
        <f>1/D63</f>
        <v>0.2</v>
      </c>
      <c r="G61" s="8">
        <f>1/D64</f>
        <v>0.16666666666666666</v>
      </c>
      <c r="H61" s="8">
        <f>1/D65</f>
        <v>0.33333333333333331</v>
      </c>
      <c r="I61" s="77"/>
      <c r="J61" s="8">
        <f t="shared" ref="J61:J65" si="18">C61/SUM(C$60:C$65)</f>
        <v>6.097560975609756E-2</v>
      </c>
      <c r="K61" s="8">
        <f t="shared" si="17"/>
        <v>3.3333333333333333E-2</v>
      </c>
      <c r="L61" s="8">
        <f>E61/SUM(E$60:E$65)</f>
        <v>5.7142857142857143E-3</v>
      </c>
      <c r="M61" s="8">
        <f t="shared" si="17"/>
        <v>1.5444015444015446E-2</v>
      </c>
      <c r="N61" s="8">
        <f t="shared" si="17"/>
        <v>9.638554216867469E-3</v>
      </c>
      <c r="O61" s="8">
        <f t="shared" si="17"/>
        <v>4.935370152761457E-2</v>
      </c>
      <c r="P61" s="80"/>
      <c r="Q61" s="24">
        <f t="shared" ref="Q61:Q65" si="19">AVERAGE(J61:O61)</f>
        <v>2.907658333203568E-2</v>
      </c>
    </row>
    <row r="62" spans="2:17" x14ac:dyDescent="0.2">
      <c r="B62" s="10" t="s">
        <v>6</v>
      </c>
      <c r="C62" s="12">
        <v>0.1111111111111111</v>
      </c>
      <c r="D62" s="12">
        <v>6</v>
      </c>
      <c r="E62" s="11">
        <v>1</v>
      </c>
      <c r="F62" s="8">
        <f>1/E63</f>
        <v>0.5</v>
      </c>
      <c r="G62" s="8">
        <f>1/E64</f>
        <v>0.125</v>
      </c>
      <c r="H62" s="8">
        <f>1/E65</f>
        <v>0.1111111111111111</v>
      </c>
      <c r="I62" s="77"/>
      <c r="J62" s="8">
        <f t="shared" si="18"/>
        <v>6.097560975609756E-2</v>
      </c>
      <c r="K62" s="8">
        <f t="shared" si="17"/>
        <v>0.2</v>
      </c>
      <c r="L62" s="8">
        <f t="shared" si="17"/>
        <v>3.4285714285714287E-2</v>
      </c>
      <c r="M62" s="8">
        <f>F62/SUM(F$60:F$65)</f>
        <v>3.8610038610038609E-2</v>
      </c>
      <c r="N62" s="8">
        <f t="shared" si="17"/>
        <v>7.2289156626506017E-3</v>
      </c>
      <c r="O62" s="8">
        <f t="shared" si="17"/>
        <v>1.6451233842538191E-2</v>
      </c>
      <c r="P62" s="80"/>
      <c r="Q62" s="24">
        <f>AVERAGE(J62:O62)</f>
        <v>5.9591918692839883E-2</v>
      </c>
    </row>
    <row r="63" spans="2:17" x14ac:dyDescent="0.2">
      <c r="B63" s="10" t="s">
        <v>7</v>
      </c>
      <c r="C63" s="12">
        <v>0.2</v>
      </c>
      <c r="D63" s="12">
        <v>5</v>
      </c>
      <c r="E63" s="12">
        <v>2</v>
      </c>
      <c r="F63" s="11">
        <v>1</v>
      </c>
      <c r="G63" s="6">
        <f>1/F64</f>
        <v>4</v>
      </c>
      <c r="H63" s="6">
        <f>1/F65</f>
        <v>0.16666666666666666</v>
      </c>
      <c r="I63" s="78"/>
      <c r="J63" s="8">
        <f t="shared" si="18"/>
        <v>0.10975609756097562</v>
      </c>
      <c r="K63" s="8">
        <f t="shared" si="17"/>
        <v>0.16666666666666666</v>
      </c>
      <c r="L63" s="8">
        <f t="shared" si="17"/>
        <v>6.8571428571428575E-2</v>
      </c>
      <c r="M63" s="8">
        <f t="shared" si="17"/>
        <v>7.7220077220077218E-2</v>
      </c>
      <c r="N63" s="8">
        <f t="shared" si="17"/>
        <v>0.23132530120481926</v>
      </c>
      <c r="O63" s="8">
        <f t="shared" si="17"/>
        <v>2.4676850763807285E-2</v>
      </c>
      <c r="P63" s="81"/>
      <c r="Q63" s="24">
        <f t="shared" ref="Q63:Q67" si="20">AVERAGE(J63:O63)</f>
        <v>0.11303607033129577</v>
      </c>
    </row>
    <row r="64" spans="2:17" x14ac:dyDescent="0.2">
      <c r="B64" s="10" t="s">
        <v>36</v>
      </c>
      <c r="C64" s="12">
        <v>0.2</v>
      </c>
      <c r="D64" s="12">
        <v>6</v>
      </c>
      <c r="E64" s="12">
        <v>8</v>
      </c>
      <c r="F64" s="12">
        <v>0.25</v>
      </c>
      <c r="G64" s="11">
        <v>1</v>
      </c>
      <c r="H64" s="6">
        <f>1/G65</f>
        <v>0.14285714285714285</v>
      </c>
      <c r="I64" s="40"/>
      <c r="J64" s="8">
        <f t="shared" si="18"/>
        <v>0.10975609756097562</v>
      </c>
      <c r="K64" s="8">
        <f>D64/SUM(D$60:D$65)</f>
        <v>0.2</v>
      </c>
      <c r="L64" s="8">
        <f t="shared" si="17"/>
        <v>0.2742857142857143</v>
      </c>
      <c r="M64" s="8">
        <f t="shared" si="17"/>
        <v>1.9305019305019305E-2</v>
      </c>
      <c r="N64" s="8">
        <f t="shared" si="17"/>
        <v>5.7831325301204814E-2</v>
      </c>
      <c r="O64" s="8">
        <f t="shared" si="17"/>
        <v>2.1151586368977671E-2</v>
      </c>
      <c r="P64" s="16"/>
      <c r="Q64" s="24">
        <f t="shared" si="20"/>
        <v>0.1137216238036486</v>
      </c>
    </row>
    <row r="65" spans="2:17" x14ac:dyDescent="0.2">
      <c r="B65" s="10" t="s">
        <v>37</v>
      </c>
      <c r="C65" s="12">
        <v>0.2</v>
      </c>
      <c r="D65" s="12">
        <v>3</v>
      </c>
      <c r="E65" s="12">
        <v>9</v>
      </c>
      <c r="F65" s="12">
        <v>6</v>
      </c>
      <c r="G65" s="12">
        <v>7</v>
      </c>
      <c r="H65" s="11">
        <v>1</v>
      </c>
      <c r="I65" s="40"/>
      <c r="J65" s="8">
        <f t="shared" si="18"/>
        <v>0.10975609756097562</v>
      </c>
      <c r="K65" s="8">
        <f t="shared" si="17"/>
        <v>0.1</v>
      </c>
      <c r="L65" s="8">
        <f t="shared" si="17"/>
        <v>0.30857142857142861</v>
      </c>
      <c r="M65" s="8">
        <f t="shared" si="17"/>
        <v>0.46332046332046334</v>
      </c>
      <c r="N65" s="8">
        <f t="shared" si="17"/>
        <v>0.40481927710843368</v>
      </c>
      <c r="O65" s="8">
        <f t="shared" si="17"/>
        <v>0.14806110458284372</v>
      </c>
      <c r="P65" s="16"/>
      <c r="Q65" s="24">
        <f t="shared" si="20"/>
        <v>0.25575472852402414</v>
      </c>
    </row>
    <row r="66" spans="2:17" x14ac:dyDescent="0.2">
      <c r="B66" s="41"/>
      <c r="C66" s="16"/>
      <c r="D66" s="16"/>
      <c r="E66" s="16"/>
      <c r="F66" s="16"/>
      <c r="G66" s="16"/>
      <c r="H66" s="16"/>
      <c r="I66" s="40"/>
      <c r="J66" s="16"/>
      <c r="K66" s="16"/>
      <c r="L66" s="16"/>
      <c r="M66" s="16"/>
      <c r="N66" s="16"/>
      <c r="O66" s="16"/>
      <c r="P66" s="16"/>
      <c r="Q66" s="42">
        <f>SUM(Q60:Q65)</f>
        <v>1</v>
      </c>
    </row>
    <row r="67" spans="2:17" x14ac:dyDescent="0.2">
      <c r="B67" s="41"/>
      <c r="C67" s="16"/>
      <c r="D67" s="16"/>
      <c r="E67" s="16"/>
      <c r="F67" s="16"/>
      <c r="G67" s="16"/>
      <c r="H67" s="16"/>
      <c r="I67" s="40"/>
      <c r="J67" s="16"/>
      <c r="K67" s="16"/>
      <c r="L67" s="16"/>
      <c r="M67" s="16"/>
      <c r="N67" s="16"/>
      <c r="O67" s="16"/>
      <c r="P67" s="16"/>
      <c r="Q67" s="43"/>
    </row>
    <row r="68" spans="2:17" x14ac:dyDescent="0.2">
      <c r="B68" s="9" t="s">
        <v>18</v>
      </c>
      <c r="C68" s="10" t="s">
        <v>4</v>
      </c>
      <c r="D68" s="10" t="s">
        <v>5</v>
      </c>
      <c r="E68" s="10" t="s">
        <v>6</v>
      </c>
      <c r="F68" s="10" t="s">
        <v>7</v>
      </c>
      <c r="G68" s="10" t="s">
        <v>36</v>
      </c>
      <c r="H68" s="10" t="s">
        <v>37</v>
      </c>
      <c r="I68" s="76"/>
      <c r="J68" s="10" t="s">
        <v>4</v>
      </c>
      <c r="K68" s="10" t="s">
        <v>5</v>
      </c>
      <c r="L68" s="10" t="s">
        <v>6</v>
      </c>
      <c r="M68" s="10" t="s">
        <v>7</v>
      </c>
      <c r="N68" s="10" t="s">
        <v>36</v>
      </c>
      <c r="O68" s="10" t="s">
        <v>37</v>
      </c>
      <c r="P68" s="79"/>
      <c r="Q68" s="22" t="s">
        <v>3</v>
      </c>
    </row>
    <row r="69" spans="2:17" x14ac:dyDescent="0.2">
      <c r="B69" s="10" t="s">
        <v>4</v>
      </c>
      <c r="C69" s="11">
        <v>1</v>
      </c>
      <c r="D69" s="8">
        <f>1/C70</f>
        <v>5</v>
      </c>
      <c r="E69" s="8">
        <f>1/C71</f>
        <v>0.14285714285714285</v>
      </c>
      <c r="F69" s="8">
        <f>1/C72</f>
        <v>0.33333333333333331</v>
      </c>
      <c r="G69" s="8">
        <f>1/C73</f>
        <v>0.125</v>
      </c>
      <c r="H69" s="8">
        <f>1/C74</f>
        <v>6</v>
      </c>
      <c r="I69" s="77"/>
      <c r="J69" s="8">
        <f>C69/SUM(C$69:C$74)</f>
        <v>5.163511187607573E-2</v>
      </c>
      <c r="K69" s="8">
        <f t="shared" ref="K69:O74" si="21">D69/SUM(D$69:D$74)</f>
        <v>0.22727272727272727</v>
      </c>
      <c r="L69" s="8">
        <f t="shared" si="21"/>
        <v>6.2305295950155763E-2</v>
      </c>
      <c r="M69" s="8">
        <f t="shared" si="21"/>
        <v>1.9047619047619046E-2</v>
      </c>
      <c r="N69" s="8">
        <f t="shared" si="21"/>
        <v>1.3100436681222705E-2</v>
      </c>
      <c r="O69" s="8">
        <f t="shared" si="21"/>
        <v>0.59800664451827246</v>
      </c>
      <c r="P69" s="80"/>
      <c r="Q69" s="24">
        <f>AVERAGE(J69:O69)</f>
        <v>0.16189463922434549</v>
      </c>
    </row>
    <row r="70" spans="2:17" x14ac:dyDescent="0.2">
      <c r="B70" s="10" t="s">
        <v>5</v>
      </c>
      <c r="C70" s="12">
        <v>0.2</v>
      </c>
      <c r="D70" s="11">
        <v>1</v>
      </c>
      <c r="E70" s="8">
        <f>1/D71</f>
        <v>0.25</v>
      </c>
      <c r="F70" s="8">
        <f>1/D72</f>
        <v>0.16666666666666666</v>
      </c>
      <c r="G70" s="8">
        <f>1/D73</f>
        <v>0.25</v>
      </c>
      <c r="H70" s="8">
        <f>1/D74</f>
        <v>0.5</v>
      </c>
      <c r="I70" s="77"/>
      <c r="J70" s="8">
        <f t="shared" ref="J70:J74" si="22">C70/SUM(C$69:C$74)</f>
        <v>1.0327022375215147E-2</v>
      </c>
      <c r="K70" s="8">
        <f t="shared" si="21"/>
        <v>4.5454545454545456E-2</v>
      </c>
      <c r="L70" s="8">
        <f t="shared" si="21"/>
        <v>0.1090342679127726</v>
      </c>
      <c r="M70" s="8">
        <f t="shared" si="21"/>
        <v>9.5238095238095229E-3</v>
      </c>
      <c r="N70" s="8">
        <f t="shared" si="21"/>
        <v>2.620087336244541E-2</v>
      </c>
      <c r="O70" s="8">
        <f t="shared" si="21"/>
        <v>4.9833887043189369E-2</v>
      </c>
      <c r="P70" s="80"/>
      <c r="Q70" s="24">
        <f>AVERAGE(J70:O70)</f>
        <v>4.1729067611996247E-2</v>
      </c>
    </row>
    <row r="71" spans="2:17" x14ac:dyDescent="0.2">
      <c r="B71" s="10" t="s">
        <v>6</v>
      </c>
      <c r="C71" s="12">
        <v>7</v>
      </c>
      <c r="D71" s="12">
        <v>4</v>
      </c>
      <c r="E71" s="11">
        <v>1</v>
      </c>
      <c r="F71" s="8">
        <f>1/E72</f>
        <v>5</v>
      </c>
      <c r="G71" s="8">
        <f>1/E73</f>
        <v>5</v>
      </c>
      <c r="H71" s="8">
        <f>1/E74</f>
        <v>2</v>
      </c>
      <c r="I71" s="77"/>
      <c r="J71" s="8">
        <f t="shared" si="22"/>
        <v>0.36144578313253012</v>
      </c>
      <c r="K71" s="8">
        <f t="shared" si="21"/>
        <v>0.18181818181818182</v>
      </c>
      <c r="L71" s="8">
        <f t="shared" si="21"/>
        <v>0.43613707165109039</v>
      </c>
      <c r="M71" s="8">
        <f t="shared" si="21"/>
        <v>0.2857142857142857</v>
      </c>
      <c r="N71" s="8">
        <f>G71/SUM(G$69:G$74)</f>
        <v>0.52401746724890819</v>
      </c>
      <c r="O71" s="8">
        <f t="shared" si="21"/>
        <v>0.19933554817275748</v>
      </c>
      <c r="P71" s="80"/>
      <c r="Q71" s="24">
        <f t="shared" ref="Q71:Q74" si="23">AVERAGE(J71:O71)</f>
        <v>0.33141138962295896</v>
      </c>
    </row>
    <row r="72" spans="2:17" x14ac:dyDescent="0.2">
      <c r="B72" s="10" t="s">
        <v>7</v>
      </c>
      <c r="C72" s="12">
        <v>3</v>
      </c>
      <c r="D72" s="12">
        <v>6</v>
      </c>
      <c r="E72" s="12">
        <v>0.2</v>
      </c>
      <c r="F72" s="11">
        <v>1</v>
      </c>
      <c r="G72" s="6">
        <f>1/F73</f>
        <v>0.16666666666666666</v>
      </c>
      <c r="H72" s="6">
        <f>1/F74</f>
        <v>0.2</v>
      </c>
      <c r="I72" s="78"/>
      <c r="J72" s="8">
        <f t="shared" si="22"/>
        <v>0.1549053356282272</v>
      </c>
      <c r="K72" s="8">
        <f t="shared" si="21"/>
        <v>0.27272727272727271</v>
      </c>
      <c r="L72" s="8">
        <f t="shared" si="21"/>
        <v>8.7227414330218078E-2</v>
      </c>
      <c r="M72" s="8">
        <f t="shared" si="21"/>
        <v>5.7142857142857141E-2</v>
      </c>
      <c r="N72" s="8">
        <f t="shared" si="21"/>
        <v>1.7467248908296939E-2</v>
      </c>
      <c r="O72" s="8">
        <f>H72/SUM(H$69:H$74)</f>
        <v>1.993355481727575E-2</v>
      </c>
      <c r="P72" s="81"/>
      <c r="Q72" s="24">
        <f t="shared" si="23"/>
        <v>0.10156728059235798</v>
      </c>
    </row>
    <row r="73" spans="2:17" x14ac:dyDescent="0.2">
      <c r="B73" s="10" t="s">
        <v>36</v>
      </c>
      <c r="C73" s="12">
        <v>8</v>
      </c>
      <c r="D73" s="12">
        <v>4</v>
      </c>
      <c r="E73" s="12">
        <v>0.2</v>
      </c>
      <c r="F73" s="12">
        <v>6</v>
      </c>
      <c r="G73" s="11">
        <v>1</v>
      </c>
      <c r="H73" s="6">
        <f>1/G74</f>
        <v>0.33333333333333331</v>
      </c>
      <c r="I73" s="40"/>
      <c r="J73" s="8">
        <f t="shared" si="22"/>
        <v>0.41308089500860584</v>
      </c>
      <c r="K73" s="8">
        <f t="shared" si="21"/>
        <v>0.18181818181818182</v>
      </c>
      <c r="L73" s="8">
        <f t="shared" si="21"/>
        <v>8.7227414330218078E-2</v>
      </c>
      <c r="M73" s="8">
        <f t="shared" si="21"/>
        <v>0.34285714285714286</v>
      </c>
      <c r="N73" s="8">
        <f t="shared" si="21"/>
        <v>0.10480349344978164</v>
      </c>
      <c r="O73" s="8">
        <f t="shared" si="21"/>
        <v>3.3222591362126241E-2</v>
      </c>
      <c r="P73" s="16"/>
      <c r="Q73" s="24">
        <f t="shared" si="23"/>
        <v>0.19383495313767607</v>
      </c>
    </row>
    <row r="74" spans="2:17" x14ac:dyDescent="0.2">
      <c r="B74" s="10" t="s">
        <v>37</v>
      </c>
      <c r="C74" s="12">
        <v>0.16666666666666666</v>
      </c>
      <c r="D74" s="12">
        <v>2</v>
      </c>
      <c r="E74" s="12">
        <v>0.5</v>
      </c>
      <c r="F74" s="12">
        <v>5</v>
      </c>
      <c r="G74" s="12">
        <v>3</v>
      </c>
      <c r="H74" s="11">
        <v>1</v>
      </c>
      <c r="I74" s="40"/>
      <c r="J74" s="8">
        <f t="shared" si="22"/>
        <v>8.6058519793459545E-3</v>
      </c>
      <c r="K74" s="8">
        <f t="shared" si="21"/>
        <v>9.0909090909090912E-2</v>
      </c>
      <c r="L74" s="8">
        <f t="shared" si="21"/>
        <v>0.2180685358255452</v>
      </c>
      <c r="M74" s="8">
        <f t="shared" si="21"/>
        <v>0.2857142857142857</v>
      </c>
      <c r="N74" s="8">
        <f t="shared" si="21"/>
        <v>0.31441048034934493</v>
      </c>
      <c r="O74" s="8">
        <f t="shared" si="21"/>
        <v>9.9667774086378738E-2</v>
      </c>
      <c r="P74" s="16"/>
      <c r="Q74" s="24">
        <f t="shared" si="23"/>
        <v>0.16956266981066526</v>
      </c>
    </row>
    <row r="75" spans="2:17" x14ac:dyDescent="0.2">
      <c r="B75" s="41"/>
      <c r="C75" s="16"/>
      <c r="D75" s="16"/>
      <c r="E75" s="16"/>
      <c r="F75" s="16"/>
      <c r="G75" s="16"/>
      <c r="H75" s="16"/>
      <c r="I75" s="40"/>
      <c r="J75" s="16"/>
      <c r="K75" s="16"/>
      <c r="L75" s="16"/>
      <c r="M75" s="16"/>
      <c r="N75" s="16"/>
      <c r="O75" s="16"/>
      <c r="P75" s="16"/>
      <c r="Q75" s="42">
        <f>SUM(Q69:Q74)</f>
        <v>1</v>
      </c>
    </row>
    <row r="76" spans="2:17" x14ac:dyDescent="0.2">
      <c r="B76" s="83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85"/>
    </row>
    <row r="77" spans="2:17" x14ac:dyDescent="0.2">
      <c r="B77" s="9" t="s">
        <v>19</v>
      </c>
      <c r="C77" s="10" t="s">
        <v>4</v>
      </c>
      <c r="D77" s="10" t="s">
        <v>5</v>
      </c>
      <c r="E77" s="10" t="s">
        <v>6</v>
      </c>
      <c r="F77" s="10" t="s">
        <v>7</v>
      </c>
      <c r="G77" s="10" t="s">
        <v>36</v>
      </c>
      <c r="H77" s="10" t="s">
        <v>37</v>
      </c>
      <c r="I77" s="76"/>
      <c r="J77" s="10" t="s">
        <v>4</v>
      </c>
      <c r="K77" s="10" t="s">
        <v>5</v>
      </c>
      <c r="L77" s="10" t="s">
        <v>6</v>
      </c>
      <c r="M77" s="10" t="s">
        <v>7</v>
      </c>
      <c r="N77" s="10" t="s">
        <v>36</v>
      </c>
      <c r="O77" s="10" t="s">
        <v>37</v>
      </c>
      <c r="P77" s="79"/>
      <c r="Q77" s="22" t="s">
        <v>3</v>
      </c>
    </row>
    <row r="78" spans="2:17" x14ac:dyDescent="0.2">
      <c r="B78" s="10" t="s">
        <v>4</v>
      </c>
      <c r="C78" s="11">
        <v>1</v>
      </c>
      <c r="D78" s="8">
        <f>1/C79</f>
        <v>4</v>
      </c>
      <c r="E78" s="8">
        <f>1/C80</f>
        <v>0.5</v>
      </c>
      <c r="F78" s="8">
        <f>1/C81</f>
        <v>0.5</v>
      </c>
      <c r="G78" s="8">
        <f>1/C82</f>
        <v>0.5</v>
      </c>
      <c r="H78" s="8">
        <f>1/C83</f>
        <v>0.33333333333333331</v>
      </c>
      <c r="I78" s="77"/>
      <c r="J78" s="8">
        <f>C78/SUM(C$78:C$83)</f>
        <v>9.7560975609756101E-2</v>
      </c>
      <c r="K78" s="8">
        <f t="shared" ref="K78:O83" si="24">D78/SUM(D$78:D$83)</f>
        <v>0.38866396761133598</v>
      </c>
      <c r="L78" s="8">
        <f t="shared" si="24"/>
        <v>3.5211267605633804E-2</v>
      </c>
      <c r="M78" s="8">
        <f t="shared" si="24"/>
        <v>3.2258064516129031E-2</v>
      </c>
      <c r="N78" s="8">
        <f t="shared" si="24"/>
        <v>4.4117647058823532E-2</v>
      </c>
      <c r="O78" s="8">
        <f t="shared" si="24"/>
        <v>0.13333333333333333</v>
      </c>
      <c r="P78" s="80"/>
      <c r="Q78" s="24">
        <f>AVERAGE(J78:O78)</f>
        <v>0.12185754262250194</v>
      </c>
    </row>
    <row r="79" spans="2:17" x14ac:dyDescent="0.2">
      <c r="B79" s="10" t="s">
        <v>5</v>
      </c>
      <c r="C79" s="12">
        <v>0.25</v>
      </c>
      <c r="D79" s="11">
        <v>1</v>
      </c>
      <c r="E79" s="8">
        <f>1/D80</f>
        <v>8</v>
      </c>
      <c r="F79" s="8">
        <f>1/D81</f>
        <v>6</v>
      </c>
      <c r="G79" s="8">
        <f>1/D82</f>
        <v>0.5</v>
      </c>
      <c r="H79" s="8">
        <f>1/D83</f>
        <v>0.33333333333333331</v>
      </c>
      <c r="I79" s="77"/>
      <c r="J79" s="8">
        <f t="shared" ref="J79:J83" si="25">C79/SUM(C$78:C$83)</f>
        <v>2.4390243902439025E-2</v>
      </c>
      <c r="K79" s="8">
        <f t="shared" si="24"/>
        <v>9.7165991902833995E-2</v>
      </c>
      <c r="L79" s="8">
        <f t="shared" si="24"/>
        <v>0.56338028169014087</v>
      </c>
      <c r="M79" s="8">
        <f t="shared" si="24"/>
        <v>0.38709677419354838</v>
      </c>
      <c r="N79" s="8">
        <f t="shared" si="24"/>
        <v>4.4117647058823532E-2</v>
      </c>
      <c r="O79" s="8">
        <f t="shared" si="24"/>
        <v>0.13333333333333333</v>
      </c>
      <c r="P79" s="80"/>
      <c r="Q79" s="24">
        <f>AVERAGE(J79:O79)</f>
        <v>0.2082473786801865</v>
      </c>
    </row>
    <row r="80" spans="2:17" x14ac:dyDescent="0.2">
      <c r="B80" s="10" t="s">
        <v>6</v>
      </c>
      <c r="C80" s="12">
        <v>2</v>
      </c>
      <c r="D80" s="12">
        <v>0.125</v>
      </c>
      <c r="E80" s="11">
        <v>1</v>
      </c>
      <c r="F80" s="8">
        <f>1/E81</f>
        <v>2</v>
      </c>
      <c r="G80" s="8">
        <f>1/E82</f>
        <v>5</v>
      </c>
      <c r="H80" s="8">
        <f>1/E83</f>
        <v>0.25</v>
      </c>
      <c r="I80" s="77"/>
      <c r="J80" s="8">
        <f t="shared" si="25"/>
        <v>0.1951219512195122</v>
      </c>
      <c r="K80" s="8">
        <f t="shared" si="24"/>
        <v>1.2145748987854249E-2</v>
      </c>
      <c r="L80" s="8">
        <f t="shared" si="24"/>
        <v>7.0422535211267609E-2</v>
      </c>
      <c r="M80" s="8">
        <f t="shared" si="24"/>
        <v>0.12903225806451613</v>
      </c>
      <c r="N80" s="8">
        <f t="shared" si="24"/>
        <v>0.44117647058823534</v>
      </c>
      <c r="O80" s="8">
        <f t="shared" si="24"/>
        <v>0.1</v>
      </c>
      <c r="P80" s="80"/>
      <c r="Q80" s="24">
        <f t="shared" ref="Q80:Q83" si="26">AVERAGE(J80:O80)</f>
        <v>0.15798316067856424</v>
      </c>
    </row>
    <row r="81" spans="2:17" x14ac:dyDescent="0.2">
      <c r="B81" s="10" t="s">
        <v>7</v>
      </c>
      <c r="C81" s="12">
        <v>2</v>
      </c>
      <c r="D81" s="12">
        <v>0.16666666666666666</v>
      </c>
      <c r="E81" s="12">
        <v>0.5</v>
      </c>
      <c r="F81" s="11">
        <v>1</v>
      </c>
      <c r="G81" s="6">
        <f>1/F82</f>
        <v>0.33333333333333331</v>
      </c>
      <c r="H81" s="6">
        <f>1/F83</f>
        <v>0.33333333333333331</v>
      </c>
      <c r="I81" s="78"/>
      <c r="J81" s="8">
        <f t="shared" si="25"/>
        <v>0.1951219512195122</v>
      </c>
      <c r="K81" s="8">
        <f t="shared" si="24"/>
        <v>1.6194331983805665E-2</v>
      </c>
      <c r="L81" s="8">
        <f t="shared" si="24"/>
        <v>3.5211267605633804E-2</v>
      </c>
      <c r="M81" s="8">
        <f t="shared" si="24"/>
        <v>6.4516129032258063E-2</v>
      </c>
      <c r="N81" s="8">
        <f t="shared" si="24"/>
        <v>2.9411764705882356E-2</v>
      </c>
      <c r="O81" s="8">
        <f t="shared" si="24"/>
        <v>0.13333333333333333</v>
      </c>
      <c r="P81" s="81"/>
      <c r="Q81" s="24">
        <f>AVERAGE(J81:O81)</f>
        <v>7.8964796313404237E-2</v>
      </c>
    </row>
    <row r="82" spans="2:17" x14ac:dyDescent="0.2">
      <c r="B82" s="10" t="s">
        <v>36</v>
      </c>
      <c r="C82" s="12">
        <v>2</v>
      </c>
      <c r="D82" s="12">
        <v>2</v>
      </c>
      <c r="E82" s="12">
        <v>0.2</v>
      </c>
      <c r="F82" s="12">
        <v>3</v>
      </c>
      <c r="G82" s="11">
        <v>1</v>
      </c>
      <c r="H82" s="6">
        <f>1/G83</f>
        <v>0.25</v>
      </c>
      <c r="I82" s="40"/>
      <c r="J82" s="8">
        <f t="shared" si="25"/>
        <v>0.1951219512195122</v>
      </c>
      <c r="K82" s="8">
        <f t="shared" si="24"/>
        <v>0.19433198380566799</v>
      </c>
      <c r="L82" s="8">
        <f t="shared" si="24"/>
        <v>1.4084507042253523E-2</v>
      </c>
      <c r="M82" s="8">
        <f t="shared" si="24"/>
        <v>0.19354838709677419</v>
      </c>
      <c r="N82" s="8">
        <f t="shared" si="24"/>
        <v>8.8235294117647065E-2</v>
      </c>
      <c r="O82" s="8">
        <f t="shared" si="24"/>
        <v>0.1</v>
      </c>
      <c r="P82" s="16"/>
      <c r="Q82" s="24">
        <f t="shared" si="26"/>
        <v>0.13088702054697585</v>
      </c>
    </row>
    <row r="83" spans="2:17" x14ac:dyDescent="0.2">
      <c r="B83" s="10" t="s">
        <v>37</v>
      </c>
      <c r="C83" s="12">
        <v>3</v>
      </c>
      <c r="D83" s="12">
        <v>3</v>
      </c>
      <c r="E83" s="12">
        <v>4</v>
      </c>
      <c r="F83" s="12">
        <v>3</v>
      </c>
      <c r="G83" s="12">
        <v>4</v>
      </c>
      <c r="H83" s="11">
        <v>1</v>
      </c>
      <c r="I83" s="40"/>
      <c r="J83" s="8">
        <f t="shared" si="25"/>
        <v>0.29268292682926828</v>
      </c>
      <c r="K83" s="8">
        <f t="shared" si="24"/>
        <v>0.291497975708502</v>
      </c>
      <c r="L83" s="8">
        <f t="shared" si="24"/>
        <v>0.28169014084507044</v>
      </c>
      <c r="M83" s="8">
        <f t="shared" si="24"/>
        <v>0.19354838709677419</v>
      </c>
      <c r="N83" s="8">
        <f t="shared" si="24"/>
        <v>0.35294117647058826</v>
      </c>
      <c r="O83" s="8">
        <f t="shared" si="24"/>
        <v>0.4</v>
      </c>
      <c r="P83" s="16"/>
      <c r="Q83" s="24">
        <f t="shared" si="26"/>
        <v>0.30206010115836723</v>
      </c>
    </row>
    <row r="84" spans="2:17" x14ac:dyDescent="0.2">
      <c r="B84" s="30"/>
      <c r="C84" s="17"/>
      <c r="D84" s="17"/>
      <c r="E84" s="17"/>
      <c r="F84" s="17"/>
      <c r="G84" s="17"/>
      <c r="H84" s="17"/>
      <c r="I84" s="44"/>
      <c r="J84" s="17"/>
      <c r="K84" s="17"/>
      <c r="L84" s="17"/>
      <c r="M84" s="17"/>
      <c r="N84" s="17"/>
      <c r="O84" s="17"/>
      <c r="P84" s="17"/>
      <c r="Q84" s="86">
        <f>SUM(Q78:Q83)</f>
        <v>1</v>
      </c>
    </row>
    <row r="85" spans="2:17" x14ac:dyDescent="0.2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</row>
    <row r="86" spans="2:17" x14ac:dyDescent="0.2">
      <c r="B86" s="53" t="s">
        <v>27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5"/>
    </row>
    <row r="87" spans="2:17" x14ac:dyDescent="0.2">
      <c r="B87" s="9" t="s">
        <v>30</v>
      </c>
      <c r="C87" s="10" t="s">
        <v>4</v>
      </c>
      <c r="D87" s="10" t="s">
        <v>5</v>
      </c>
      <c r="E87" s="10" t="s">
        <v>6</v>
      </c>
      <c r="F87" s="10" t="s">
        <v>7</v>
      </c>
      <c r="G87" s="10" t="s">
        <v>36</v>
      </c>
      <c r="H87" s="10" t="s">
        <v>37</v>
      </c>
      <c r="I87" s="76"/>
      <c r="J87" s="10" t="s">
        <v>4</v>
      </c>
      <c r="K87" s="10" t="s">
        <v>5</v>
      </c>
      <c r="L87" s="10" t="s">
        <v>6</v>
      </c>
      <c r="M87" s="10" t="s">
        <v>7</v>
      </c>
      <c r="N87" s="10" t="s">
        <v>36</v>
      </c>
      <c r="O87" s="10" t="s">
        <v>37</v>
      </c>
      <c r="P87" s="79"/>
      <c r="Q87" s="22" t="s">
        <v>3</v>
      </c>
    </row>
    <row r="88" spans="2:17" x14ac:dyDescent="0.2">
      <c r="B88" s="10" t="s">
        <v>4</v>
      </c>
      <c r="C88" s="11">
        <v>1</v>
      </c>
      <c r="D88" s="8">
        <f>1/C89</f>
        <v>0.5</v>
      </c>
      <c r="E88" s="8">
        <f>1/C90</f>
        <v>3</v>
      </c>
      <c r="F88" s="8">
        <f>1/C91</f>
        <v>5</v>
      </c>
      <c r="G88" s="8">
        <f>1/C92</f>
        <v>3</v>
      </c>
      <c r="H88" s="8">
        <f>1/C93</f>
        <v>0.5</v>
      </c>
      <c r="I88" s="77"/>
      <c r="J88" s="8">
        <f>C88/SUM(C$88:C$93)</f>
        <v>0.17045454545454544</v>
      </c>
      <c r="K88" s="8">
        <f t="shared" ref="K88:O93" si="27">D88/SUM(D$88:D$93)</f>
        <v>3.937007874015748E-2</v>
      </c>
      <c r="L88" s="8">
        <f t="shared" si="27"/>
        <v>0.31858407079646017</v>
      </c>
      <c r="M88" s="8">
        <f t="shared" si="27"/>
        <v>0.29411764705882354</v>
      </c>
      <c r="N88" s="8">
        <f t="shared" si="27"/>
        <v>0.38502673796791442</v>
      </c>
      <c r="O88" s="8">
        <f t="shared" si="27"/>
        <v>4.4117647058823525E-2</v>
      </c>
      <c r="P88" s="80"/>
      <c r="Q88" s="24">
        <f>AVERAGE(J88:O88)</f>
        <v>0.20861178784612078</v>
      </c>
    </row>
    <row r="89" spans="2:17" x14ac:dyDescent="0.2">
      <c r="B89" s="10" t="s">
        <v>5</v>
      </c>
      <c r="C89" s="12">
        <v>2</v>
      </c>
      <c r="D89" s="11">
        <v>1</v>
      </c>
      <c r="E89" s="8">
        <f>1/D90</f>
        <v>0.16666666666666666</v>
      </c>
      <c r="F89" s="8">
        <f>1/D91</f>
        <v>0.5</v>
      </c>
      <c r="G89" s="8">
        <f>1/D92</f>
        <v>0.33333333333333331</v>
      </c>
      <c r="H89" s="8">
        <f>1/D93</f>
        <v>5</v>
      </c>
      <c r="I89" s="77"/>
      <c r="J89" s="8">
        <f t="shared" ref="J89:J93" si="28">C89/SUM(C$88:C$93)</f>
        <v>0.34090909090909088</v>
      </c>
      <c r="K89" s="8">
        <f t="shared" si="27"/>
        <v>7.874015748031496E-2</v>
      </c>
      <c r="L89" s="8">
        <f t="shared" si="27"/>
        <v>1.7699115044247787E-2</v>
      </c>
      <c r="M89" s="8">
        <f t="shared" si="27"/>
        <v>2.9411764705882353E-2</v>
      </c>
      <c r="N89" s="8">
        <f t="shared" si="27"/>
        <v>4.2780748663101602E-2</v>
      </c>
      <c r="O89" s="8">
        <f t="shared" si="27"/>
        <v>0.44117647058823528</v>
      </c>
      <c r="P89" s="80"/>
      <c r="Q89" s="24">
        <f t="shared" ref="Q89:Q93" si="29">AVERAGE(J89:O89)</f>
        <v>0.15845289123181214</v>
      </c>
    </row>
    <row r="90" spans="2:17" x14ac:dyDescent="0.2">
      <c r="B90" s="10" t="s">
        <v>6</v>
      </c>
      <c r="C90" s="12">
        <v>0.33333333333333331</v>
      </c>
      <c r="D90" s="12">
        <v>6</v>
      </c>
      <c r="E90" s="11">
        <v>1</v>
      </c>
      <c r="F90" s="8">
        <f>1/E91</f>
        <v>0.5</v>
      </c>
      <c r="G90" s="8">
        <f>1/E92</f>
        <v>0.33333333333333331</v>
      </c>
      <c r="H90" s="8">
        <f>1/E93</f>
        <v>4</v>
      </c>
      <c r="I90" s="77"/>
      <c r="J90" s="8">
        <f t="shared" si="28"/>
        <v>5.6818181818181809E-2</v>
      </c>
      <c r="K90" s="8">
        <f t="shared" si="27"/>
        <v>0.47244094488188981</v>
      </c>
      <c r="L90" s="8">
        <f t="shared" si="27"/>
        <v>0.10619469026548674</v>
      </c>
      <c r="M90" s="8">
        <f t="shared" si="27"/>
        <v>2.9411764705882353E-2</v>
      </c>
      <c r="N90" s="8">
        <f t="shared" si="27"/>
        <v>4.2780748663101602E-2</v>
      </c>
      <c r="O90" s="8">
        <f t="shared" si="27"/>
        <v>0.3529411764705882</v>
      </c>
      <c r="P90" s="80"/>
      <c r="Q90" s="24">
        <f>AVERAGE(J90:O90)</f>
        <v>0.17676458446752175</v>
      </c>
    </row>
    <row r="91" spans="2:17" x14ac:dyDescent="0.2">
      <c r="B91" s="10" t="s">
        <v>7</v>
      </c>
      <c r="C91" s="12">
        <v>0.2</v>
      </c>
      <c r="D91" s="12">
        <v>2</v>
      </c>
      <c r="E91" s="12">
        <v>2</v>
      </c>
      <c r="F91" s="11">
        <v>1</v>
      </c>
      <c r="G91" s="6">
        <f>1/F92</f>
        <v>0.125</v>
      </c>
      <c r="H91" s="6">
        <f>1/F93</f>
        <v>0.5</v>
      </c>
      <c r="I91" s="78"/>
      <c r="J91" s="8">
        <f t="shared" si="28"/>
        <v>3.4090909090909088E-2</v>
      </c>
      <c r="K91" s="8">
        <f t="shared" si="27"/>
        <v>0.15748031496062992</v>
      </c>
      <c r="L91" s="8">
        <f t="shared" si="27"/>
        <v>0.21238938053097348</v>
      </c>
      <c r="M91" s="8">
        <f t="shared" si="27"/>
        <v>5.8823529411764705E-2</v>
      </c>
      <c r="N91" s="8">
        <f t="shared" si="27"/>
        <v>1.60427807486631E-2</v>
      </c>
      <c r="O91" s="8">
        <f t="shared" si="27"/>
        <v>4.4117647058823525E-2</v>
      </c>
      <c r="P91" s="81"/>
      <c r="Q91" s="24">
        <f t="shared" ref="Q91:Q95" si="30">AVERAGE(J91:O91)</f>
        <v>8.7157426966960647E-2</v>
      </c>
    </row>
    <row r="92" spans="2:17" x14ac:dyDescent="0.2">
      <c r="B92" s="10" t="s">
        <v>36</v>
      </c>
      <c r="C92" s="12">
        <v>0.33333333333333331</v>
      </c>
      <c r="D92" s="12">
        <v>3</v>
      </c>
      <c r="E92" s="12">
        <v>3</v>
      </c>
      <c r="F92" s="12">
        <v>8</v>
      </c>
      <c r="G92" s="11">
        <v>1</v>
      </c>
      <c r="H92" s="6">
        <f>1/G93</f>
        <v>0.33333333333333331</v>
      </c>
      <c r="I92" s="40"/>
      <c r="J92" s="8">
        <f t="shared" si="28"/>
        <v>5.6818181818181809E-2</v>
      </c>
      <c r="K92" s="8">
        <f t="shared" si="27"/>
        <v>0.23622047244094491</v>
      </c>
      <c r="L92" s="8">
        <f t="shared" si="27"/>
        <v>0.31858407079646017</v>
      </c>
      <c r="M92" s="8">
        <f t="shared" si="27"/>
        <v>0.47058823529411764</v>
      </c>
      <c r="N92" s="8">
        <f t="shared" si="27"/>
        <v>0.1283422459893048</v>
      </c>
      <c r="O92" s="8">
        <f t="shared" si="27"/>
        <v>2.9411764705882349E-2</v>
      </c>
      <c r="P92" s="16"/>
      <c r="Q92" s="24">
        <f t="shared" si="30"/>
        <v>0.20666082850748194</v>
      </c>
    </row>
    <row r="93" spans="2:17" x14ac:dyDescent="0.2">
      <c r="B93" s="10" t="s">
        <v>37</v>
      </c>
      <c r="C93" s="12">
        <v>2</v>
      </c>
      <c r="D93" s="12">
        <v>0.2</v>
      </c>
      <c r="E93" s="12">
        <v>0.25</v>
      </c>
      <c r="F93" s="12">
        <v>2</v>
      </c>
      <c r="G93" s="12">
        <v>3</v>
      </c>
      <c r="H93" s="11">
        <v>1</v>
      </c>
      <c r="I93" s="40"/>
      <c r="J93" s="8">
        <f t="shared" si="28"/>
        <v>0.34090909090909088</v>
      </c>
      <c r="K93" s="8">
        <f t="shared" si="27"/>
        <v>1.5748031496062995E-2</v>
      </c>
      <c r="L93" s="8">
        <f t="shared" si="27"/>
        <v>2.6548672566371685E-2</v>
      </c>
      <c r="M93" s="8">
        <f t="shared" si="27"/>
        <v>0.11764705882352941</v>
      </c>
      <c r="N93" s="8">
        <f t="shared" si="27"/>
        <v>0.38502673796791442</v>
      </c>
      <c r="O93" s="8">
        <f t="shared" si="27"/>
        <v>8.8235294117647051E-2</v>
      </c>
      <c r="P93" s="16"/>
      <c r="Q93" s="24">
        <f t="shared" si="30"/>
        <v>0.16235248098010274</v>
      </c>
    </row>
    <row r="94" spans="2:17" x14ac:dyDescent="0.2">
      <c r="B94" s="41"/>
      <c r="C94" s="16"/>
      <c r="D94" s="16"/>
      <c r="E94" s="16"/>
      <c r="F94" s="16"/>
      <c r="G94" s="16"/>
      <c r="H94" s="16"/>
      <c r="I94" s="40"/>
      <c r="J94" s="16"/>
      <c r="K94" s="16"/>
      <c r="L94" s="16"/>
      <c r="M94" s="16"/>
      <c r="N94" s="16"/>
      <c r="O94" s="16"/>
      <c r="P94" s="16"/>
      <c r="Q94" s="42">
        <f>SUM(Q88:Q93)</f>
        <v>1</v>
      </c>
    </row>
    <row r="95" spans="2:17" x14ac:dyDescent="0.2">
      <c r="B95" s="41"/>
      <c r="C95" s="16"/>
      <c r="D95" s="16"/>
      <c r="E95" s="16"/>
      <c r="F95" s="16"/>
      <c r="G95" s="16"/>
      <c r="H95" s="16"/>
      <c r="I95" s="40"/>
      <c r="J95" s="16"/>
      <c r="K95" s="16"/>
      <c r="L95" s="16"/>
      <c r="M95" s="16"/>
      <c r="N95" s="16"/>
      <c r="O95" s="16"/>
      <c r="P95" s="16"/>
      <c r="Q95" s="43"/>
    </row>
    <row r="96" spans="2:17" x14ac:dyDescent="0.2">
      <c r="B96" s="9" t="s">
        <v>31</v>
      </c>
      <c r="C96" s="10" t="s">
        <v>4</v>
      </c>
      <c r="D96" s="10" t="s">
        <v>5</v>
      </c>
      <c r="E96" s="10" t="s">
        <v>6</v>
      </c>
      <c r="F96" s="10" t="s">
        <v>7</v>
      </c>
      <c r="G96" s="10" t="s">
        <v>36</v>
      </c>
      <c r="H96" s="10" t="s">
        <v>37</v>
      </c>
      <c r="I96" s="76"/>
      <c r="J96" s="10" t="s">
        <v>4</v>
      </c>
      <c r="K96" s="10" t="s">
        <v>5</v>
      </c>
      <c r="L96" s="10" t="s">
        <v>6</v>
      </c>
      <c r="M96" s="10" t="s">
        <v>7</v>
      </c>
      <c r="N96" s="10" t="s">
        <v>36</v>
      </c>
      <c r="O96" s="10" t="s">
        <v>37</v>
      </c>
      <c r="P96" s="79"/>
      <c r="Q96" s="22" t="s">
        <v>3</v>
      </c>
    </row>
    <row r="97" spans="2:17" x14ac:dyDescent="0.2">
      <c r="B97" s="10" t="s">
        <v>4</v>
      </c>
      <c r="C97" s="11">
        <v>1</v>
      </c>
      <c r="D97" s="8">
        <f>1/C98</f>
        <v>0.5</v>
      </c>
      <c r="E97" s="8">
        <f>1/C99</f>
        <v>0.16666666666666666</v>
      </c>
      <c r="F97" s="8">
        <f>1/C100</f>
        <v>0.25</v>
      </c>
      <c r="G97" s="8">
        <f>1/C101</f>
        <v>0.1111111111111111</v>
      </c>
      <c r="H97" s="8">
        <f>1/C102</f>
        <v>0.5</v>
      </c>
      <c r="I97" s="77"/>
      <c r="J97" s="8">
        <f>C97/SUM(C$97:C$102)</f>
        <v>4.1666666666666664E-2</v>
      </c>
      <c r="K97" s="8">
        <f t="shared" ref="K97:O102" si="31">D97/SUM(D$97:D$102)</f>
        <v>3.4188034188034191E-2</v>
      </c>
      <c r="L97" s="8">
        <f t="shared" si="31"/>
        <v>6.4516129032258063E-2</v>
      </c>
      <c r="M97" s="8">
        <f t="shared" si="31"/>
        <v>4.8076923076923073E-2</v>
      </c>
      <c r="N97" s="8">
        <f t="shared" si="31"/>
        <v>1.4598540145985401E-2</v>
      </c>
      <c r="O97" s="8">
        <f t="shared" si="31"/>
        <v>2.564102564102564E-2</v>
      </c>
      <c r="P97" s="80"/>
      <c r="Q97" s="24">
        <f>AVERAGE(J97:O97)</f>
        <v>3.8114553125148838E-2</v>
      </c>
    </row>
    <row r="98" spans="2:17" x14ac:dyDescent="0.2">
      <c r="B98" s="10" t="s">
        <v>5</v>
      </c>
      <c r="C98" s="12">
        <v>2</v>
      </c>
      <c r="D98" s="11">
        <v>1</v>
      </c>
      <c r="E98" s="8">
        <f>1/D99</f>
        <v>0.33333333333333331</v>
      </c>
      <c r="F98" s="8">
        <f>1/D100</f>
        <v>0.25</v>
      </c>
      <c r="G98" s="8">
        <f>1/D101</f>
        <v>0.16666666666666666</v>
      </c>
      <c r="H98" s="8">
        <f>1/D102</f>
        <v>8</v>
      </c>
      <c r="I98" s="77"/>
      <c r="J98" s="8">
        <f t="shared" ref="J98:J102" si="32">C98/SUM(C$97:C$102)</f>
        <v>8.3333333333333329E-2</v>
      </c>
      <c r="K98" s="8">
        <f t="shared" si="31"/>
        <v>6.8376068376068383E-2</v>
      </c>
      <c r="L98" s="8">
        <f t="shared" si="31"/>
        <v>0.12903225806451613</v>
      </c>
      <c r="M98" s="8">
        <f t="shared" si="31"/>
        <v>4.8076923076923073E-2</v>
      </c>
      <c r="N98" s="8">
        <f t="shared" si="31"/>
        <v>2.1897810218978103E-2</v>
      </c>
      <c r="O98" s="8">
        <f t="shared" si="31"/>
        <v>0.41025641025641024</v>
      </c>
      <c r="P98" s="80"/>
      <c r="Q98" s="24">
        <f>AVERAGE(J98:O98)</f>
        <v>0.12682880055437154</v>
      </c>
    </row>
    <row r="99" spans="2:17" x14ac:dyDescent="0.2">
      <c r="B99" s="10" t="s">
        <v>6</v>
      </c>
      <c r="C99" s="12">
        <v>6</v>
      </c>
      <c r="D99" s="12">
        <v>3</v>
      </c>
      <c r="E99" s="11">
        <v>1</v>
      </c>
      <c r="F99" s="8">
        <f>1/E100</f>
        <v>3</v>
      </c>
      <c r="G99" s="8">
        <f>1/E101</f>
        <v>4</v>
      </c>
      <c r="H99" s="8">
        <f>1/E102</f>
        <v>2</v>
      </c>
      <c r="I99" s="77"/>
      <c r="J99" s="8">
        <f t="shared" si="32"/>
        <v>0.25</v>
      </c>
      <c r="K99" s="8">
        <f t="shared" si="31"/>
        <v>0.20512820512820512</v>
      </c>
      <c r="L99" s="8">
        <f t="shared" si="31"/>
        <v>0.38709677419354843</v>
      </c>
      <c r="M99" s="8">
        <f t="shared" si="31"/>
        <v>0.57692307692307687</v>
      </c>
      <c r="N99" s="8">
        <f t="shared" si="31"/>
        <v>0.52554744525547448</v>
      </c>
      <c r="O99" s="8">
        <f t="shared" si="31"/>
        <v>0.10256410256410256</v>
      </c>
      <c r="P99" s="80"/>
      <c r="Q99" s="24">
        <f t="shared" ref="Q99:Q102" si="33">AVERAGE(J99:O99)</f>
        <v>0.34120993401073457</v>
      </c>
    </row>
    <row r="100" spans="2:17" x14ac:dyDescent="0.2">
      <c r="B100" s="10" t="s">
        <v>7</v>
      </c>
      <c r="C100" s="12">
        <v>4</v>
      </c>
      <c r="D100" s="12">
        <v>4</v>
      </c>
      <c r="E100" s="12">
        <v>0.33333333333333331</v>
      </c>
      <c r="F100" s="11">
        <v>1</v>
      </c>
      <c r="G100" s="6">
        <f>1/F101</f>
        <v>2</v>
      </c>
      <c r="H100" s="6">
        <f>1/F102</f>
        <v>5</v>
      </c>
      <c r="I100" s="78"/>
      <c r="J100" s="8">
        <f>C100/SUM(C$97:C$102)</f>
        <v>0.16666666666666666</v>
      </c>
      <c r="K100" s="8">
        <f t="shared" si="31"/>
        <v>0.27350427350427353</v>
      </c>
      <c r="L100" s="8">
        <f t="shared" si="31"/>
        <v>0.12903225806451613</v>
      </c>
      <c r="M100" s="8">
        <f t="shared" si="31"/>
        <v>0.19230769230769229</v>
      </c>
      <c r="N100" s="8">
        <f t="shared" si="31"/>
        <v>0.26277372262773724</v>
      </c>
      <c r="O100" s="8">
        <f t="shared" si="31"/>
        <v>0.25641025641025639</v>
      </c>
      <c r="P100" s="81"/>
      <c r="Q100" s="24">
        <f t="shared" si="33"/>
        <v>0.21344914493019038</v>
      </c>
    </row>
    <row r="101" spans="2:17" x14ac:dyDescent="0.2">
      <c r="B101" s="10" t="s">
        <v>36</v>
      </c>
      <c r="C101" s="12">
        <v>9</v>
      </c>
      <c r="D101" s="12">
        <v>6</v>
      </c>
      <c r="E101" s="12">
        <v>0.25</v>
      </c>
      <c r="F101" s="12">
        <v>0.5</v>
      </c>
      <c r="G101" s="11">
        <v>1</v>
      </c>
      <c r="H101" s="6">
        <f>1/G102</f>
        <v>3</v>
      </c>
      <c r="I101" s="40"/>
      <c r="J101" s="8">
        <f t="shared" si="32"/>
        <v>0.375</v>
      </c>
      <c r="K101" s="8">
        <f t="shared" si="31"/>
        <v>0.41025641025641024</v>
      </c>
      <c r="L101" s="8">
        <f t="shared" si="31"/>
        <v>9.6774193548387108E-2</v>
      </c>
      <c r="M101" s="8">
        <f t="shared" si="31"/>
        <v>9.6153846153846145E-2</v>
      </c>
      <c r="N101" s="8">
        <f t="shared" si="31"/>
        <v>0.13138686131386862</v>
      </c>
      <c r="O101" s="8">
        <f t="shared" si="31"/>
        <v>0.15384615384615385</v>
      </c>
      <c r="P101" s="16"/>
      <c r="Q101" s="24">
        <f t="shared" si="33"/>
        <v>0.21056957751977765</v>
      </c>
    </row>
    <row r="102" spans="2:17" x14ac:dyDescent="0.2">
      <c r="B102" s="10" t="s">
        <v>37</v>
      </c>
      <c r="C102" s="12">
        <v>2</v>
      </c>
      <c r="D102" s="12">
        <v>0.125</v>
      </c>
      <c r="E102" s="12">
        <v>0.5</v>
      </c>
      <c r="F102" s="12">
        <v>0.2</v>
      </c>
      <c r="G102" s="12">
        <v>0.33333333333333331</v>
      </c>
      <c r="H102" s="11">
        <v>1</v>
      </c>
      <c r="I102" s="40"/>
      <c r="J102" s="8">
        <f t="shared" si="32"/>
        <v>8.3333333333333329E-2</v>
      </c>
      <c r="K102" s="8">
        <f t="shared" si="31"/>
        <v>8.5470085470085479E-3</v>
      </c>
      <c r="L102" s="8">
        <f t="shared" si="31"/>
        <v>0.19354838709677422</v>
      </c>
      <c r="M102" s="8">
        <f t="shared" si="31"/>
        <v>3.8461538461538464E-2</v>
      </c>
      <c r="N102" s="8">
        <f t="shared" si="31"/>
        <v>4.3795620437956206E-2</v>
      </c>
      <c r="O102" s="8">
        <f t="shared" si="31"/>
        <v>5.128205128205128E-2</v>
      </c>
      <c r="P102" s="16"/>
      <c r="Q102" s="24">
        <f t="shared" si="33"/>
        <v>6.9827989859777007E-2</v>
      </c>
    </row>
    <row r="103" spans="2:17" x14ac:dyDescent="0.2">
      <c r="B103" s="41"/>
      <c r="C103" s="16"/>
      <c r="D103" s="16"/>
      <c r="E103" s="16"/>
      <c r="F103" s="16"/>
      <c r="G103" s="16"/>
      <c r="H103" s="16"/>
      <c r="I103" s="40"/>
      <c r="J103" s="16"/>
      <c r="K103" s="16"/>
      <c r="L103" s="16"/>
      <c r="M103" s="16"/>
      <c r="N103" s="16"/>
      <c r="O103" s="16"/>
      <c r="P103" s="16"/>
      <c r="Q103" s="42">
        <f>SUM(Q97:Q102)</f>
        <v>1</v>
      </c>
    </row>
    <row r="104" spans="2:17" x14ac:dyDescent="0.2">
      <c r="B104" s="83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85"/>
    </row>
    <row r="105" spans="2:17" x14ac:dyDescent="0.2">
      <c r="B105" s="9" t="s">
        <v>32</v>
      </c>
      <c r="C105" s="10" t="s">
        <v>4</v>
      </c>
      <c r="D105" s="10" t="s">
        <v>5</v>
      </c>
      <c r="E105" s="10" t="s">
        <v>6</v>
      </c>
      <c r="F105" s="10" t="s">
        <v>7</v>
      </c>
      <c r="G105" s="10" t="s">
        <v>36</v>
      </c>
      <c r="H105" s="10" t="s">
        <v>37</v>
      </c>
      <c r="I105" s="76"/>
      <c r="J105" s="10" t="s">
        <v>4</v>
      </c>
      <c r="K105" s="10" t="s">
        <v>5</v>
      </c>
      <c r="L105" s="10" t="s">
        <v>6</v>
      </c>
      <c r="M105" s="10" t="s">
        <v>7</v>
      </c>
      <c r="N105" s="10" t="s">
        <v>36</v>
      </c>
      <c r="O105" s="10" t="s">
        <v>37</v>
      </c>
      <c r="P105" s="79"/>
      <c r="Q105" s="22" t="s">
        <v>3</v>
      </c>
    </row>
    <row r="106" spans="2:17" x14ac:dyDescent="0.2">
      <c r="B106" s="10" t="s">
        <v>4</v>
      </c>
      <c r="C106" s="11">
        <v>1</v>
      </c>
      <c r="D106" s="8">
        <f>1/C107</f>
        <v>0.5</v>
      </c>
      <c r="E106" s="8">
        <f>1/C108</f>
        <v>3</v>
      </c>
      <c r="F106" s="8">
        <f>1/C109</f>
        <v>8</v>
      </c>
      <c r="G106" s="8">
        <f>1/C110</f>
        <v>0.5</v>
      </c>
      <c r="H106" s="8">
        <f>1/C111</f>
        <v>7</v>
      </c>
      <c r="I106" s="77"/>
      <c r="J106" s="8">
        <f>C106/SUM(C$106:C$111)</f>
        <v>0.17853347502656744</v>
      </c>
      <c r="K106" s="8">
        <f t="shared" ref="K106:O111" si="34">D106/SUM(D$106:D$111)</f>
        <v>0.22929936305732487</v>
      </c>
      <c r="L106" s="8">
        <f t="shared" si="34"/>
        <v>0.2608695652173913</v>
      </c>
      <c r="M106" s="8">
        <f t="shared" si="34"/>
        <v>0.3595505617977528</v>
      </c>
      <c r="N106" s="8">
        <f t="shared" si="34"/>
        <v>3.4883720930232558E-2</v>
      </c>
      <c r="O106" s="8">
        <f t="shared" si="34"/>
        <v>0.3206106870229008</v>
      </c>
      <c r="P106" s="80"/>
      <c r="Q106" s="24">
        <f>AVERAGE(J106:O106)</f>
        <v>0.23062456217536165</v>
      </c>
    </row>
    <row r="107" spans="2:17" x14ac:dyDescent="0.2">
      <c r="B107" s="10" t="s">
        <v>5</v>
      </c>
      <c r="C107" s="12">
        <v>2</v>
      </c>
      <c r="D107" s="11">
        <v>1</v>
      </c>
      <c r="E107" s="8">
        <f>1/D108</f>
        <v>3</v>
      </c>
      <c r="F107" s="8">
        <f>1/D109</f>
        <v>8</v>
      </c>
      <c r="G107" s="8">
        <f>1/D110</f>
        <v>9</v>
      </c>
      <c r="H107" s="8">
        <f>1/D111</f>
        <v>9</v>
      </c>
      <c r="I107" s="77"/>
      <c r="J107" s="8">
        <f t="shared" ref="J107:J111" si="35">C107/SUM(C$106:C$111)</f>
        <v>0.35706695005313488</v>
      </c>
      <c r="K107" s="8">
        <f t="shared" si="34"/>
        <v>0.45859872611464975</v>
      </c>
      <c r="L107" s="8">
        <f>E107/SUM(E$106:E$111)</f>
        <v>0.2608695652173913</v>
      </c>
      <c r="M107" s="8">
        <f t="shared" si="34"/>
        <v>0.3595505617977528</v>
      </c>
      <c r="N107" s="8">
        <f t="shared" si="34"/>
        <v>0.62790697674418605</v>
      </c>
      <c r="O107" s="8">
        <f t="shared" si="34"/>
        <v>0.41221374045801529</v>
      </c>
      <c r="P107" s="80"/>
      <c r="Q107" s="24">
        <f>AVERAGE(J107:O107)</f>
        <v>0.41270108673085498</v>
      </c>
    </row>
    <row r="108" spans="2:17" x14ac:dyDescent="0.2">
      <c r="B108" s="10" t="s">
        <v>6</v>
      </c>
      <c r="C108" s="12">
        <v>0.33333333333333331</v>
      </c>
      <c r="D108" s="12">
        <v>0.33333333333333331</v>
      </c>
      <c r="E108" s="11">
        <v>1</v>
      </c>
      <c r="F108" s="8">
        <f>1/E109</f>
        <v>2</v>
      </c>
      <c r="G108" s="8">
        <f>1/E110</f>
        <v>0.5</v>
      </c>
      <c r="H108" s="8">
        <f>1/E111</f>
        <v>0.5</v>
      </c>
      <c r="I108" s="77"/>
      <c r="J108" s="8">
        <f t="shared" si="35"/>
        <v>5.9511158342189147E-2</v>
      </c>
      <c r="K108" s="8">
        <f t="shared" si="34"/>
        <v>0.15286624203821655</v>
      </c>
      <c r="L108" s="8">
        <f t="shared" si="34"/>
        <v>8.6956521739130432E-2</v>
      </c>
      <c r="M108" s="8">
        <f t="shared" si="34"/>
        <v>8.98876404494382E-2</v>
      </c>
      <c r="N108" s="8">
        <f t="shared" si="34"/>
        <v>3.4883720930232558E-2</v>
      </c>
      <c r="O108" s="8">
        <f t="shared" si="34"/>
        <v>2.2900763358778626E-2</v>
      </c>
      <c r="P108" s="80"/>
      <c r="Q108" s="24">
        <f t="shared" ref="Q108:Q111" si="36">AVERAGE(J108:O108)</f>
        <v>7.4501007809664246E-2</v>
      </c>
    </row>
    <row r="109" spans="2:17" x14ac:dyDescent="0.2">
      <c r="B109" s="10" t="s">
        <v>7</v>
      </c>
      <c r="C109" s="12">
        <v>0.125</v>
      </c>
      <c r="D109" s="12">
        <v>0.125</v>
      </c>
      <c r="E109" s="12">
        <v>0.5</v>
      </c>
      <c r="F109" s="11">
        <v>1</v>
      </c>
      <c r="G109" s="6">
        <f>1/F110</f>
        <v>0.33333333333333331</v>
      </c>
      <c r="H109" s="6">
        <f>1/F111</f>
        <v>4</v>
      </c>
      <c r="I109" s="78"/>
      <c r="J109" s="8">
        <f t="shared" si="35"/>
        <v>2.231668437832093E-2</v>
      </c>
      <c r="K109" s="8">
        <f>D109/SUM(D$106:D$111)</f>
        <v>5.7324840764331218E-2</v>
      </c>
      <c r="L109" s="8">
        <f t="shared" si="34"/>
        <v>4.3478260869565216E-2</v>
      </c>
      <c r="M109" s="8">
        <f t="shared" si="34"/>
        <v>4.49438202247191E-2</v>
      </c>
      <c r="N109" s="8">
        <f t="shared" si="34"/>
        <v>2.3255813953488368E-2</v>
      </c>
      <c r="O109" s="8">
        <f>H109/SUM(H$106:H$111)</f>
        <v>0.18320610687022901</v>
      </c>
      <c r="P109" s="81"/>
      <c r="Q109" s="24">
        <f>AVERAGE(J109:O109)</f>
        <v>6.2420921176775633E-2</v>
      </c>
    </row>
    <row r="110" spans="2:17" x14ac:dyDescent="0.2">
      <c r="B110" s="10" t="s">
        <v>36</v>
      </c>
      <c r="C110" s="12">
        <v>2</v>
      </c>
      <c r="D110" s="12">
        <v>0.1111111111111111</v>
      </c>
      <c r="E110" s="12">
        <v>2</v>
      </c>
      <c r="F110" s="12">
        <v>3</v>
      </c>
      <c r="G110" s="11">
        <v>1</v>
      </c>
      <c r="H110" s="6">
        <f>1/G111</f>
        <v>0.33333333333333331</v>
      </c>
      <c r="I110" s="40"/>
      <c r="J110" s="8">
        <f t="shared" si="35"/>
        <v>0.35706695005313488</v>
      </c>
      <c r="K110" s="8">
        <f t="shared" si="34"/>
        <v>5.0955414012738856E-2</v>
      </c>
      <c r="L110" s="8">
        <f t="shared" si="34"/>
        <v>0.17391304347826086</v>
      </c>
      <c r="M110" s="8">
        <f t="shared" si="34"/>
        <v>0.1348314606741573</v>
      </c>
      <c r="N110" s="8">
        <f t="shared" si="34"/>
        <v>6.9767441860465115E-2</v>
      </c>
      <c r="O110" s="8">
        <f t="shared" si="34"/>
        <v>1.5267175572519083E-2</v>
      </c>
      <c r="P110" s="16"/>
      <c r="Q110" s="24">
        <f t="shared" ref="Q110:Q112" si="37">AVERAGE(J110:O110)</f>
        <v>0.13363358094187935</v>
      </c>
    </row>
    <row r="111" spans="2:17" x14ac:dyDescent="0.2">
      <c r="B111" s="10" t="s">
        <v>37</v>
      </c>
      <c r="C111" s="12">
        <v>0.14285714285714285</v>
      </c>
      <c r="D111" s="12">
        <v>0.1111111111111111</v>
      </c>
      <c r="E111" s="12">
        <v>2</v>
      </c>
      <c r="F111" s="12">
        <v>0.25</v>
      </c>
      <c r="G111" s="12">
        <v>3</v>
      </c>
      <c r="H111" s="11">
        <v>1</v>
      </c>
      <c r="I111" s="40"/>
      <c r="J111" s="8">
        <f t="shared" si="35"/>
        <v>2.5504782146652492E-2</v>
      </c>
      <c r="K111" s="8">
        <f t="shared" si="34"/>
        <v>5.0955414012738856E-2</v>
      </c>
      <c r="L111" s="8">
        <f t="shared" si="34"/>
        <v>0.17391304347826086</v>
      </c>
      <c r="M111" s="8">
        <f t="shared" si="34"/>
        <v>1.1235955056179775E-2</v>
      </c>
      <c r="N111" s="8">
        <f t="shared" si="34"/>
        <v>0.20930232558139533</v>
      </c>
      <c r="O111" s="8">
        <f t="shared" si="34"/>
        <v>4.5801526717557252E-2</v>
      </c>
      <c r="P111" s="16"/>
      <c r="Q111" s="24">
        <f t="shared" si="37"/>
        <v>8.6118841165464102E-2</v>
      </c>
    </row>
    <row r="112" spans="2:17" x14ac:dyDescent="0.2">
      <c r="B112" s="30"/>
      <c r="C112" s="17"/>
      <c r="D112" s="17"/>
      <c r="E112" s="17"/>
      <c r="F112" s="17"/>
      <c r="G112" s="17"/>
      <c r="H112" s="17"/>
      <c r="I112" s="44"/>
      <c r="J112" s="17"/>
      <c r="K112" s="17"/>
      <c r="L112" s="17"/>
      <c r="M112" s="17"/>
      <c r="N112" s="17"/>
      <c r="O112" s="17"/>
      <c r="P112" s="17"/>
      <c r="Q112" s="86">
        <f>SUM(Q106:Q111)</f>
        <v>1.0000000000000002</v>
      </c>
    </row>
    <row r="113" spans="1:17" x14ac:dyDescent="0.2">
      <c r="B113" s="40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82"/>
    </row>
    <row r="114" spans="1:17" x14ac:dyDescent="0.2">
      <c r="B114" s="53" t="s">
        <v>28</v>
      </c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5"/>
    </row>
    <row r="115" spans="1:17" x14ac:dyDescent="0.2">
      <c r="B115" s="9" t="s">
        <v>33</v>
      </c>
      <c r="C115" s="10" t="s">
        <v>4</v>
      </c>
      <c r="D115" s="10" t="s">
        <v>5</v>
      </c>
      <c r="E115" s="10" t="s">
        <v>6</v>
      </c>
      <c r="F115" s="10" t="s">
        <v>7</v>
      </c>
      <c r="G115" s="10" t="s">
        <v>36</v>
      </c>
      <c r="H115" s="10" t="s">
        <v>37</v>
      </c>
      <c r="I115" s="76"/>
      <c r="J115" s="10" t="s">
        <v>4</v>
      </c>
      <c r="K115" s="10" t="s">
        <v>5</v>
      </c>
      <c r="L115" s="10" t="s">
        <v>6</v>
      </c>
      <c r="M115" s="10" t="s">
        <v>7</v>
      </c>
      <c r="N115" s="10" t="s">
        <v>36</v>
      </c>
      <c r="O115" s="10" t="s">
        <v>37</v>
      </c>
      <c r="P115" s="79"/>
      <c r="Q115" s="22" t="s">
        <v>3</v>
      </c>
    </row>
    <row r="116" spans="1:17" x14ac:dyDescent="0.2">
      <c r="B116" s="10" t="s">
        <v>4</v>
      </c>
      <c r="C116" s="11">
        <v>1</v>
      </c>
      <c r="D116" s="8">
        <f>1/C117</f>
        <v>0.5</v>
      </c>
      <c r="E116" s="8">
        <f>1/C118</f>
        <v>7</v>
      </c>
      <c r="F116" s="8">
        <f>1/C119</f>
        <v>0.5</v>
      </c>
      <c r="G116" s="8">
        <f>1/C120</f>
        <v>3</v>
      </c>
      <c r="H116" s="8">
        <f>1/C121</f>
        <v>4</v>
      </c>
      <c r="I116" s="77"/>
      <c r="J116" s="8">
        <f>C116/SUM(C$116:C$121)</f>
        <v>0.17463617463617467</v>
      </c>
      <c r="K116" s="8">
        <f t="shared" ref="K116:O121" si="38">D116/SUM(D$116:D$121)</f>
        <v>9.036144578313253E-2</v>
      </c>
      <c r="L116" s="8">
        <f t="shared" si="38"/>
        <v>0.44210526315789472</v>
      </c>
      <c r="M116" s="8">
        <f t="shared" si="38"/>
        <v>7.1428571428571425E-2</v>
      </c>
      <c r="N116" s="8">
        <f t="shared" si="38"/>
        <v>0.21052631578947367</v>
      </c>
      <c r="O116" s="8">
        <f t="shared" si="38"/>
        <v>0.28915662650602408</v>
      </c>
      <c r="P116" s="80"/>
      <c r="Q116" s="24">
        <f>AVERAGE(J116:O116)</f>
        <v>0.21303573288354519</v>
      </c>
    </row>
    <row r="117" spans="1:17" x14ac:dyDescent="0.2">
      <c r="B117" s="10" t="s">
        <v>5</v>
      </c>
      <c r="C117" s="12">
        <v>2</v>
      </c>
      <c r="D117" s="11">
        <v>1</v>
      </c>
      <c r="E117" s="8">
        <f>1/D118</f>
        <v>3</v>
      </c>
      <c r="F117" s="8">
        <f>1/D119</f>
        <v>0.33333333333333331</v>
      </c>
      <c r="G117" s="8">
        <f>1/D120</f>
        <v>2</v>
      </c>
      <c r="H117" s="8">
        <f>1/D121</f>
        <v>5</v>
      </c>
      <c r="I117" s="77"/>
      <c r="J117" s="8">
        <f t="shared" ref="J117:J121" si="39">C117/SUM(C$116:C$121)</f>
        <v>0.34927234927234935</v>
      </c>
      <c r="K117" s="8">
        <f t="shared" si="38"/>
        <v>0.18072289156626506</v>
      </c>
      <c r="L117" s="8">
        <f t="shared" si="38"/>
        <v>0.18947368421052632</v>
      </c>
      <c r="M117" s="8">
        <f t="shared" si="38"/>
        <v>4.7619047619047616E-2</v>
      </c>
      <c r="N117" s="8">
        <f t="shared" si="38"/>
        <v>0.14035087719298245</v>
      </c>
      <c r="O117" s="8">
        <f t="shared" si="38"/>
        <v>0.36144578313253012</v>
      </c>
      <c r="P117" s="80"/>
      <c r="Q117" s="24">
        <f t="shared" ref="Q117:Q121" si="40">AVERAGE(J117:O117)</f>
        <v>0.21148077216561681</v>
      </c>
    </row>
    <row r="118" spans="1:17" x14ac:dyDescent="0.2">
      <c r="B118" s="10" t="s">
        <v>6</v>
      </c>
      <c r="C118" s="12">
        <v>0.14285714285714285</v>
      </c>
      <c r="D118" s="12">
        <v>0.33333333333333331</v>
      </c>
      <c r="E118" s="11">
        <v>1</v>
      </c>
      <c r="F118" s="8">
        <f>1/E119</f>
        <v>2</v>
      </c>
      <c r="G118" s="8">
        <f>1/E120</f>
        <v>0.25</v>
      </c>
      <c r="H118" s="8">
        <f>1/E121</f>
        <v>3</v>
      </c>
      <c r="I118" s="77"/>
      <c r="J118" s="8">
        <f t="shared" si="39"/>
        <v>2.4948024948024949E-2</v>
      </c>
      <c r="K118" s="8">
        <f t="shared" si="38"/>
        <v>6.0240963855421686E-2</v>
      </c>
      <c r="L118" s="8">
        <f t="shared" si="38"/>
        <v>6.3157894736842107E-2</v>
      </c>
      <c r="M118" s="8">
        <f t="shared" si="38"/>
        <v>0.2857142857142857</v>
      </c>
      <c r="N118" s="8">
        <f t="shared" si="38"/>
        <v>1.7543859649122806E-2</v>
      </c>
      <c r="O118" s="8">
        <f t="shared" si="38"/>
        <v>0.21686746987951808</v>
      </c>
      <c r="P118" s="80"/>
      <c r="Q118" s="24">
        <f>AVERAGE(J118:O118)</f>
        <v>0.1114120831305359</v>
      </c>
    </row>
    <row r="119" spans="1:17" x14ac:dyDescent="0.2">
      <c r="B119" s="10" t="s">
        <v>7</v>
      </c>
      <c r="C119" s="12">
        <v>2</v>
      </c>
      <c r="D119" s="12">
        <v>3</v>
      </c>
      <c r="E119" s="12">
        <v>0.5</v>
      </c>
      <c r="F119" s="11">
        <v>1</v>
      </c>
      <c r="G119" s="6">
        <f>1/F120</f>
        <v>6</v>
      </c>
      <c r="H119" s="6">
        <f>1/F121</f>
        <v>0.33333333333333331</v>
      </c>
      <c r="I119" s="78"/>
      <c r="J119" s="8">
        <f>C119/SUM(C$116:C$121)</f>
        <v>0.34927234927234935</v>
      </c>
      <c r="K119" s="8">
        <f t="shared" si="38"/>
        <v>0.54216867469879515</v>
      </c>
      <c r="L119" s="8">
        <f t="shared" si="38"/>
        <v>3.1578947368421054E-2</v>
      </c>
      <c r="M119" s="8">
        <f t="shared" si="38"/>
        <v>0.14285714285714285</v>
      </c>
      <c r="N119" s="8">
        <f t="shared" si="38"/>
        <v>0.42105263157894735</v>
      </c>
      <c r="O119" s="8">
        <f t="shared" si="38"/>
        <v>2.4096385542168672E-2</v>
      </c>
      <c r="P119" s="81"/>
      <c r="Q119" s="24">
        <f t="shared" ref="Q119:Q123" si="41">AVERAGE(J119:O119)</f>
        <v>0.25183768855297078</v>
      </c>
    </row>
    <row r="120" spans="1:17" x14ac:dyDescent="0.2">
      <c r="B120" s="10" t="s">
        <v>36</v>
      </c>
      <c r="C120" s="12">
        <v>0.33333333333333331</v>
      </c>
      <c r="D120" s="12">
        <v>0.5</v>
      </c>
      <c r="E120" s="12">
        <v>4</v>
      </c>
      <c r="F120" s="12">
        <v>0.16666666666666666</v>
      </c>
      <c r="G120" s="11">
        <v>1</v>
      </c>
      <c r="H120" s="6">
        <f>1/G121</f>
        <v>0.5</v>
      </c>
      <c r="I120" s="40"/>
      <c r="J120" s="8">
        <f t="shared" si="39"/>
        <v>5.8212058212058215E-2</v>
      </c>
      <c r="K120" s="8">
        <f t="shared" si="38"/>
        <v>9.036144578313253E-2</v>
      </c>
      <c r="L120" s="8">
        <f t="shared" si="38"/>
        <v>0.25263157894736843</v>
      </c>
      <c r="M120" s="8">
        <f t="shared" si="38"/>
        <v>2.3809523809523808E-2</v>
      </c>
      <c r="N120" s="8">
        <f t="shared" si="38"/>
        <v>7.0175438596491224E-2</v>
      </c>
      <c r="O120" s="8">
        <f t="shared" si="38"/>
        <v>3.614457831325301E-2</v>
      </c>
      <c r="P120" s="16"/>
      <c r="Q120" s="24">
        <f t="shared" si="41"/>
        <v>8.8555770610304549E-2</v>
      </c>
    </row>
    <row r="121" spans="1:17" x14ac:dyDescent="0.2">
      <c r="A121" s="87"/>
      <c r="B121" s="10" t="s">
        <v>37</v>
      </c>
      <c r="C121" s="12">
        <v>0.25</v>
      </c>
      <c r="D121" s="12">
        <v>0.2</v>
      </c>
      <c r="E121" s="12">
        <v>0.33333333333333331</v>
      </c>
      <c r="F121" s="12">
        <v>3</v>
      </c>
      <c r="G121" s="12">
        <v>2</v>
      </c>
      <c r="H121" s="11">
        <v>1</v>
      </c>
      <c r="I121" s="40"/>
      <c r="J121" s="8">
        <f t="shared" si="39"/>
        <v>4.3659043659043668E-2</v>
      </c>
      <c r="K121" s="8">
        <f t="shared" si="38"/>
        <v>3.6144578313253017E-2</v>
      </c>
      <c r="L121" s="8">
        <f t="shared" si="38"/>
        <v>2.1052631578947368E-2</v>
      </c>
      <c r="M121" s="8">
        <f t="shared" si="38"/>
        <v>0.42857142857142855</v>
      </c>
      <c r="N121" s="8">
        <f t="shared" si="38"/>
        <v>0.14035087719298245</v>
      </c>
      <c r="O121" s="8">
        <f t="shared" si="38"/>
        <v>7.2289156626506021E-2</v>
      </c>
      <c r="P121" s="16"/>
      <c r="Q121" s="24">
        <f t="shared" si="41"/>
        <v>0.12367795265702684</v>
      </c>
    </row>
    <row r="122" spans="1:17" x14ac:dyDescent="0.2">
      <c r="A122" s="87"/>
      <c r="B122" s="41"/>
      <c r="C122" s="16"/>
      <c r="D122" s="16"/>
      <c r="E122" s="16"/>
      <c r="F122" s="16"/>
      <c r="G122" s="16"/>
      <c r="H122" s="16"/>
      <c r="I122" s="40"/>
      <c r="J122" s="16"/>
      <c r="K122" s="16"/>
      <c r="L122" s="16"/>
      <c r="M122" s="16"/>
      <c r="N122" s="16"/>
      <c r="O122" s="16"/>
      <c r="P122" s="16"/>
      <c r="Q122" s="42">
        <f>SUM(Q116:Q121)</f>
        <v>1</v>
      </c>
    </row>
    <row r="123" spans="1:17" x14ac:dyDescent="0.2">
      <c r="A123" s="87"/>
      <c r="B123" s="41"/>
      <c r="C123" s="16"/>
      <c r="D123" s="16"/>
      <c r="E123" s="16"/>
      <c r="F123" s="16"/>
      <c r="G123" s="16"/>
      <c r="H123" s="16"/>
      <c r="I123" s="40"/>
      <c r="J123" s="16"/>
      <c r="K123" s="16"/>
      <c r="L123" s="16"/>
      <c r="M123" s="16"/>
      <c r="N123" s="16"/>
      <c r="O123" s="16"/>
      <c r="P123" s="16"/>
      <c r="Q123" s="43"/>
    </row>
    <row r="124" spans="1:17" x14ac:dyDescent="0.2">
      <c r="B124" s="9" t="s">
        <v>34</v>
      </c>
      <c r="C124" s="10" t="s">
        <v>4</v>
      </c>
      <c r="D124" s="10" t="s">
        <v>5</v>
      </c>
      <c r="E124" s="10" t="s">
        <v>6</v>
      </c>
      <c r="F124" s="10" t="s">
        <v>7</v>
      </c>
      <c r="G124" s="10" t="s">
        <v>36</v>
      </c>
      <c r="H124" s="10" t="s">
        <v>37</v>
      </c>
      <c r="I124" s="76"/>
      <c r="J124" s="10" t="s">
        <v>4</v>
      </c>
      <c r="K124" s="10" t="s">
        <v>5</v>
      </c>
      <c r="L124" s="10" t="s">
        <v>6</v>
      </c>
      <c r="M124" s="10" t="s">
        <v>7</v>
      </c>
      <c r="N124" s="10" t="s">
        <v>36</v>
      </c>
      <c r="O124" s="10" t="s">
        <v>37</v>
      </c>
      <c r="P124" s="79"/>
      <c r="Q124" s="22" t="s">
        <v>3</v>
      </c>
    </row>
    <row r="125" spans="1:17" x14ac:dyDescent="0.2">
      <c r="B125" s="10" t="s">
        <v>4</v>
      </c>
      <c r="C125" s="11">
        <v>1</v>
      </c>
      <c r="D125" s="8">
        <f>1/C126</f>
        <v>2</v>
      </c>
      <c r="E125" s="8">
        <f>1/C127</f>
        <v>3</v>
      </c>
      <c r="F125" s="8">
        <f>1/C128</f>
        <v>0.5</v>
      </c>
      <c r="G125" s="8">
        <f>1/C129</f>
        <v>2</v>
      </c>
      <c r="H125" s="8">
        <f>1/C130</f>
        <v>0.33333333333333331</v>
      </c>
      <c r="I125" s="77"/>
      <c r="J125" s="8">
        <f>C125/SUM(C$125:C$130)</f>
        <v>0.13636363636363638</v>
      </c>
      <c r="K125" s="8">
        <f t="shared" ref="K125:O131" si="42">D125/SUM(D$125:D$130)</f>
        <v>0.25806451612903225</v>
      </c>
      <c r="L125" s="8">
        <f t="shared" si="42"/>
        <v>0.25352112676056338</v>
      </c>
      <c r="M125" s="8">
        <f t="shared" si="42"/>
        <v>0.15789473684210528</v>
      </c>
      <c r="N125" s="8">
        <f t="shared" si="42"/>
        <v>0.1951219512195122</v>
      </c>
      <c r="O125" s="8">
        <f t="shared" si="42"/>
        <v>3.0769230769230771E-2</v>
      </c>
      <c r="P125" s="80"/>
      <c r="Q125" s="24">
        <f>AVERAGE(J125:O125)</f>
        <v>0.17195586634734669</v>
      </c>
    </row>
    <row r="126" spans="1:17" x14ac:dyDescent="0.2">
      <c r="B126" s="10" t="s">
        <v>5</v>
      </c>
      <c r="C126" s="12">
        <v>0.5</v>
      </c>
      <c r="D126" s="11">
        <v>1</v>
      </c>
      <c r="E126" s="8">
        <f>1/D127</f>
        <v>0.5</v>
      </c>
      <c r="F126" s="8">
        <f>1/D128</f>
        <v>0.5</v>
      </c>
      <c r="G126" s="8">
        <f>1/D129</f>
        <v>2</v>
      </c>
      <c r="H126" s="8">
        <f>1/D130</f>
        <v>4</v>
      </c>
      <c r="I126" s="77"/>
      <c r="J126" s="8">
        <f t="shared" ref="J126:J130" si="43">C126/SUM(C$125:C$130)</f>
        <v>6.8181818181818191E-2</v>
      </c>
      <c r="K126" s="8">
        <f t="shared" si="42"/>
        <v>0.12903225806451613</v>
      </c>
      <c r="L126" s="8">
        <f t="shared" si="42"/>
        <v>4.2253521126760563E-2</v>
      </c>
      <c r="M126" s="8">
        <f>F126/SUM(F$125:F$130)</f>
        <v>0.15789473684210528</v>
      </c>
      <c r="N126" s="8">
        <f t="shared" si="42"/>
        <v>0.1951219512195122</v>
      </c>
      <c r="O126" s="8">
        <f t="shared" si="42"/>
        <v>0.36923076923076925</v>
      </c>
      <c r="P126" s="80"/>
      <c r="Q126" s="24">
        <f>AVERAGE(J126:O126)</f>
        <v>0.16028584244424693</v>
      </c>
    </row>
    <row r="127" spans="1:17" x14ac:dyDescent="0.2">
      <c r="B127" s="10" t="s">
        <v>6</v>
      </c>
      <c r="C127" s="12">
        <v>0.33333333333333331</v>
      </c>
      <c r="D127" s="12">
        <v>2</v>
      </c>
      <c r="E127" s="11">
        <v>1</v>
      </c>
      <c r="F127" s="8">
        <f>1/E128</f>
        <v>0.33333333333333331</v>
      </c>
      <c r="G127" s="8">
        <f>1/E129</f>
        <v>0.25</v>
      </c>
      <c r="H127" s="8">
        <f>1/E130</f>
        <v>3</v>
      </c>
      <c r="I127" s="77"/>
      <c r="J127" s="8">
        <f t="shared" si="43"/>
        <v>4.5454545454545456E-2</v>
      </c>
      <c r="K127" s="8">
        <f t="shared" si="42"/>
        <v>0.25806451612903225</v>
      </c>
      <c r="L127" s="8">
        <f t="shared" si="42"/>
        <v>8.4507042253521125E-2</v>
      </c>
      <c r="M127" s="8">
        <f t="shared" si="42"/>
        <v>0.10526315789473684</v>
      </c>
      <c r="N127" s="8">
        <f t="shared" si="42"/>
        <v>2.4390243902439025E-2</v>
      </c>
      <c r="O127" s="8">
        <f t="shared" si="42"/>
        <v>0.27692307692307694</v>
      </c>
      <c r="P127" s="80"/>
      <c r="Q127" s="24">
        <f t="shared" ref="Q127:Q130" si="44">AVERAGE(J127:O127)</f>
        <v>0.13243376375955859</v>
      </c>
    </row>
    <row r="128" spans="1:17" x14ac:dyDescent="0.2">
      <c r="B128" s="10" t="s">
        <v>7</v>
      </c>
      <c r="C128" s="12">
        <v>2</v>
      </c>
      <c r="D128" s="12">
        <v>2</v>
      </c>
      <c r="E128" s="12">
        <v>3</v>
      </c>
      <c r="F128" s="11">
        <v>1</v>
      </c>
      <c r="G128" s="6">
        <f>1/F129</f>
        <v>3</v>
      </c>
      <c r="H128" s="6">
        <f>1/F130</f>
        <v>2</v>
      </c>
      <c r="I128" s="78"/>
      <c r="J128" s="8">
        <f t="shared" si="43"/>
        <v>0.27272727272727276</v>
      </c>
      <c r="K128" s="8">
        <f t="shared" si="42"/>
        <v>0.25806451612903225</v>
      </c>
      <c r="L128" s="8">
        <f t="shared" si="42"/>
        <v>0.25352112676056338</v>
      </c>
      <c r="M128" s="8">
        <f t="shared" si="42"/>
        <v>0.31578947368421056</v>
      </c>
      <c r="N128" s="8">
        <f t="shared" si="42"/>
        <v>0.29268292682926828</v>
      </c>
      <c r="O128" s="8">
        <f t="shared" si="42"/>
        <v>0.18461538461538463</v>
      </c>
      <c r="P128" s="81"/>
      <c r="Q128" s="24">
        <f t="shared" si="44"/>
        <v>0.26290011679095532</v>
      </c>
    </row>
    <row r="129" spans="2:17" x14ac:dyDescent="0.2">
      <c r="B129" s="10" t="s">
        <v>36</v>
      </c>
      <c r="C129" s="12">
        <v>0.5</v>
      </c>
      <c r="D129" s="12">
        <v>0.5</v>
      </c>
      <c r="E129" s="12">
        <v>4</v>
      </c>
      <c r="F129" s="12">
        <v>0.33333333333333331</v>
      </c>
      <c r="G129" s="11">
        <v>1</v>
      </c>
      <c r="H129" s="6">
        <f>1/G130</f>
        <v>0.5</v>
      </c>
      <c r="I129" s="40"/>
      <c r="J129" s="8">
        <f t="shared" si="43"/>
        <v>6.8181818181818191E-2</v>
      </c>
      <c r="K129" s="8">
        <f t="shared" si="42"/>
        <v>6.4516129032258063E-2</v>
      </c>
      <c r="L129" s="8">
        <f t="shared" si="42"/>
        <v>0.3380281690140845</v>
      </c>
      <c r="M129" s="8">
        <f>F129/SUM(F$125:F$130)</f>
        <v>0.10526315789473684</v>
      </c>
      <c r="N129" s="8">
        <f t="shared" si="42"/>
        <v>9.7560975609756101E-2</v>
      </c>
      <c r="O129" s="8">
        <f t="shared" si="42"/>
        <v>4.6153846153846156E-2</v>
      </c>
      <c r="P129" s="16"/>
      <c r="Q129" s="24">
        <f t="shared" si="44"/>
        <v>0.11995068264774995</v>
      </c>
    </row>
    <row r="130" spans="2:17" x14ac:dyDescent="0.2">
      <c r="B130" s="10" t="s">
        <v>37</v>
      </c>
      <c r="C130" s="12">
        <v>3</v>
      </c>
      <c r="D130" s="12">
        <v>0.25</v>
      </c>
      <c r="E130" s="12">
        <v>0.33333333333333331</v>
      </c>
      <c r="F130" s="12">
        <v>0.5</v>
      </c>
      <c r="G130" s="12">
        <v>2</v>
      </c>
      <c r="H130" s="11">
        <v>1</v>
      </c>
      <c r="I130" s="40"/>
      <c r="J130" s="8">
        <f t="shared" si="43"/>
        <v>0.40909090909090912</v>
      </c>
      <c r="K130" s="8">
        <f t="shared" si="42"/>
        <v>3.2258064516129031E-2</v>
      </c>
      <c r="L130" s="8">
        <f t="shared" si="42"/>
        <v>2.8169014084507039E-2</v>
      </c>
      <c r="M130" s="8">
        <f t="shared" si="42"/>
        <v>0.15789473684210528</v>
      </c>
      <c r="N130" s="8">
        <f t="shared" si="42"/>
        <v>0.1951219512195122</v>
      </c>
      <c r="O130" s="8">
        <f t="shared" si="42"/>
        <v>9.2307692307692313E-2</v>
      </c>
      <c r="P130" s="16"/>
      <c r="Q130" s="24">
        <f t="shared" si="44"/>
        <v>0.1524737280101425</v>
      </c>
    </row>
    <row r="131" spans="2:17" x14ac:dyDescent="0.2">
      <c r="B131" s="41"/>
      <c r="C131" s="16"/>
      <c r="D131" s="16"/>
      <c r="E131" s="16"/>
      <c r="F131" s="16"/>
      <c r="G131" s="16"/>
      <c r="H131" s="16"/>
      <c r="I131" s="40"/>
      <c r="J131" s="16"/>
      <c r="K131" s="16"/>
      <c r="L131" s="16"/>
      <c r="M131" s="16"/>
      <c r="N131" s="16"/>
      <c r="O131" s="16"/>
      <c r="P131" s="16"/>
      <c r="Q131" s="42">
        <f>SUM(Q125:Q130)</f>
        <v>1.0000000000000002</v>
      </c>
    </row>
    <row r="132" spans="2:17" x14ac:dyDescent="0.2">
      <c r="B132" s="83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85"/>
    </row>
    <row r="133" spans="2:17" x14ac:dyDescent="0.2">
      <c r="B133" s="9" t="s">
        <v>35</v>
      </c>
      <c r="C133" s="10" t="s">
        <v>4</v>
      </c>
      <c r="D133" s="10" t="s">
        <v>5</v>
      </c>
      <c r="E133" s="10" t="s">
        <v>6</v>
      </c>
      <c r="F133" s="10" t="s">
        <v>7</v>
      </c>
      <c r="G133" s="10" t="s">
        <v>36</v>
      </c>
      <c r="H133" s="10" t="s">
        <v>37</v>
      </c>
      <c r="I133" s="76"/>
      <c r="J133" s="10" t="s">
        <v>4</v>
      </c>
      <c r="K133" s="10" t="s">
        <v>5</v>
      </c>
      <c r="L133" s="10" t="s">
        <v>6</v>
      </c>
      <c r="M133" s="10" t="s">
        <v>7</v>
      </c>
      <c r="N133" s="10" t="s">
        <v>36</v>
      </c>
      <c r="O133" s="10" t="s">
        <v>37</v>
      </c>
      <c r="P133" s="79"/>
      <c r="Q133" s="22" t="s">
        <v>3</v>
      </c>
    </row>
    <row r="134" spans="2:17" x14ac:dyDescent="0.2">
      <c r="B134" s="10" t="s">
        <v>4</v>
      </c>
      <c r="C134" s="11">
        <v>1</v>
      </c>
      <c r="D134" s="8">
        <f>1/C135</f>
        <v>0.33333333333333331</v>
      </c>
      <c r="E134" s="8">
        <f>1/C136</f>
        <v>5</v>
      </c>
      <c r="F134" s="8">
        <f>1/C137</f>
        <v>0.16666666666666666</v>
      </c>
      <c r="G134" s="8">
        <f>1/C138</f>
        <v>0.25</v>
      </c>
      <c r="H134" s="8">
        <f>1/C139</f>
        <v>0.2</v>
      </c>
      <c r="I134" s="77"/>
      <c r="J134" s="8">
        <f>C134/SUM(C$134:C$139)</f>
        <v>5.2083333333333336E-2</v>
      </c>
      <c r="K134" s="8">
        <f t="shared" ref="K134:O139" si="45">D134/SUM(D$134:D$139)</f>
        <v>4.6511627906976744E-2</v>
      </c>
      <c r="L134" s="8">
        <f t="shared" si="45"/>
        <v>0.30303030303030304</v>
      </c>
      <c r="M134" s="8">
        <f t="shared" si="45"/>
        <v>2.0833333333333332E-2</v>
      </c>
      <c r="N134" s="8">
        <f t="shared" si="45"/>
        <v>4.2253521126760563E-2</v>
      </c>
      <c r="O134" s="8">
        <f t="shared" si="45"/>
        <v>3.8216560509554139E-2</v>
      </c>
      <c r="P134" s="80"/>
      <c r="Q134" s="24">
        <f>AVERAGE(J134:O134)</f>
        <v>8.3821446540043532E-2</v>
      </c>
    </row>
    <row r="135" spans="2:17" x14ac:dyDescent="0.2">
      <c r="B135" s="10" t="s">
        <v>5</v>
      </c>
      <c r="C135" s="12">
        <v>3</v>
      </c>
      <c r="D135" s="11">
        <v>1</v>
      </c>
      <c r="E135" s="8">
        <f>1/D136</f>
        <v>0.5</v>
      </c>
      <c r="F135" s="8">
        <f>1/D137</f>
        <v>0.33333333333333331</v>
      </c>
      <c r="G135" s="8">
        <f>1/D138</f>
        <v>2</v>
      </c>
      <c r="H135" s="8">
        <f>1/D139</f>
        <v>3</v>
      </c>
      <c r="I135" s="77"/>
      <c r="J135" s="8">
        <f t="shared" ref="J135:J139" si="46">C135/SUM(C$134:C$139)</f>
        <v>0.15625</v>
      </c>
      <c r="K135" s="8">
        <f t="shared" si="45"/>
        <v>0.13953488372093023</v>
      </c>
      <c r="L135" s="8">
        <f t="shared" si="45"/>
        <v>3.0303030303030304E-2</v>
      </c>
      <c r="M135" s="8">
        <f t="shared" si="45"/>
        <v>4.1666666666666664E-2</v>
      </c>
      <c r="N135" s="8">
        <f t="shared" si="45"/>
        <v>0.3380281690140845</v>
      </c>
      <c r="O135" s="8">
        <f t="shared" si="45"/>
        <v>0.57324840764331197</v>
      </c>
      <c r="P135" s="80"/>
      <c r="Q135" s="24">
        <f>AVERAGE(J135:O135)</f>
        <v>0.21317185955800397</v>
      </c>
    </row>
    <row r="136" spans="2:17" x14ac:dyDescent="0.2">
      <c r="B136" s="10" t="s">
        <v>6</v>
      </c>
      <c r="C136" s="12">
        <v>0.2</v>
      </c>
      <c r="D136" s="12">
        <v>2</v>
      </c>
      <c r="E136" s="11">
        <v>1</v>
      </c>
      <c r="F136" s="8">
        <f>1/E137</f>
        <v>0.5</v>
      </c>
      <c r="G136" s="8">
        <f>1/E138</f>
        <v>0.33333333333333331</v>
      </c>
      <c r="H136" s="8">
        <f>1/E139</f>
        <v>0.2</v>
      </c>
      <c r="I136" s="77"/>
      <c r="J136" s="8">
        <f t="shared" si="46"/>
        <v>1.0416666666666668E-2</v>
      </c>
      <c r="K136" s="8">
        <f t="shared" si="45"/>
        <v>0.27906976744186046</v>
      </c>
      <c r="L136" s="8">
        <f t="shared" si="45"/>
        <v>6.0606060606060608E-2</v>
      </c>
      <c r="M136" s="8">
        <f t="shared" si="45"/>
        <v>6.25E-2</v>
      </c>
      <c r="N136" s="8">
        <f t="shared" si="45"/>
        <v>5.6338028169014079E-2</v>
      </c>
      <c r="O136" s="8">
        <f t="shared" si="45"/>
        <v>3.8216560509554139E-2</v>
      </c>
      <c r="P136" s="80"/>
      <c r="Q136" s="24">
        <f t="shared" ref="Q136:Q139" si="47">AVERAGE(J136:O136)</f>
        <v>8.452451389885933E-2</v>
      </c>
    </row>
    <row r="137" spans="2:17" x14ac:dyDescent="0.2">
      <c r="B137" s="10" t="s">
        <v>7</v>
      </c>
      <c r="C137" s="12">
        <v>6</v>
      </c>
      <c r="D137" s="12">
        <v>3</v>
      </c>
      <c r="E137" s="12">
        <v>2</v>
      </c>
      <c r="F137" s="11">
        <v>1</v>
      </c>
      <c r="G137" s="6">
        <f>1/F138</f>
        <v>0.33333333333333331</v>
      </c>
      <c r="H137" s="6">
        <f>1/F139</f>
        <v>0.33333333333333331</v>
      </c>
      <c r="I137" s="78"/>
      <c r="J137" s="8">
        <f t="shared" si="46"/>
        <v>0.3125</v>
      </c>
      <c r="K137" s="8">
        <f t="shared" si="45"/>
        <v>0.41860465116279072</v>
      </c>
      <c r="L137" s="8">
        <f t="shared" si="45"/>
        <v>0.12121212121212122</v>
      </c>
      <c r="M137" s="8">
        <f t="shared" si="45"/>
        <v>0.125</v>
      </c>
      <c r="N137" s="8">
        <f t="shared" si="45"/>
        <v>5.6338028169014079E-2</v>
      </c>
      <c r="O137" s="8">
        <f t="shared" si="45"/>
        <v>6.3694267515923553E-2</v>
      </c>
      <c r="P137" s="81"/>
      <c r="Q137" s="24">
        <f>AVERAGE(J137:O137)</f>
        <v>0.18289151134330828</v>
      </c>
    </row>
    <row r="138" spans="2:17" x14ac:dyDescent="0.2">
      <c r="B138" s="10" t="s">
        <v>36</v>
      </c>
      <c r="C138" s="12">
        <v>4</v>
      </c>
      <c r="D138" s="12">
        <v>0.5</v>
      </c>
      <c r="E138" s="12">
        <v>3</v>
      </c>
      <c r="F138" s="12">
        <v>3</v>
      </c>
      <c r="G138" s="11">
        <v>1</v>
      </c>
      <c r="H138" s="6">
        <f>1/G139</f>
        <v>0.5</v>
      </c>
      <c r="I138" s="40"/>
      <c r="J138" s="8">
        <f t="shared" si="46"/>
        <v>0.20833333333333334</v>
      </c>
      <c r="K138" s="8">
        <f t="shared" si="45"/>
        <v>6.9767441860465115E-2</v>
      </c>
      <c r="L138" s="8">
        <f t="shared" si="45"/>
        <v>0.18181818181818182</v>
      </c>
      <c r="M138" s="8">
        <f t="shared" si="45"/>
        <v>0.375</v>
      </c>
      <c r="N138" s="8">
        <f t="shared" si="45"/>
        <v>0.16901408450704225</v>
      </c>
      <c r="O138" s="8">
        <f t="shared" si="45"/>
        <v>9.5541401273885329E-2</v>
      </c>
      <c r="P138" s="16"/>
      <c r="Q138" s="24">
        <f t="shared" ref="Q138:Q140" si="48">AVERAGE(J138:O138)</f>
        <v>0.18324574046548461</v>
      </c>
    </row>
    <row r="139" spans="2:17" x14ac:dyDescent="0.2">
      <c r="B139" s="10" t="s">
        <v>37</v>
      </c>
      <c r="C139" s="12">
        <v>5</v>
      </c>
      <c r="D139" s="12">
        <v>0.33333333333333331</v>
      </c>
      <c r="E139" s="12">
        <v>5</v>
      </c>
      <c r="F139" s="12">
        <v>3</v>
      </c>
      <c r="G139" s="12">
        <v>2</v>
      </c>
      <c r="H139" s="11">
        <v>1</v>
      </c>
      <c r="I139" s="40"/>
      <c r="J139" s="8">
        <f t="shared" si="46"/>
        <v>0.26041666666666669</v>
      </c>
      <c r="K139" s="8">
        <f t="shared" si="45"/>
        <v>4.6511627906976744E-2</v>
      </c>
      <c r="L139" s="8">
        <f t="shared" si="45"/>
        <v>0.30303030303030304</v>
      </c>
      <c r="M139" s="8">
        <f t="shared" si="45"/>
        <v>0.375</v>
      </c>
      <c r="N139" s="8">
        <f t="shared" si="45"/>
        <v>0.3380281690140845</v>
      </c>
      <c r="O139" s="8">
        <f t="shared" si="45"/>
        <v>0.19108280254777066</v>
      </c>
      <c r="P139" s="16"/>
      <c r="Q139" s="24">
        <f t="shared" si="48"/>
        <v>0.25234492819430027</v>
      </c>
    </row>
    <row r="140" spans="2:17" x14ac:dyDescent="0.2">
      <c r="B140" s="30"/>
      <c r="C140" s="17"/>
      <c r="D140" s="17"/>
      <c r="E140" s="17"/>
      <c r="F140" s="17"/>
      <c r="G140" s="17"/>
      <c r="H140" s="17"/>
      <c r="I140" s="44"/>
      <c r="J140" s="17"/>
      <c r="K140" s="17"/>
      <c r="L140" s="17"/>
      <c r="M140" s="17"/>
      <c r="N140" s="17"/>
      <c r="O140" s="17"/>
      <c r="P140" s="17"/>
      <c r="Q140" s="86">
        <f>SUM(Q134:Q139)</f>
        <v>1</v>
      </c>
    </row>
  </sheetData>
  <mergeCells count="6">
    <mergeCell ref="B114:Q114"/>
    <mergeCell ref="B1:Q1"/>
    <mergeCell ref="B30:Q30"/>
    <mergeCell ref="B2:Q2"/>
    <mergeCell ref="B58:Q58"/>
    <mergeCell ref="B86:Q86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ED71-49FC-4081-B50E-BC74DCE80ECE}">
  <dimension ref="A3:M33"/>
  <sheetViews>
    <sheetView tabSelected="1" topLeftCell="A19" zoomScaleNormal="100" workbookViewId="0">
      <selection activeCell="F36" sqref="F36"/>
    </sheetView>
  </sheetViews>
  <sheetFormatPr defaultRowHeight="14.4" x14ac:dyDescent="0.3"/>
  <cols>
    <col min="1" max="1" width="1.6640625" style="3" customWidth="1"/>
    <col min="2" max="2" width="17.109375" style="3" customWidth="1"/>
    <col min="3" max="3" width="8.6640625" style="3" customWidth="1"/>
    <col min="4" max="8" width="15.109375" style="3" customWidth="1"/>
    <col min="9" max="10" width="15.109375" customWidth="1"/>
  </cols>
  <sheetData>
    <row r="3" spans="2:13" x14ac:dyDescent="0.3">
      <c r="D3" s="48" t="s">
        <v>38</v>
      </c>
      <c r="E3" s="48" t="s">
        <v>39</v>
      </c>
      <c r="F3" s="48" t="s">
        <v>40</v>
      </c>
      <c r="G3" s="48" t="s">
        <v>41</v>
      </c>
      <c r="H3" s="48" t="s">
        <v>36</v>
      </c>
      <c r="I3" s="48" t="s">
        <v>37</v>
      </c>
      <c r="J3" s="3" t="s">
        <v>20</v>
      </c>
    </row>
    <row r="4" spans="2:13" x14ac:dyDescent="0.3">
      <c r="B4" s="48" t="s">
        <v>21</v>
      </c>
      <c r="C4" s="48" t="s">
        <v>22</v>
      </c>
      <c r="D4" s="49" t="s">
        <v>42</v>
      </c>
      <c r="E4" s="49"/>
      <c r="F4" s="49"/>
      <c r="G4" s="49"/>
      <c r="H4" s="49"/>
      <c r="I4" s="49"/>
    </row>
    <row r="5" spans="2:13" x14ac:dyDescent="0.3">
      <c r="B5" s="48" t="s">
        <v>11</v>
      </c>
      <c r="C5" s="33">
        <v>0.64794685990338163</v>
      </c>
      <c r="D5" s="47">
        <v>0.08</v>
      </c>
      <c r="E5" s="47">
        <v>0.08</v>
      </c>
      <c r="F5" s="47">
        <v>7.0000000000000007E-2</v>
      </c>
      <c r="G5" s="47">
        <v>0.25</v>
      </c>
      <c r="H5" s="47">
        <v>0.25</v>
      </c>
      <c r="I5" s="90">
        <v>0.27</v>
      </c>
      <c r="J5" s="13">
        <f>1</f>
        <v>1</v>
      </c>
      <c r="M5" s="89"/>
    </row>
    <row r="6" spans="2:13" x14ac:dyDescent="0.3">
      <c r="B6" s="48" t="s">
        <v>12</v>
      </c>
      <c r="C6" s="33">
        <v>0.22987117552334943</v>
      </c>
      <c r="D6" s="47">
        <v>0.11</v>
      </c>
      <c r="E6" s="47">
        <v>0.17</v>
      </c>
      <c r="F6" s="47">
        <v>0.06</v>
      </c>
      <c r="G6" s="47">
        <v>0.31</v>
      </c>
      <c r="H6" s="47">
        <v>0.17</v>
      </c>
      <c r="I6" s="90">
        <v>0.19</v>
      </c>
      <c r="J6" s="13">
        <f>1</f>
        <v>1</v>
      </c>
      <c r="M6" s="89"/>
    </row>
    <row r="7" spans="2:13" x14ac:dyDescent="0.3">
      <c r="B7" s="48" t="s">
        <v>13</v>
      </c>
      <c r="C7" s="33">
        <v>0.12218196457326892</v>
      </c>
      <c r="D7" s="47">
        <v>0.26</v>
      </c>
      <c r="E7" s="47">
        <v>0.04</v>
      </c>
      <c r="F7" s="47">
        <v>0.08</v>
      </c>
      <c r="G7" s="47">
        <v>0.17</v>
      </c>
      <c r="H7" s="47">
        <v>0.17</v>
      </c>
      <c r="I7" s="90">
        <v>0.28000000000000003</v>
      </c>
      <c r="J7" s="13">
        <f>1</f>
        <v>1</v>
      </c>
      <c r="M7" s="89"/>
    </row>
    <row r="8" spans="2:13" x14ac:dyDescent="0.3">
      <c r="B8" s="48"/>
      <c r="C8" s="48"/>
      <c r="D8" s="47"/>
      <c r="E8" s="47"/>
      <c r="F8" s="47"/>
      <c r="G8" s="47"/>
      <c r="H8" s="47"/>
      <c r="I8" s="90"/>
      <c r="J8" s="7"/>
      <c r="M8" s="89"/>
    </row>
    <row r="9" spans="2:13" x14ac:dyDescent="0.3">
      <c r="B9" s="48" t="s">
        <v>14</v>
      </c>
      <c r="C9" s="33">
        <v>0.56787330316742091</v>
      </c>
      <c r="D9" s="47">
        <v>0.28000000000000003</v>
      </c>
      <c r="E9" s="47">
        <v>0.16</v>
      </c>
      <c r="F9" s="47">
        <v>0.18</v>
      </c>
      <c r="G9" s="47">
        <v>0.06</v>
      </c>
      <c r="H9" s="47">
        <v>0.14000000000000001</v>
      </c>
      <c r="I9" s="90">
        <v>0.19</v>
      </c>
      <c r="J9" s="13">
        <f>1</f>
        <v>1</v>
      </c>
      <c r="M9" s="82"/>
    </row>
    <row r="10" spans="2:13" x14ac:dyDescent="0.3">
      <c r="B10" s="48" t="s">
        <v>15</v>
      </c>
      <c r="C10" s="33">
        <v>0.33393665158371039</v>
      </c>
      <c r="D10" s="47">
        <v>0.3</v>
      </c>
      <c r="E10" s="47">
        <v>0.15</v>
      </c>
      <c r="F10" s="47">
        <v>0.2</v>
      </c>
      <c r="G10" s="47">
        <v>0.11</v>
      </c>
      <c r="H10" s="47">
        <v>0.14000000000000001</v>
      </c>
      <c r="I10" s="90">
        <v>0.11</v>
      </c>
      <c r="J10" s="13">
        <f>1</f>
        <v>1</v>
      </c>
      <c r="M10" s="82"/>
    </row>
    <row r="11" spans="2:13" x14ac:dyDescent="0.3">
      <c r="B11" s="48" t="s">
        <v>16</v>
      </c>
      <c r="C11" s="33">
        <v>9.8190045248868804E-2</v>
      </c>
      <c r="D11" s="47">
        <v>0.05</v>
      </c>
      <c r="E11" s="47">
        <v>7.0000000000000007E-2</v>
      </c>
      <c r="F11" s="47">
        <v>0.2</v>
      </c>
      <c r="G11" s="47">
        <v>0.16</v>
      </c>
      <c r="H11" s="47">
        <v>0.2</v>
      </c>
      <c r="I11" s="90">
        <v>0.33</v>
      </c>
      <c r="J11" s="13">
        <f>1</f>
        <v>1</v>
      </c>
      <c r="M11" s="82"/>
    </row>
    <row r="12" spans="2:13" x14ac:dyDescent="0.3">
      <c r="B12" s="48"/>
      <c r="C12" s="48"/>
      <c r="D12" s="47"/>
      <c r="E12" s="47"/>
      <c r="F12" s="47"/>
      <c r="G12" s="47"/>
      <c r="H12" s="47"/>
      <c r="I12" s="90"/>
      <c r="J12" s="7"/>
      <c r="M12" s="82"/>
    </row>
    <row r="13" spans="2:13" x14ac:dyDescent="0.3">
      <c r="B13" s="48" t="s">
        <v>17</v>
      </c>
      <c r="C13" s="33">
        <v>0.7503756303385819</v>
      </c>
      <c r="D13" s="47">
        <v>0.43</v>
      </c>
      <c r="E13" s="47">
        <v>0.03</v>
      </c>
      <c r="F13" s="47">
        <v>0.06</v>
      </c>
      <c r="G13" s="47">
        <v>0.11</v>
      </c>
      <c r="H13" s="47">
        <v>0.11</v>
      </c>
      <c r="I13" s="90">
        <v>0.26</v>
      </c>
      <c r="J13" s="13">
        <f>1</f>
        <v>1</v>
      </c>
      <c r="M13" s="82"/>
    </row>
    <row r="14" spans="2:13" x14ac:dyDescent="0.3">
      <c r="B14" s="48" t="s">
        <v>18</v>
      </c>
      <c r="C14" s="33">
        <v>0.18973620115947995</v>
      </c>
      <c r="D14" s="47">
        <v>0.16</v>
      </c>
      <c r="E14" s="47">
        <v>0.04</v>
      </c>
      <c r="F14" s="47">
        <v>0.33</v>
      </c>
      <c r="G14" s="47">
        <v>0.1</v>
      </c>
      <c r="H14" s="47">
        <v>0.19</v>
      </c>
      <c r="I14" s="90">
        <v>0.17</v>
      </c>
      <c r="J14" s="13">
        <f>1</f>
        <v>1</v>
      </c>
      <c r="M14" s="82"/>
    </row>
    <row r="15" spans="2:13" x14ac:dyDescent="0.3">
      <c r="B15" s="48" t="s">
        <v>19</v>
      </c>
      <c r="C15" s="33">
        <v>5.9888168501938184E-2</v>
      </c>
      <c r="D15" s="47">
        <v>0.12</v>
      </c>
      <c r="E15" s="47">
        <v>0.21</v>
      </c>
      <c r="F15" s="47">
        <v>0.16</v>
      </c>
      <c r="G15" s="47">
        <v>0.08</v>
      </c>
      <c r="H15" s="47">
        <v>0.13</v>
      </c>
      <c r="I15" s="90">
        <v>0.3</v>
      </c>
      <c r="J15" s="13">
        <f>1</f>
        <v>1</v>
      </c>
      <c r="M15" s="82"/>
    </row>
    <row r="16" spans="2:13" x14ac:dyDescent="0.3">
      <c r="B16" s="48"/>
      <c r="C16" s="48"/>
      <c r="D16" s="47"/>
      <c r="E16" s="47"/>
      <c r="F16" s="47"/>
      <c r="G16" s="47"/>
      <c r="H16" s="47"/>
      <c r="I16" s="90"/>
      <c r="J16" s="7"/>
      <c r="M16" s="82"/>
    </row>
    <row r="17" spans="2:13" x14ac:dyDescent="0.3">
      <c r="B17" s="48" t="s">
        <v>30</v>
      </c>
      <c r="C17" s="33">
        <v>0.63247311827956987</v>
      </c>
      <c r="D17" s="47">
        <v>0.21</v>
      </c>
      <c r="E17" s="47">
        <v>0.16</v>
      </c>
      <c r="F17" s="47">
        <v>0.18</v>
      </c>
      <c r="G17" s="47">
        <v>0.09</v>
      </c>
      <c r="H17" s="47">
        <v>0.21</v>
      </c>
      <c r="I17" s="90">
        <v>0.16</v>
      </c>
      <c r="J17" s="13">
        <f>1</f>
        <v>1</v>
      </c>
      <c r="M17" s="82"/>
    </row>
    <row r="18" spans="2:13" x14ac:dyDescent="0.3">
      <c r="B18" s="48" t="s">
        <v>31</v>
      </c>
      <c r="C18" s="33">
        <v>0.29812596006144393</v>
      </c>
      <c r="D18" s="47">
        <v>0.04</v>
      </c>
      <c r="E18" s="47">
        <v>0.13</v>
      </c>
      <c r="F18" s="47">
        <v>0.34</v>
      </c>
      <c r="G18" s="47">
        <v>0.21</v>
      </c>
      <c r="H18" s="47">
        <v>0.21</v>
      </c>
      <c r="I18" s="90">
        <v>7.0000000000000007E-2</v>
      </c>
      <c r="J18" s="13">
        <f>1</f>
        <v>1</v>
      </c>
      <c r="M18" s="82"/>
    </row>
    <row r="19" spans="2:13" x14ac:dyDescent="0.3">
      <c r="B19" s="48" t="s">
        <v>32</v>
      </c>
      <c r="C19" s="33">
        <v>6.9400921658986175E-2</v>
      </c>
      <c r="D19" s="47">
        <v>0.23</v>
      </c>
      <c r="E19" s="47">
        <v>0.41</v>
      </c>
      <c r="F19" s="47">
        <v>7.0000000000000007E-2</v>
      </c>
      <c r="G19" s="47">
        <v>0.06</v>
      </c>
      <c r="H19" s="47">
        <v>0.13</v>
      </c>
      <c r="I19" s="90">
        <v>0.09</v>
      </c>
      <c r="J19" s="13">
        <f>1</f>
        <v>1</v>
      </c>
      <c r="M19" s="82"/>
    </row>
    <row r="20" spans="2:13" x14ac:dyDescent="0.3">
      <c r="B20" s="48"/>
      <c r="C20" s="48"/>
      <c r="D20" s="47"/>
      <c r="E20" s="47"/>
      <c r="F20" s="47"/>
      <c r="G20" s="47"/>
      <c r="H20" s="47"/>
      <c r="I20" s="90"/>
      <c r="J20" s="7"/>
      <c r="M20" s="82"/>
    </row>
    <row r="21" spans="2:13" x14ac:dyDescent="0.3">
      <c r="B21" s="48" t="s">
        <v>33</v>
      </c>
      <c r="C21" s="33">
        <v>0.67826653633105238</v>
      </c>
      <c r="D21" s="47">
        <v>0.21</v>
      </c>
      <c r="E21" s="47">
        <v>0.21</v>
      </c>
      <c r="F21" s="47">
        <v>0.11</v>
      </c>
      <c r="G21" s="47">
        <v>0.25</v>
      </c>
      <c r="H21" s="47">
        <v>0.09</v>
      </c>
      <c r="I21" s="90">
        <v>0.12</v>
      </c>
      <c r="J21" s="13">
        <f>1</f>
        <v>1</v>
      </c>
      <c r="M21" s="82"/>
    </row>
    <row r="22" spans="2:13" x14ac:dyDescent="0.3">
      <c r="B22" s="48" t="s">
        <v>34</v>
      </c>
      <c r="C22" s="33">
        <v>0.25845552297165203</v>
      </c>
      <c r="D22" s="47">
        <v>0.17</v>
      </c>
      <c r="E22" s="47">
        <v>0.16</v>
      </c>
      <c r="F22" s="47">
        <v>0.13</v>
      </c>
      <c r="G22" s="47">
        <v>0.26</v>
      </c>
      <c r="H22" s="47">
        <v>0.12</v>
      </c>
      <c r="I22" s="90">
        <v>0.15</v>
      </c>
      <c r="J22" s="13">
        <f>1</f>
        <v>1</v>
      </c>
      <c r="M22" s="82"/>
    </row>
    <row r="23" spans="2:13" x14ac:dyDescent="0.3">
      <c r="B23" s="48" t="s">
        <v>35</v>
      </c>
      <c r="C23" s="33">
        <v>6.3277940697295532E-2</v>
      </c>
      <c r="D23" s="47">
        <v>0.08</v>
      </c>
      <c r="E23" s="47">
        <v>0.21</v>
      </c>
      <c r="F23" s="47">
        <v>0.08</v>
      </c>
      <c r="G23" s="47">
        <v>0.18</v>
      </c>
      <c r="H23" s="47">
        <v>0.18</v>
      </c>
      <c r="I23" s="90">
        <v>0.25</v>
      </c>
      <c r="J23" s="13">
        <f>1</f>
        <v>1</v>
      </c>
      <c r="M23" s="82"/>
    </row>
    <row r="24" spans="2:13" x14ac:dyDescent="0.3">
      <c r="B24" s="48"/>
      <c r="C24" s="48"/>
      <c r="D24" s="48"/>
      <c r="E24" s="48"/>
      <c r="F24" s="48"/>
      <c r="G24" s="48"/>
      <c r="H24" s="48"/>
      <c r="I24" s="88"/>
      <c r="J24" s="1"/>
      <c r="M24" s="82"/>
    </row>
    <row r="25" spans="2:13" x14ac:dyDescent="0.3">
      <c r="B25" s="48"/>
      <c r="C25" s="48" t="s">
        <v>22</v>
      </c>
      <c r="D25" s="49" t="s">
        <v>23</v>
      </c>
      <c r="E25" s="49"/>
      <c r="F25" s="49"/>
      <c r="G25" s="49"/>
      <c r="H25" s="49"/>
      <c r="I25" s="49"/>
      <c r="J25" s="1"/>
      <c r="M25" s="82"/>
    </row>
    <row r="26" spans="2:13" x14ac:dyDescent="0.3">
      <c r="B26" s="48" t="s">
        <v>8</v>
      </c>
      <c r="C26" s="90">
        <v>3.7128951135415381E-2</v>
      </c>
      <c r="D26" s="47">
        <f>SUMPRODUCT($C$5:$C$7,D$5:D$7)</f>
        <v>0.1088888888888889</v>
      </c>
      <c r="E26" s="47">
        <f>SUMPRODUCT($C$5:$C$7,E$5:E$7)</f>
        <v>9.5801127214170695E-2</v>
      </c>
      <c r="F26" s="47">
        <f>SUMPRODUCT($C$5:$C$7,F$5:F$7)</f>
        <v>6.89231078904992E-2</v>
      </c>
      <c r="G26" s="47">
        <f>SUMPRODUCT($C$5:$C$7,G$5:G$7)</f>
        <v>0.25401771336553947</v>
      </c>
      <c r="H26" s="47">
        <f>SUMPRODUCT($C$5:$C$7,H$5:H$7)</f>
        <v>0.22183574879227053</v>
      </c>
      <c r="I26" s="47">
        <f>SUMPRODUCT($C$5:$C$7,I$5:I$7)</f>
        <v>0.25283212560386475</v>
      </c>
      <c r="J26" s="13">
        <f>1</f>
        <v>1</v>
      </c>
      <c r="M26" s="82"/>
    </row>
    <row r="27" spans="2:13" x14ac:dyDescent="0.3">
      <c r="B27" s="48" t="s">
        <v>9</v>
      </c>
      <c r="C27" s="90">
        <v>0.26466023903835184</v>
      </c>
      <c r="D27" s="47">
        <f>SUMPRODUCT($C$9:$C$11,D$9:D$11)</f>
        <v>0.26409502262443441</v>
      </c>
      <c r="E27" s="47">
        <f>SUMPRODUCT($C$9:$C$11,E$9:E$11)</f>
        <v>0.14782352941176471</v>
      </c>
      <c r="F27" s="47">
        <f>SUMPRODUCT($C$9:$C$11,F$9:F$11)</f>
        <v>0.18864253393665159</v>
      </c>
      <c r="G27" s="47">
        <f>SUMPRODUCT($C$9:$C$11,G$9:G$11)</f>
        <v>8.6515837104072402E-2</v>
      </c>
      <c r="H27" s="47">
        <f>SUMPRODUCT($C$9:$C$11,H$9:H$11)</f>
        <v>0.14589140271493214</v>
      </c>
      <c r="I27" s="47">
        <f>SUMPRODUCT($C$9:$C$11,I$9:I$11)</f>
        <v>0.17703167420814483</v>
      </c>
      <c r="J27" s="13">
        <f>1</f>
        <v>1</v>
      </c>
      <c r="M27" s="82"/>
    </row>
    <row r="28" spans="2:13" x14ac:dyDescent="0.3">
      <c r="B28" s="48" t="s">
        <v>10</v>
      </c>
      <c r="C28" s="90">
        <v>0.18577691662450962</v>
      </c>
      <c r="D28" s="47">
        <f>SUMPRODUCT($C$13:$C$15,D$13:D$15)</f>
        <v>0.36020589345133963</v>
      </c>
      <c r="E28" s="47">
        <f>SUMPRODUCT($C$13:$C$15,E$13:E$15)</f>
        <v>4.2677232341943677E-2</v>
      </c>
      <c r="F28" s="47">
        <f>SUMPRODUCT($C$13:$C$15,F$13:F$15)</f>
        <v>0.11721759116325342</v>
      </c>
      <c r="G28" s="47">
        <f>SUMPRODUCT($C$13:$C$15,G$13:G$15)</f>
        <v>0.10630599293334707</v>
      </c>
      <c r="H28" s="47">
        <f>SUMPRODUCT($C$13:$C$15,H$13:H$15)</f>
        <v>0.12637665946279719</v>
      </c>
      <c r="I28" s="47">
        <f>SUMPRODUCT($C$13:$C$15,I$13:I$15)</f>
        <v>0.24531926863572434</v>
      </c>
      <c r="J28" s="13">
        <f>1</f>
        <v>1</v>
      </c>
      <c r="M28" s="82"/>
    </row>
    <row r="29" spans="2:13" x14ac:dyDescent="0.3">
      <c r="B29" s="48" t="s">
        <v>27</v>
      </c>
      <c r="C29" s="90">
        <v>5.7582649964744791E-2</v>
      </c>
      <c r="D29" s="47">
        <f>SUMPRODUCT($C$17:$C$19,D$17:D$19)</f>
        <v>0.16070660522273425</v>
      </c>
      <c r="E29" s="47">
        <f>SUMPRODUCT($C$17:$C$19,E$17:E$19)</f>
        <v>0.16840645161290324</v>
      </c>
      <c r="F29" s="47">
        <f>SUMPRODUCT($C$17:$C$19,F$17:F$19)</f>
        <v>0.22006605222734255</v>
      </c>
      <c r="G29" s="47">
        <f>SUMPRODUCT($C$17:$C$19,G$17:G$19)</f>
        <v>0.12369308755760368</v>
      </c>
      <c r="H29" s="47">
        <f>SUMPRODUCT($C$17:$C$19,H$17:H$19)</f>
        <v>0.20444792626728109</v>
      </c>
      <c r="I29" s="47">
        <f>SUMPRODUCT($C$17:$C$19,I$17:I$19)</f>
        <v>0.128310599078341</v>
      </c>
      <c r="J29" s="13">
        <f>1</f>
        <v>1</v>
      </c>
      <c r="M29" s="82"/>
    </row>
    <row r="30" spans="2:13" x14ac:dyDescent="0.3">
      <c r="B30" s="48" t="s">
        <v>28</v>
      </c>
      <c r="C30" s="90">
        <v>0.45485124323697834</v>
      </c>
      <c r="D30" s="47">
        <f>SUMPRODUCT($C$21:$C$23,D$21:D$23)</f>
        <v>0.19143564679048547</v>
      </c>
      <c r="E30" s="47">
        <f>SUMPRODUCT($C$21:$C$23,E$21:E$23)</f>
        <v>0.19707722385141738</v>
      </c>
      <c r="F30" s="47">
        <f>SUMPRODUCT($C$21:$C$23,F$21:F$23)</f>
        <v>0.11327077223851417</v>
      </c>
      <c r="G30" s="47">
        <f>SUMPRODUCT($C$21:$C$23,G$21:G$23)</f>
        <v>0.24815509938090582</v>
      </c>
      <c r="H30" s="47">
        <f>SUMPRODUCT($C$21:$C$23,H$21:H$23)</f>
        <v>0.10344868035190616</v>
      </c>
      <c r="I30" s="47">
        <f>SUMPRODUCT($C$21:$C$23,I$21:I$23)</f>
        <v>0.13597979797979798</v>
      </c>
      <c r="J30" s="13">
        <f>1</f>
        <v>1</v>
      </c>
      <c r="M30" s="82"/>
    </row>
    <row r="31" spans="2:13" x14ac:dyDescent="0.3">
      <c r="B31" s="48"/>
      <c r="C31" s="48"/>
      <c r="D31" s="48"/>
      <c r="E31" s="48"/>
      <c r="F31" s="48"/>
      <c r="G31" s="48"/>
      <c r="H31" s="48"/>
      <c r="I31" s="88"/>
      <c r="M31" s="82"/>
    </row>
    <row r="32" spans="2:13" x14ac:dyDescent="0.3">
      <c r="B32" s="48"/>
      <c r="C32" s="48"/>
      <c r="D32" s="49" t="s">
        <v>24</v>
      </c>
      <c r="E32" s="49"/>
      <c r="F32" s="49"/>
      <c r="G32" s="49"/>
      <c r="H32" s="49"/>
      <c r="I32" s="49"/>
      <c r="M32" s="82"/>
    </row>
    <row r="33" spans="2:10" x14ac:dyDescent="0.3">
      <c r="B33" s="48" t="s">
        <v>25</v>
      </c>
      <c r="C33" s="48"/>
      <c r="D33" s="47">
        <f>SUMPRODUCT($C$26:$C$30,D$26:D$30)</f>
        <v>0.237184976424824</v>
      </c>
      <c r="E33" s="47">
        <f>SUMPRODUCT($C$26:$C$30,E$26:E$30)</f>
        <v>0.14994656067275725</v>
      </c>
      <c r="F33" s="47">
        <f>SUMPRODUCT($C$26:$C$30,F$26:F$30)</f>
        <v>0.13845488151953461</v>
      </c>
      <c r="G33" s="47">
        <f>SUMPRODUCT($C$26:$C$30,G$26:G$30)</f>
        <v>0.17207414421439904</v>
      </c>
      <c r="H33" s="47">
        <f>SUMPRODUCT($C$26:$C$30,H$26:H$30)</f>
        <v>0.1291524625650311</v>
      </c>
      <c r="I33" s="47">
        <f>SUMPRODUCT($C$26:$C$30,I$26:I$30)</f>
        <v>0.17105433864574004</v>
      </c>
      <c r="J33" s="13">
        <f>SUM(D33:I33)</f>
        <v>0.99786736404228604</v>
      </c>
    </row>
  </sheetData>
  <mergeCells count="3">
    <mergeCell ref="D32:I32"/>
    <mergeCell ref="D4:I4"/>
    <mergeCell ref="D25:I25"/>
  </mergeCells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Critérios</vt:lpstr>
      <vt:lpstr>Subcritérios</vt:lpstr>
      <vt:lpstr>Projetos</vt:lpstr>
      <vt:lpstr>Consolidação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</dc:creator>
  <cp:lastModifiedBy>Gustavo</cp:lastModifiedBy>
  <cp:lastPrinted>2021-02-16T12:51:35Z</cp:lastPrinted>
  <dcterms:created xsi:type="dcterms:W3CDTF">2020-03-01T22:23:54Z</dcterms:created>
  <dcterms:modified xsi:type="dcterms:W3CDTF">2021-05-08T05:07:33Z</dcterms:modified>
</cp:coreProperties>
</file>