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45119ED4-CC4E-474A-B76E-F2939CAF1FE8}" xr6:coauthVersionLast="46" xr6:coauthVersionMax="46" xr10:uidLastSave="{00000000-0000-0000-0000-000000000000}"/>
  <bookViews>
    <workbookView xWindow="-108" yWindow="-108" windowWidth="23256" windowHeight="12576" activeTab="1" xr2:uid="{1CDC56CF-7C19-4211-81BD-12D651B5AF11}"/>
  </bookViews>
  <sheets>
    <sheet name="Gráfico1" sheetId="4" r:id="rId1"/>
    <sheet name="TOTAL" sheetId="1" r:id="rId2"/>
    <sheet name="INDEXES" sheetId="2" r:id="rId3"/>
    <sheet name="Valorizaçã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O10" i="3"/>
  <c r="O11" i="3"/>
  <c r="O12" i="3"/>
  <c r="O13" i="3"/>
  <c r="O14" i="3"/>
  <c r="O15" i="3"/>
  <c r="O16" i="3"/>
  <c r="O17" i="3"/>
  <c r="O18" i="3"/>
  <c r="N10" i="3"/>
  <c r="N11" i="3"/>
  <c r="N12" i="3"/>
  <c r="N13" i="3"/>
  <c r="N14" i="3"/>
  <c r="N15" i="3"/>
  <c r="N16" i="3"/>
  <c r="N17" i="3"/>
  <c r="N18" i="3"/>
  <c r="M10" i="3"/>
  <c r="M11" i="3"/>
  <c r="M12" i="3"/>
  <c r="M13" i="3"/>
  <c r="M14" i="3"/>
  <c r="M15" i="3"/>
  <c r="M16" i="3"/>
  <c r="M17" i="3"/>
  <c r="M18" i="3"/>
  <c r="L10" i="3"/>
  <c r="L11" i="3"/>
  <c r="L12" i="3"/>
  <c r="L13" i="3"/>
  <c r="L14" i="3"/>
  <c r="L15" i="3"/>
  <c r="L16" i="3"/>
  <c r="L17" i="3"/>
  <c r="L18" i="3"/>
  <c r="K10" i="3"/>
  <c r="K11" i="3"/>
  <c r="K12" i="3"/>
  <c r="K13" i="3"/>
  <c r="K14" i="3"/>
  <c r="K15" i="3"/>
  <c r="K16" i="3"/>
  <c r="K17" i="3"/>
  <c r="K18" i="3"/>
  <c r="J10" i="3"/>
  <c r="J11" i="3"/>
  <c r="J12" i="3"/>
  <c r="J13" i="3"/>
  <c r="J14" i="3"/>
  <c r="J15" i="3"/>
  <c r="J16" i="3"/>
  <c r="J17" i="3"/>
  <c r="J18" i="3"/>
  <c r="I10" i="3"/>
  <c r="I11" i="3"/>
  <c r="I12" i="3"/>
  <c r="I13" i="3"/>
  <c r="I14" i="3"/>
  <c r="I15" i="3"/>
  <c r="I16" i="3"/>
  <c r="I17" i="3"/>
  <c r="I18" i="3"/>
  <c r="H10" i="3"/>
  <c r="H11" i="3"/>
  <c r="H12" i="3"/>
  <c r="H13" i="3"/>
  <c r="H14" i="3"/>
  <c r="H15" i="3"/>
  <c r="H16" i="3"/>
  <c r="H17" i="3"/>
  <c r="H18" i="3"/>
  <c r="G10" i="3"/>
  <c r="G11" i="3"/>
  <c r="G12" i="3"/>
  <c r="G13" i="3"/>
  <c r="G14" i="3"/>
  <c r="G15" i="3"/>
  <c r="G16" i="3"/>
  <c r="G17" i="3"/>
  <c r="G18" i="3"/>
  <c r="F10" i="3"/>
  <c r="F11" i="3"/>
  <c r="F12" i="3"/>
  <c r="F13" i="3"/>
  <c r="F14" i="3"/>
  <c r="F15" i="3"/>
  <c r="F16" i="3"/>
  <c r="F17" i="3"/>
  <c r="F18" i="3"/>
  <c r="E10" i="3"/>
  <c r="E11" i="3"/>
  <c r="E12" i="3"/>
  <c r="E13" i="3"/>
  <c r="E14" i="3"/>
  <c r="E15" i="3"/>
  <c r="E16" i="3"/>
  <c r="E17" i="3"/>
  <c r="E18" i="3"/>
  <c r="E9" i="3"/>
  <c r="F9" i="3"/>
  <c r="G9" i="3"/>
  <c r="H9" i="3"/>
  <c r="I9" i="3"/>
  <c r="J9" i="3"/>
  <c r="K9" i="3"/>
  <c r="L9" i="3"/>
  <c r="M9" i="3"/>
  <c r="N9" i="3"/>
  <c r="O9" i="3"/>
  <c r="D10" i="3"/>
  <c r="D11" i="3"/>
  <c r="D12" i="3"/>
  <c r="D13" i="3"/>
  <c r="D14" i="3"/>
  <c r="D15" i="3"/>
  <c r="D16" i="3"/>
  <c r="D17" i="3"/>
  <c r="D18" i="3"/>
  <c r="AD75" i="2"/>
  <c r="AE75" i="2" s="1"/>
  <c r="AD74" i="2"/>
  <c r="AE74" i="2" s="1"/>
  <c r="AD73" i="2"/>
  <c r="AE73" i="2" s="1"/>
  <c r="AD72" i="2"/>
  <c r="AE72" i="2" s="1"/>
  <c r="AD71" i="2"/>
  <c r="AE71" i="2" s="1"/>
  <c r="AD70" i="2"/>
  <c r="AE70" i="2" s="1"/>
  <c r="AD69" i="2"/>
  <c r="AE69" i="2" s="1"/>
  <c r="AD68" i="2"/>
  <c r="AE68" i="2" s="1"/>
  <c r="AD67" i="2"/>
  <c r="AE67" i="2" s="1"/>
  <c r="AD66" i="2"/>
  <c r="AE66" i="2" s="1"/>
  <c r="AB75" i="2"/>
  <c r="AC75" i="2" s="1"/>
  <c r="AB74" i="2"/>
  <c r="AC74" i="2" s="1"/>
  <c r="AB73" i="2"/>
  <c r="AC73" i="2" s="1"/>
  <c r="AB72" i="2"/>
  <c r="AC72" i="2" s="1"/>
  <c r="AB71" i="2"/>
  <c r="AC71" i="2" s="1"/>
  <c r="AB70" i="2"/>
  <c r="AC70" i="2" s="1"/>
  <c r="AB69" i="2"/>
  <c r="AC69" i="2" s="1"/>
  <c r="AB68" i="2"/>
  <c r="AC68" i="2" s="1"/>
  <c r="AB67" i="2"/>
  <c r="AC67" i="2" s="1"/>
  <c r="AB66" i="2"/>
  <c r="AC66" i="2" s="1"/>
  <c r="Z75" i="2"/>
  <c r="AA75" i="2" s="1"/>
  <c r="Z74" i="2"/>
  <c r="AA74" i="2" s="1"/>
  <c r="Z73" i="2"/>
  <c r="AA73" i="2" s="1"/>
  <c r="Z72" i="2"/>
  <c r="AA72" i="2" s="1"/>
  <c r="Z71" i="2"/>
  <c r="AA71" i="2" s="1"/>
  <c r="Z70" i="2"/>
  <c r="AA70" i="2" s="1"/>
  <c r="Z69" i="2"/>
  <c r="AA69" i="2" s="1"/>
  <c r="Z68" i="2"/>
  <c r="AA68" i="2" s="1"/>
  <c r="Z67" i="2"/>
  <c r="AA67" i="2" s="1"/>
  <c r="Z66" i="2"/>
  <c r="AA66" i="2" s="1"/>
  <c r="X75" i="2"/>
  <c r="Y75" i="2" s="1"/>
  <c r="X74" i="2"/>
  <c r="Y74" i="2" s="1"/>
  <c r="X73" i="2"/>
  <c r="Y73" i="2" s="1"/>
  <c r="X72" i="2"/>
  <c r="Y72" i="2" s="1"/>
  <c r="X71" i="2"/>
  <c r="Y71" i="2" s="1"/>
  <c r="X70" i="2"/>
  <c r="Y70" i="2" s="1"/>
  <c r="X69" i="2"/>
  <c r="Y69" i="2" s="1"/>
  <c r="X68" i="2"/>
  <c r="Y68" i="2" s="1"/>
  <c r="X67" i="2"/>
  <c r="Y67" i="2" s="1"/>
  <c r="X66" i="2"/>
  <c r="Y66" i="2" s="1"/>
  <c r="V75" i="2"/>
  <c r="W75" i="2" s="1"/>
  <c r="V74" i="2"/>
  <c r="W74" i="2" s="1"/>
  <c r="V73" i="2"/>
  <c r="W73" i="2" s="1"/>
  <c r="V72" i="2"/>
  <c r="W72" i="2" s="1"/>
  <c r="V71" i="2"/>
  <c r="W71" i="2" s="1"/>
  <c r="V70" i="2"/>
  <c r="W70" i="2" s="1"/>
  <c r="V69" i="2"/>
  <c r="W69" i="2" s="1"/>
  <c r="V68" i="2"/>
  <c r="W68" i="2" s="1"/>
  <c r="V67" i="2"/>
  <c r="W67" i="2" s="1"/>
  <c r="V66" i="2"/>
  <c r="W66" i="2" s="1"/>
  <c r="T75" i="2"/>
  <c r="U75" i="2" s="1"/>
  <c r="T74" i="2"/>
  <c r="U74" i="2" s="1"/>
  <c r="T73" i="2"/>
  <c r="U73" i="2" s="1"/>
  <c r="T72" i="2"/>
  <c r="U72" i="2" s="1"/>
  <c r="T71" i="2"/>
  <c r="U71" i="2" s="1"/>
  <c r="T70" i="2"/>
  <c r="U70" i="2" s="1"/>
  <c r="T69" i="2"/>
  <c r="U69" i="2" s="1"/>
  <c r="T68" i="2"/>
  <c r="U68" i="2" s="1"/>
  <c r="T67" i="2"/>
  <c r="U67" i="2" s="1"/>
  <c r="T66" i="2"/>
  <c r="U66" i="2" s="1"/>
  <c r="R75" i="2"/>
  <c r="S75" i="2" s="1"/>
  <c r="R74" i="2"/>
  <c r="S74" i="2" s="1"/>
  <c r="R73" i="2"/>
  <c r="S73" i="2" s="1"/>
  <c r="R72" i="2"/>
  <c r="S72" i="2" s="1"/>
  <c r="R71" i="2"/>
  <c r="S71" i="2" s="1"/>
  <c r="R70" i="2"/>
  <c r="S70" i="2" s="1"/>
  <c r="R69" i="2"/>
  <c r="S69" i="2" s="1"/>
  <c r="R68" i="2"/>
  <c r="S68" i="2" s="1"/>
  <c r="R67" i="2"/>
  <c r="S67" i="2" s="1"/>
  <c r="R66" i="2"/>
  <c r="S66" i="2" s="1"/>
  <c r="P75" i="2"/>
  <c r="Q75" i="2" s="1"/>
  <c r="P74" i="2"/>
  <c r="Q74" i="2" s="1"/>
  <c r="P73" i="2"/>
  <c r="Q73" i="2" s="1"/>
  <c r="P72" i="2"/>
  <c r="Q72" i="2" s="1"/>
  <c r="P71" i="2"/>
  <c r="Q71" i="2" s="1"/>
  <c r="P70" i="2"/>
  <c r="Q70" i="2" s="1"/>
  <c r="P69" i="2"/>
  <c r="Q69" i="2" s="1"/>
  <c r="P68" i="2"/>
  <c r="Q68" i="2" s="1"/>
  <c r="P67" i="2"/>
  <c r="Q67" i="2" s="1"/>
  <c r="P66" i="2"/>
  <c r="Q66" i="2" s="1"/>
  <c r="N75" i="2"/>
  <c r="O75" i="2" s="1"/>
  <c r="N74" i="2"/>
  <c r="O74" i="2" s="1"/>
  <c r="N73" i="2"/>
  <c r="O73" i="2" s="1"/>
  <c r="N72" i="2"/>
  <c r="O72" i="2" s="1"/>
  <c r="N71" i="2"/>
  <c r="O71" i="2" s="1"/>
  <c r="N70" i="2"/>
  <c r="O70" i="2" s="1"/>
  <c r="N69" i="2"/>
  <c r="O69" i="2" s="1"/>
  <c r="N68" i="2"/>
  <c r="O68" i="2" s="1"/>
  <c r="N67" i="2"/>
  <c r="O67" i="2" s="1"/>
  <c r="N66" i="2"/>
  <c r="O6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J75" i="2"/>
  <c r="K75" i="2" s="1"/>
  <c r="J74" i="2"/>
  <c r="K74" i="2" s="1"/>
  <c r="J73" i="2"/>
  <c r="K73" i="2" s="1"/>
  <c r="J72" i="2"/>
  <c r="K72" i="2" s="1"/>
  <c r="J71" i="2"/>
  <c r="K71" i="2" s="1"/>
  <c r="J70" i="2"/>
  <c r="K70" i="2" s="1"/>
  <c r="J69" i="2"/>
  <c r="K69" i="2" s="1"/>
  <c r="J68" i="2"/>
  <c r="K68" i="2" s="1"/>
  <c r="J67" i="2"/>
  <c r="K67" i="2" s="1"/>
  <c r="J66" i="2"/>
  <c r="K66" i="2" s="1"/>
  <c r="AD60" i="2"/>
  <c r="AE60" i="2" s="1"/>
  <c r="AD59" i="2"/>
  <c r="AE59" i="2" s="1"/>
  <c r="AD58" i="2"/>
  <c r="AE58" i="2" s="1"/>
  <c r="AD57" i="2"/>
  <c r="AE57" i="2" s="1"/>
  <c r="AD56" i="2"/>
  <c r="AE56" i="2" s="1"/>
  <c r="AD55" i="2"/>
  <c r="AE55" i="2" s="1"/>
  <c r="AD54" i="2"/>
  <c r="AE54" i="2" s="1"/>
  <c r="AD53" i="2"/>
  <c r="AE53" i="2" s="1"/>
  <c r="AD52" i="2"/>
  <c r="AE52" i="2" s="1"/>
  <c r="AD51" i="2"/>
  <c r="AE51" i="2" s="1"/>
  <c r="AB60" i="2"/>
  <c r="AC60" i="2" s="1"/>
  <c r="AB59" i="2"/>
  <c r="AC59" i="2" s="1"/>
  <c r="AB58" i="2"/>
  <c r="AC58" i="2" s="1"/>
  <c r="AB57" i="2"/>
  <c r="AC57" i="2" s="1"/>
  <c r="AB56" i="2"/>
  <c r="AC56" i="2" s="1"/>
  <c r="AB55" i="2"/>
  <c r="AC55" i="2" s="1"/>
  <c r="AB54" i="2"/>
  <c r="AC54" i="2" s="1"/>
  <c r="AB53" i="2"/>
  <c r="AC53" i="2" s="1"/>
  <c r="AB52" i="2"/>
  <c r="AC52" i="2" s="1"/>
  <c r="AB51" i="2"/>
  <c r="AC51" i="2" s="1"/>
  <c r="Z60" i="2"/>
  <c r="AA60" i="2" s="1"/>
  <c r="Z59" i="2"/>
  <c r="AA59" i="2" s="1"/>
  <c r="Z58" i="2"/>
  <c r="AA58" i="2" s="1"/>
  <c r="Z57" i="2"/>
  <c r="AA57" i="2" s="1"/>
  <c r="Z56" i="2"/>
  <c r="AA56" i="2" s="1"/>
  <c r="Z55" i="2"/>
  <c r="AA55" i="2" s="1"/>
  <c r="Z54" i="2"/>
  <c r="AA54" i="2" s="1"/>
  <c r="Z53" i="2"/>
  <c r="AA53" i="2" s="1"/>
  <c r="Z52" i="2"/>
  <c r="AA52" i="2" s="1"/>
  <c r="Z51" i="2"/>
  <c r="AA51" i="2" s="1"/>
  <c r="X60" i="2"/>
  <c r="Y60" i="2" s="1"/>
  <c r="X59" i="2"/>
  <c r="Y59" i="2" s="1"/>
  <c r="X58" i="2"/>
  <c r="Y58" i="2" s="1"/>
  <c r="X57" i="2"/>
  <c r="Y57" i="2" s="1"/>
  <c r="X56" i="2"/>
  <c r="Y56" i="2" s="1"/>
  <c r="X55" i="2"/>
  <c r="Y55" i="2" s="1"/>
  <c r="X54" i="2"/>
  <c r="Y54" i="2" s="1"/>
  <c r="X53" i="2"/>
  <c r="Y53" i="2" s="1"/>
  <c r="X52" i="2"/>
  <c r="Y52" i="2" s="1"/>
  <c r="X51" i="2"/>
  <c r="Y51" i="2" s="1"/>
  <c r="V60" i="2"/>
  <c r="W60" i="2" s="1"/>
  <c r="V59" i="2"/>
  <c r="W59" i="2" s="1"/>
  <c r="V58" i="2"/>
  <c r="W58" i="2" s="1"/>
  <c r="V57" i="2"/>
  <c r="W57" i="2" s="1"/>
  <c r="V56" i="2"/>
  <c r="W56" i="2" s="1"/>
  <c r="V55" i="2"/>
  <c r="W55" i="2" s="1"/>
  <c r="V54" i="2"/>
  <c r="W54" i="2" s="1"/>
  <c r="V53" i="2"/>
  <c r="W53" i="2" s="1"/>
  <c r="V52" i="2"/>
  <c r="W52" i="2" s="1"/>
  <c r="V51" i="2"/>
  <c r="W51" i="2" s="1"/>
  <c r="T60" i="2"/>
  <c r="U60" i="2" s="1"/>
  <c r="T59" i="2"/>
  <c r="U59" i="2" s="1"/>
  <c r="T58" i="2"/>
  <c r="U58" i="2" s="1"/>
  <c r="T57" i="2"/>
  <c r="U57" i="2" s="1"/>
  <c r="T56" i="2"/>
  <c r="U56" i="2" s="1"/>
  <c r="T55" i="2"/>
  <c r="U55" i="2" s="1"/>
  <c r="T54" i="2"/>
  <c r="U54" i="2" s="1"/>
  <c r="T53" i="2"/>
  <c r="U53" i="2" s="1"/>
  <c r="T52" i="2"/>
  <c r="U52" i="2" s="1"/>
  <c r="T51" i="2"/>
  <c r="U51" i="2" s="1"/>
  <c r="R60" i="2"/>
  <c r="S60" i="2" s="1"/>
  <c r="R59" i="2"/>
  <c r="S59" i="2" s="1"/>
  <c r="R58" i="2"/>
  <c r="S58" i="2" s="1"/>
  <c r="R57" i="2"/>
  <c r="S57" i="2" s="1"/>
  <c r="R56" i="2"/>
  <c r="S56" i="2" s="1"/>
  <c r="R55" i="2"/>
  <c r="S55" i="2" s="1"/>
  <c r="R54" i="2"/>
  <c r="S54" i="2" s="1"/>
  <c r="R53" i="2"/>
  <c r="S53" i="2" s="1"/>
  <c r="R52" i="2"/>
  <c r="S52" i="2" s="1"/>
  <c r="R51" i="2"/>
  <c r="S51" i="2" s="1"/>
  <c r="P60" i="2"/>
  <c r="Q60" i="2" s="1"/>
  <c r="P59" i="2"/>
  <c r="Q59" i="2" s="1"/>
  <c r="P58" i="2"/>
  <c r="Q58" i="2" s="1"/>
  <c r="P57" i="2"/>
  <c r="Q57" i="2" s="1"/>
  <c r="P56" i="2"/>
  <c r="Q56" i="2" s="1"/>
  <c r="P55" i="2"/>
  <c r="Q55" i="2" s="1"/>
  <c r="P54" i="2"/>
  <c r="Q54" i="2" s="1"/>
  <c r="P53" i="2"/>
  <c r="Q53" i="2" s="1"/>
  <c r="P52" i="2"/>
  <c r="Q52" i="2" s="1"/>
  <c r="P51" i="2"/>
  <c r="Q51" i="2" s="1"/>
  <c r="N60" i="2"/>
  <c r="O60" i="2" s="1"/>
  <c r="N59" i="2"/>
  <c r="O59" i="2" s="1"/>
  <c r="N58" i="2"/>
  <c r="O58" i="2" s="1"/>
  <c r="N57" i="2"/>
  <c r="O57" i="2" s="1"/>
  <c r="N56" i="2"/>
  <c r="O56" i="2" s="1"/>
  <c r="N55" i="2"/>
  <c r="O55" i="2" s="1"/>
  <c r="N54" i="2"/>
  <c r="O54" i="2" s="1"/>
  <c r="N53" i="2"/>
  <c r="O53" i="2" s="1"/>
  <c r="N52" i="2"/>
  <c r="O52" i="2" s="1"/>
  <c r="N51" i="2"/>
  <c r="O51" i="2" s="1"/>
  <c r="L60" i="2"/>
  <c r="M60" i="2" s="1"/>
  <c r="L59" i="2"/>
  <c r="M59" i="2" s="1"/>
  <c r="L58" i="2"/>
  <c r="M58" i="2" s="1"/>
  <c r="L57" i="2"/>
  <c r="M57" i="2" s="1"/>
  <c r="L56" i="2"/>
  <c r="M56" i="2" s="1"/>
  <c r="L55" i="2"/>
  <c r="M55" i="2" s="1"/>
  <c r="L54" i="2"/>
  <c r="M54" i="2" s="1"/>
  <c r="L53" i="2"/>
  <c r="M53" i="2" s="1"/>
  <c r="L52" i="2"/>
  <c r="M52" i="2" s="1"/>
  <c r="L51" i="2"/>
  <c r="M51" i="2" s="1"/>
  <c r="J60" i="2"/>
  <c r="K60" i="2" s="1"/>
  <c r="J59" i="2"/>
  <c r="K59" i="2" s="1"/>
  <c r="J58" i="2"/>
  <c r="K58" i="2" s="1"/>
  <c r="J57" i="2"/>
  <c r="K57" i="2" s="1"/>
  <c r="J56" i="2"/>
  <c r="K56" i="2" s="1"/>
  <c r="J55" i="2"/>
  <c r="K55" i="2" s="1"/>
  <c r="J54" i="2"/>
  <c r="K54" i="2" s="1"/>
  <c r="J53" i="2"/>
  <c r="K53" i="2" s="1"/>
  <c r="J52" i="2"/>
  <c r="K52" i="2" s="1"/>
  <c r="J51" i="2"/>
  <c r="K51" i="2" s="1"/>
  <c r="AD45" i="2"/>
  <c r="AE45" i="2" s="1"/>
  <c r="AD44" i="2"/>
  <c r="AE44" i="2" s="1"/>
  <c r="AD43" i="2"/>
  <c r="AE43" i="2" s="1"/>
  <c r="AD42" i="2"/>
  <c r="AE42" i="2" s="1"/>
  <c r="AD41" i="2"/>
  <c r="AE41" i="2" s="1"/>
  <c r="AD40" i="2"/>
  <c r="AE40" i="2" s="1"/>
  <c r="AD39" i="2"/>
  <c r="AE39" i="2" s="1"/>
  <c r="AD38" i="2"/>
  <c r="AE38" i="2" s="1"/>
  <c r="AD37" i="2"/>
  <c r="AE37" i="2" s="1"/>
  <c r="AD36" i="2"/>
  <c r="AE36" i="2" s="1"/>
  <c r="AB45" i="2"/>
  <c r="AC45" i="2" s="1"/>
  <c r="AB44" i="2"/>
  <c r="AC44" i="2" s="1"/>
  <c r="AB43" i="2"/>
  <c r="AC43" i="2" s="1"/>
  <c r="AB42" i="2"/>
  <c r="AC42" i="2" s="1"/>
  <c r="AB41" i="2"/>
  <c r="AC41" i="2" s="1"/>
  <c r="AB40" i="2"/>
  <c r="AC40" i="2" s="1"/>
  <c r="AB39" i="2"/>
  <c r="AC39" i="2" s="1"/>
  <c r="AB38" i="2"/>
  <c r="AC38" i="2" s="1"/>
  <c r="AB37" i="2"/>
  <c r="AC37" i="2" s="1"/>
  <c r="AB36" i="2"/>
  <c r="AC36" i="2" s="1"/>
  <c r="Z45" i="2"/>
  <c r="AA45" i="2" s="1"/>
  <c r="Z44" i="2"/>
  <c r="AA44" i="2" s="1"/>
  <c r="Z43" i="2"/>
  <c r="AA43" i="2" s="1"/>
  <c r="Z42" i="2"/>
  <c r="AA42" i="2" s="1"/>
  <c r="Z41" i="2"/>
  <c r="AA41" i="2" s="1"/>
  <c r="Z40" i="2"/>
  <c r="AA40" i="2" s="1"/>
  <c r="Z39" i="2"/>
  <c r="AA39" i="2" s="1"/>
  <c r="Z38" i="2"/>
  <c r="AA38" i="2" s="1"/>
  <c r="Z37" i="2"/>
  <c r="AA37" i="2" s="1"/>
  <c r="Z36" i="2"/>
  <c r="AA36" i="2" s="1"/>
  <c r="X45" i="2"/>
  <c r="Y45" i="2" s="1"/>
  <c r="X44" i="2"/>
  <c r="Y44" i="2" s="1"/>
  <c r="X43" i="2"/>
  <c r="Y43" i="2" s="1"/>
  <c r="X42" i="2"/>
  <c r="Y42" i="2" s="1"/>
  <c r="X41" i="2"/>
  <c r="Y41" i="2" s="1"/>
  <c r="X40" i="2"/>
  <c r="Y40" i="2" s="1"/>
  <c r="X39" i="2"/>
  <c r="Y39" i="2" s="1"/>
  <c r="X38" i="2"/>
  <c r="Y38" i="2" s="1"/>
  <c r="X37" i="2"/>
  <c r="Y37" i="2" s="1"/>
  <c r="X36" i="2"/>
  <c r="Y36" i="2" s="1"/>
  <c r="V45" i="2"/>
  <c r="W45" i="2" s="1"/>
  <c r="V44" i="2"/>
  <c r="W44" i="2" s="1"/>
  <c r="V43" i="2"/>
  <c r="W43" i="2" s="1"/>
  <c r="V42" i="2"/>
  <c r="W42" i="2" s="1"/>
  <c r="V41" i="2"/>
  <c r="W41" i="2" s="1"/>
  <c r="V40" i="2"/>
  <c r="W40" i="2" s="1"/>
  <c r="V39" i="2"/>
  <c r="W39" i="2" s="1"/>
  <c r="V38" i="2"/>
  <c r="W38" i="2" s="1"/>
  <c r="V37" i="2"/>
  <c r="W37" i="2" s="1"/>
  <c r="V36" i="2"/>
  <c r="W36" i="2" s="1"/>
  <c r="T45" i="2"/>
  <c r="U45" i="2" s="1"/>
  <c r="T44" i="2"/>
  <c r="U44" i="2" s="1"/>
  <c r="T43" i="2"/>
  <c r="U43" i="2" s="1"/>
  <c r="T42" i="2"/>
  <c r="U42" i="2" s="1"/>
  <c r="T41" i="2"/>
  <c r="U41" i="2" s="1"/>
  <c r="T40" i="2"/>
  <c r="U40" i="2" s="1"/>
  <c r="T39" i="2"/>
  <c r="U39" i="2" s="1"/>
  <c r="T38" i="2"/>
  <c r="U38" i="2" s="1"/>
  <c r="T37" i="2"/>
  <c r="U37" i="2" s="1"/>
  <c r="T36" i="2"/>
  <c r="U36" i="2" s="1"/>
  <c r="R45" i="2"/>
  <c r="S45" i="2" s="1"/>
  <c r="R44" i="2"/>
  <c r="S44" i="2" s="1"/>
  <c r="R43" i="2"/>
  <c r="S43" i="2" s="1"/>
  <c r="R42" i="2"/>
  <c r="S42" i="2" s="1"/>
  <c r="R41" i="2"/>
  <c r="S41" i="2" s="1"/>
  <c r="R40" i="2"/>
  <c r="S40" i="2" s="1"/>
  <c r="R39" i="2"/>
  <c r="S39" i="2" s="1"/>
  <c r="R38" i="2"/>
  <c r="S38" i="2" s="1"/>
  <c r="R37" i="2"/>
  <c r="S37" i="2" s="1"/>
  <c r="R36" i="2"/>
  <c r="S36" i="2" s="1"/>
  <c r="P45" i="2"/>
  <c r="Q45" i="2" s="1"/>
  <c r="P44" i="2"/>
  <c r="Q44" i="2" s="1"/>
  <c r="P43" i="2"/>
  <c r="Q43" i="2" s="1"/>
  <c r="P42" i="2"/>
  <c r="Q42" i="2" s="1"/>
  <c r="P41" i="2"/>
  <c r="Q41" i="2" s="1"/>
  <c r="P40" i="2"/>
  <c r="Q40" i="2" s="1"/>
  <c r="P39" i="2"/>
  <c r="Q39" i="2" s="1"/>
  <c r="P38" i="2"/>
  <c r="Q38" i="2" s="1"/>
  <c r="P37" i="2"/>
  <c r="Q37" i="2" s="1"/>
  <c r="P36" i="2"/>
  <c r="Q36" i="2" s="1"/>
  <c r="N45" i="2"/>
  <c r="O45" i="2" s="1"/>
  <c r="N44" i="2"/>
  <c r="O44" i="2" s="1"/>
  <c r="N43" i="2"/>
  <c r="O43" i="2" s="1"/>
  <c r="N42" i="2"/>
  <c r="O42" i="2" s="1"/>
  <c r="N41" i="2"/>
  <c r="O41" i="2" s="1"/>
  <c r="N40" i="2"/>
  <c r="O40" i="2" s="1"/>
  <c r="N39" i="2"/>
  <c r="O39" i="2" s="1"/>
  <c r="N38" i="2"/>
  <c r="O38" i="2" s="1"/>
  <c r="N37" i="2"/>
  <c r="O37" i="2" s="1"/>
  <c r="N36" i="2"/>
  <c r="O36" i="2" s="1"/>
  <c r="L45" i="2"/>
  <c r="M45" i="2" s="1"/>
  <c r="L44" i="2"/>
  <c r="M44" i="2" s="1"/>
  <c r="L43" i="2"/>
  <c r="M43" i="2" s="1"/>
  <c r="L42" i="2"/>
  <c r="M42" i="2" s="1"/>
  <c r="L41" i="2"/>
  <c r="M41" i="2" s="1"/>
  <c r="L40" i="2"/>
  <c r="M40" i="2" s="1"/>
  <c r="L39" i="2"/>
  <c r="M39" i="2" s="1"/>
  <c r="L38" i="2"/>
  <c r="M38" i="2" s="1"/>
  <c r="L37" i="2"/>
  <c r="M37" i="2" s="1"/>
  <c r="L36" i="2"/>
  <c r="M36" i="2" s="1"/>
  <c r="J45" i="2"/>
  <c r="K45" i="2" s="1"/>
  <c r="J44" i="2"/>
  <c r="K44" i="2" s="1"/>
  <c r="J43" i="2"/>
  <c r="K43" i="2" s="1"/>
  <c r="J42" i="2"/>
  <c r="K42" i="2" s="1"/>
  <c r="J41" i="2"/>
  <c r="K41" i="2" s="1"/>
  <c r="J40" i="2"/>
  <c r="K40" i="2" s="1"/>
  <c r="J39" i="2"/>
  <c r="K39" i="2" s="1"/>
  <c r="J38" i="2"/>
  <c r="K38" i="2" s="1"/>
  <c r="J37" i="2"/>
  <c r="K37" i="2" s="1"/>
  <c r="J36" i="2"/>
  <c r="K36" i="2" s="1"/>
  <c r="AD30" i="2"/>
  <c r="AE30" i="2" s="1"/>
  <c r="AD29" i="2"/>
  <c r="AE29" i="2" s="1"/>
  <c r="AD28" i="2"/>
  <c r="AE28" i="2" s="1"/>
  <c r="AD27" i="2"/>
  <c r="AE27" i="2" s="1"/>
  <c r="AD26" i="2"/>
  <c r="AE26" i="2" s="1"/>
  <c r="AD25" i="2"/>
  <c r="AE25" i="2" s="1"/>
  <c r="AD24" i="2"/>
  <c r="AE24" i="2" s="1"/>
  <c r="AD23" i="2"/>
  <c r="AE23" i="2" s="1"/>
  <c r="AD22" i="2"/>
  <c r="AE22" i="2" s="1"/>
  <c r="AD21" i="2"/>
  <c r="AE2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Z30" i="2"/>
  <c r="AA30" i="2" s="1"/>
  <c r="Z29" i="2"/>
  <c r="AA29" i="2" s="1"/>
  <c r="Z28" i="2"/>
  <c r="AA28" i="2" s="1"/>
  <c r="Z27" i="2"/>
  <c r="AA27" i="2" s="1"/>
  <c r="Z26" i="2"/>
  <c r="AA26" i="2" s="1"/>
  <c r="Z25" i="2"/>
  <c r="AA25" i="2" s="1"/>
  <c r="Z24" i="2"/>
  <c r="AA24" i="2" s="1"/>
  <c r="Z23" i="2"/>
  <c r="AA23" i="2" s="1"/>
  <c r="Z22" i="2"/>
  <c r="AA22" i="2" s="1"/>
  <c r="Z21" i="2"/>
  <c r="AA21" i="2" s="1"/>
  <c r="X30" i="2"/>
  <c r="Y30" i="2" s="1"/>
  <c r="X29" i="2"/>
  <c r="Y29" i="2" s="1"/>
  <c r="X28" i="2"/>
  <c r="Y28" i="2" s="1"/>
  <c r="X27" i="2"/>
  <c r="Y27" i="2" s="1"/>
  <c r="X26" i="2"/>
  <c r="Y26" i="2" s="1"/>
  <c r="X25" i="2"/>
  <c r="Y25" i="2" s="1"/>
  <c r="X24" i="2"/>
  <c r="Y24" i="2" s="1"/>
  <c r="X23" i="2"/>
  <c r="Y23" i="2" s="1"/>
  <c r="X22" i="2"/>
  <c r="Y22" i="2" s="1"/>
  <c r="X21" i="2"/>
  <c r="Y21" i="2" s="1"/>
  <c r="V30" i="2"/>
  <c r="W30" i="2" s="1"/>
  <c r="V29" i="2"/>
  <c r="W29" i="2" s="1"/>
  <c r="V28" i="2"/>
  <c r="W28" i="2" s="1"/>
  <c r="V27" i="2"/>
  <c r="W27" i="2" s="1"/>
  <c r="V26" i="2"/>
  <c r="W26" i="2" s="1"/>
  <c r="V25" i="2"/>
  <c r="W25" i="2" s="1"/>
  <c r="V24" i="2"/>
  <c r="W24" i="2" s="1"/>
  <c r="V23" i="2"/>
  <c r="W23" i="2" s="1"/>
  <c r="V22" i="2"/>
  <c r="W22" i="2" s="1"/>
  <c r="V21" i="2"/>
  <c r="W21" i="2" s="1"/>
  <c r="T30" i="2"/>
  <c r="U30" i="2" s="1"/>
  <c r="T29" i="2"/>
  <c r="U29" i="2" s="1"/>
  <c r="T28" i="2"/>
  <c r="U28" i="2" s="1"/>
  <c r="T27" i="2"/>
  <c r="U27" i="2" s="1"/>
  <c r="T26" i="2"/>
  <c r="U26" i="2" s="1"/>
  <c r="T25" i="2"/>
  <c r="U25" i="2" s="1"/>
  <c r="T24" i="2"/>
  <c r="U24" i="2" s="1"/>
  <c r="T23" i="2"/>
  <c r="U23" i="2" s="1"/>
  <c r="T22" i="2"/>
  <c r="U22" i="2" s="1"/>
  <c r="T21" i="2"/>
  <c r="U21" i="2" s="1"/>
  <c r="R30" i="2"/>
  <c r="S30" i="2" s="1"/>
  <c r="R29" i="2"/>
  <c r="S29" i="2" s="1"/>
  <c r="R28" i="2"/>
  <c r="S28" i="2" s="1"/>
  <c r="R27" i="2"/>
  <c r="S27" i="2" s="1"/>
  <c r="R26" i="2"/>
  <c r="S26" i="2" s="1"/>
  <c r="R25" i="2"/>
  <c r="S25" i="2" s="1"/>
  <c r="R24" i="2"/>
  <c r="S24" i="2" s="1"/>
  <c r="R23" i="2"/>
  <c r="S23" i="2" s="1"/>
  <c r="R22" i="2"/>
  <c r="S22" i="2" s="1"/>
  <c r="R21" i="2"/>
  <c r="S2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N30" i="2"/>
  <c r="O30" i="2" s="1"/>
  <c r="N29" i="2"/>
  <c r="O29" i="2" s="1"/>
  <c r="N28" i="2"/>
  <c r="O28" i="2" s="1"/>
  <c r="N27" i="2"/>
  <c r="O27" i="2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L30" i="2"/>
  <c r="M30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AD15" i="2"/>
  <c r="AE15" i="2" s="1"/>
  <c r="AD14" i="2"/>
  <c r="AE14" i="2" s="1"/>
  <c r="AD13" i="2"/>
  <c r="AE13" i="2" s="1"/>
  <c r="AD12" i="2"/>
  <c r="AE12" i="2" s="1"/>
  <c r="AD11" i="2"/>
  <c r="AE11" i="2" s="1"/>
  <c r="AD10" i="2"/>
  <c r="AE10" i="2" s="1"/>
  <c r="AD9" i="2"/>
  <c r="AE9" i="2" s="1"/>
  <c r="AD8" i="2"/>
  <c r="AE8" i="2" s="1"/>
  <c r="AD7" i="2"/>
  <c r="AE7" i="2" s="1"/>
  <c r="AD6" i="2"/>
  <c r="AE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Z15" i="2"/>
  <c r="AA15" i="2" s="1"/>
  <c r="Z14" i="2"/>
  <c r="AA14" i="2" s="1"/>
  <c r="Z13" i="2"/>
  <c r="AA13" i="2" s="1"/>
  <c r="Z12" i="2"/>
  <c r="AA12" i="2" s="1"/>
  <c r="Z11" i="2"/>
  <c r="AA11" i="2" s="1"/>
  <c r="Z10" i="2"/>
  <c r="AA10" i="2" s="1"/>
  <c r="Z9" i="2"/>
  <c r="AA9" i="2" s="1"/>
  <c r="Z8" i="2"/>
  <c r="AA8" i="2" s="1"/>
  <c r="Z7" i="2"/>
  <c r="AA7" i="2" s="1"/>
  <c r="Z6" i="2"/>
  <c r="AA6" i="2" s="1"/>
  <c r="X15" i="2"/>
  <c r="Y15" i="2" s="1"/>
  <c r="X14" i="2"/>
  <c r="Y14" i="2" s="1"/>
  <c r="X13" i="2"/>
  <c r="Y13" i="2" s="1"/>
  <c r="X12" i="2"/>
  <c r="Y12" i="2" s="1"/>
  <c r="X11" i="2"/>
  <c r="Y11" i="2" s="1"/>
  <c r="X10" i="2"/>
  <c r="Y10" i="2" s="1"/>
  <c r="X9" i="2"/>
  <c r="Y9" i="2" s="1"/>
  <c r="X8" i="2"/>
  <c r="Y8" i="2" s="1"/>
  <c r="X7" i="2"/>
  <c r="Y7" i="2" s="1"/>
  <c r="X6" i="2"/>
  <c r="Y6" i="2" s="1"/>
  <c r="V15" i="2"/>
  <c r="W15" i="2" s="1"/>
  <c r="V14" i="2"/>
  <c r="W14" i="2" s="1"/>
  <c r="V13" i="2"/>
  <c r="W13" i="2" s="1"/>
  <c r="V12" i="2"/>
  <c r="W12" i="2" s="1"/>
  <c r="V11" i="2"/>
  <c r="W11" i="2" s="1"/>
  <c r="V10" i="2"/>
  <c r="W10" i="2" s="1"/>
  <c r="V9" i="2"/>
  <c r="W9" i="2" s="1"/>
  <c r="V8" i="2"/>
  <c r="W8" i="2" s="1"/>
  <c r="V7" i="2"/>
  <c r="W7" i="2" s="1"/>
  <c r="V6" i="2"/>
  <c r="W6" i="2" s="1"/>
  <c r="T15" i="2"/>
  <c r="U15" i="2" s="1"/>
  <c r="T14" i="2"/>
  <c r="U14" i="2" s="1"/>
  <c r="T13" i="2"/>
  <c r="U13" i="2" s="1"/>
  <c r="T12" i="2"/>
  <c r="U12" i="2" s="1"/>
  <c r="T11" i="2"/>
  <c r="U11" i="2" s="1"/>
  <c r="T10" i="2"/>
  <c r="U10" i="2" s="1"/>
  <c r="T9" i="2"/>
  <c r="U9" i="2" s="1"/>
  <c r="T8" i="2"/>
  <c r="U8" i="2" s="1"/>
  <c r="T7" i="2"/>
  <c r="U7" i="2" s="1"/>
  <c r="T6" i="2"/>
  <c r="U6" i="2" s="1"/>
  <c r="R15" i="2"/>
  <c r="S15" i="2" s="1"/>
  <c r="R14" i="2"/>
  <c r="S14" i="2" s="1"/>
  <c r="R13" i="2"/>
  <c r="S13" i="2" s="1"/>
  <c r="R12" i="2"/>
  <c r="S12" i="2" s="1"/>
  <c r="R11" i="2"/>
  <c r="S11" i="2" s="1"/>
  <c r="R10" i="2"/>
  <c r="S10" i="2" s="1"/>
  <c r="R9" i="2"/>
  <c r="S9" i="2" s="1"/>
  <c r="R8" i="2"/>
  <c r="S8" i="2" s="1"/>
  <c r="R7" i="2"/>
  <c r="S7" i="2" s="1"/>
  <c r="R6" i="2"/>
  <c r="S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Q9" i="2" s="1"/>
  <c r="P8" i="2"/>
  <c r="Q8" i="2" s="1"/>
  <c r="P7" i="2"/>
  <c r="Q7" i="2" s="1"/>
  <c r="P6" i="2"/>
  <c r="Q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  <c r="J15" i="2"/>
  <c r="K15" i="2" s="1"/>
  <c r="J14" i="2"/>
  <c r="K14" i="2" s="1"/>
  <c r="J13" i="2"/>
  <c r="K13" i="2" s="1"/>
  <c r="J12" i="2"/>
  <c r="K12" i="2" s="1"/>
  <c r="J11" i="2"/>
  <c r="K11" i="2" s="1"/>
  <c r="J10" i="2"/>
  <c r="K10" i="2" s="1"/>
  <c r="J9" i="2"/>
  <c r="K9" i="2" s="1"/>
  <c r="J8" i="2"/>
  <c r="K8" i="2" s="1"/>
  <c r="J7" i="2"/>
  <c r="K7" i="2" s="1"/>
  <c r="J6" i="2"/>
  <c r="K6" i="2" s="1"/>
  <c r="H45" i="2"/>
  <c r="I45" i="2" s="1"/>
  <c r="H75" i="2"/>
  <c r="I75" i="2" s="1"/>
  <c r="H30" i="2"/>
  <c r="I30" i="2" s="1"/>
  <c r="H44" i="2"/>
  <c r="I44" i="2" s="1"/>
  <c r="H74" i="2"/>
  <c r="I74" i="2" s="1"/>
  <c r="H60" i="2"/>
  <c r="I60" i="2" s="1"/>
  <c r="H15" i="2"/>
  <c r="I15" i="2" s="1"/>
  <c r="H29" i="2"/>
  <c r="I29" i="2" s="1"/>
  <c r="H43" i="2"/>
  <c r="I43" i="2" s="1"/>
  <c r="H73" i="2"/>
  <c r="I73" i="2" s="1"/>
  <c r="H59" i="2"/>
  <c r="I59" i="2" s="1"/>
  <c r="H14" i="2"/>
  <c r="I14" i="2" s="1"/>
  <c r="H28" i="2"/>
  <c r="I28" i="2" s="1"/>
  <c r="H42" i="2"/>
  <c r="I42" i="2" s="1"/>
  <c r="H72" i="2"/>
  <c r="I72" i="2" s="1"/>
  <c r="H58" i="2"/>
  <c r="I58" i="2" s="1"/>
  <c r="H13" i="2"/>
  <c r="I13" i="2" s="1"/>
  <c r="H27" i="2"/>
  <c r="I27" i="2" s="1"/>
  <c r="H41" i="2"/>
  <c r="I41" i="2" s="1"/>
  <c r="H71" i="2"/>
  <c r="I71" i="2" s="1"/>
  <c r="H57" i="2"/>
  <c r="I57" i="2" s="1"/>
  <c r="H12" i="2"/>
  <c r="I12" i="2" s="1"/>
  <c r="H26" i="2"/>
  <c r="I26" i="2" s="1"/>
  <c r="H40" i="2"/>
  <c r="I40" i="2" s="1"/>
  <c r="H70" i="2"/>
  <c r="I70" i="2" s="1"/>
  <c r="H56" i="2"/>
  <c r="I56" i="2" s="1"/>
  <c r="H11" i="2"/>
  <c r="I11" i="2" s="1"/>
  <c r="H25" i="2"/>
  <c r="I25" i="2" s="1"/>
  <c r="H39" i="2"/>
  <c r="I39" i="2" s="1"/>
  <c r="H69" i="2"/>
  <c r="I69" i="2" s="1"/>
  <c r="H55" i="2"/>
  <c r="I55" i="2" s="1"/>
  <c r="H10" i="2"/>
  <c r="I10" i="2" s="1"/>
  <c r="H24" i="2"/>
  <c r="I24" i="2" s="1"/>
  <c r="H38" i="2"/>
  <c r="I38" i="2" s="1"/>
  <c r="H68" i="2"/>
  <c r="I68" i="2" s="1"/>
  <c r="H54" i="2"/>
  <c r="I54" i="2" s="1"/>
  <c r="H9" i="2"/>
  <c r="I9" i="2" s="1"/>
  <c r="H23" i="2"/>
  <c r="I23" i="2" s="1"/>
  <c r="H37" i="2"/>
  <c r="I37" i="2" s="1"/>
  <c r="H67" i="2"/>
  <c r="I67" i="2" s="1"/>
  <c r="H53" i="2"/>
  <c r="I53" i="2" s="1"/>
  <c r="H8" i="2"/>
  <c r="I8" i="2" s="1"/>
  <c r="H22" i="2"/>
  <c r="I22" i="2" s="1"/>
  <c r="H36" i="2"/>
  <c r="I36" i="2" s="1"/>
  <c r="H66" i="2"/>
  <c r="I66" i="2" s="1"/>
  <c r="H52" i="2"/>
  <c r="I52" i="2" s="1"/>
  <c r="H7" i="2"/>
  <c r="I7" i="2" s="1"/>
  <c r="H21" i="2"/>
  <c r="I21" i="2" s="1"/>
  <c r="H51" i="2"/>
  <c r="I51" i="2" s="1"/>
  <c r="H6" i="2"/>
  <c r="I6" i="2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12" i="1"/>
  <c r="F12" i="1" s="1"/>
  <c r="F23" i="1" l="1"/>
  <c r="U13" i="1"/>
  <c r="U17" i="1"/>
  <c r="U21" i="1"/>
  <c r="U14" i="1"/>
  <c r="U18" i="1"/>
  <c r="U15" i="1"/>
  <c r="U19" i="1"/>
  <c r="U12" i="1"/>
  <c r="U16" i="1"/>
  <c r="U20" i="1"/>
  <c r="T15" i="1"/>
  <c r="T19" i="1"/>
  <c r="T20" i="1"/>
  <c r="T13" i="1"/>
  <c r="T17" i="1"/>
  <c r="T21" i="1"/>
  <c r="T12" i="1"/>
  <c r="T14" i="1"/>
  <c r="T18" i="1"/>
  <c r="T16" i="1"/>
  <c r="S16" i="1"/>
  <c r="S15" i="1"/>
  <c r="S19" i="1"/>
  <c r="S13" i="1"/>
  <c r="S17" i="1"/>
  <c r="S21" i="1"/>
  <c r="S12" i="1"/>
  <c r="S14" i="1"/>
  <c r="S18" i="1"/>
  <c r="S20" i="1"/>
  <c r="Q15" i="1"/>
  <c r="Q19" i="1"/>
  <c r="Q18" i="1"/>
  <c r="Q12" i="1"/>
  <c r="Q16" i="1"/>
  <c r="Q20" i="1"/>
  <c r="Q14" i="1"/>
  <c r="Q13" i="1"/>
  <c r="Q17" i="1"/>
  <c r="Q21" i="1"/>
  <c r="O16" i="1"/>
  <c r="O13" i="1"/>
  <c r="O17" i="1"/>
  <c r="O21" i="1"/>
  <c r="O12" i="1"/>
  <c r="O14" i="1"/>
  <c r="O18" i="1"/>
  <c r="O20" i="1"/>
  <c r="O15" i="1"/>
  <c r="O19" i="1"/>
  <c r="M14" i="1"/>
  <c r="M15" i="1"/>
  <c r="M19" i="1"/>
  <c r="M18" i="1"/>
  <c r="M12" i="1"/>
  <c r="M16" i="1"/>
  <c r="M20" i="1"/>
  <c r="M13" i="1"/>
  <c r="M17" i="1"/>
  <c r="M21" i="1"/>
  <c r="L20" i="1"/>
  <c r="L13" i="1"/>
  <c r="L17" i="1"/>
  <c r="L21" i="1"/>
  <c r="L16" i="1"/>
  <c r="L14" i="1"/>
  <c r="L18" i="1"/>
  <c r="L12" i="1"/>
  <c r="L15" i="1"/>
  <c r="L19" i="1"/>
  <c r="K18" i="1"/>
  <c r="K15" i="1"/>
  <c r="K19" i="1"/>
  <c r="K12" i="1"/>
  <c r="K16" i="1"/>
  <c r="K20" i="1"/>
  <c r="K14" i="1"/>
  <c r="K13" i="1"/>
  <c r="K17" i="1"/>
  <c r="K21" i="1"/>
  <c r="I12" i="1"/>
  <c r="I13" i="1"/>
  <c r="I17" i="1"/>
  <c r="I21" i="1"/>
  <c r="I16" i="1"/>
  <c r="I14" i="1"/>
  <c r="I18" i="1"/>
  <c r="I20" i="1"/>
  <c r="I15" i="1"/>
  <c r="I19" i="1"/>
  <c r="H18" i="1"/>
  <c r="H14" i="1"/>
  <c r="H12" i="1"/>
  <c r="H16" i="1"/>
  <c r="H20" i="1"/>
  <c r="H13" i="1"/>
  <c r="H17" i="1"/>
  <c r="H21" i="1"/>
  <c r="H15" i="1"/>
  <c r="G15" i="1"/>
  <c r="G19" i="1"/>
  <c r="H19" i="1"/>
  <c r="G14" i="1"/>
  <c r="G18" i="1"/>
  <c r="G12" i="1"/>
  <c r="G16" i="1"/>
  <c r="G20" i="1"/>
  <c r="G13" i="1"/>
  <c r="G17" i="1"/>
  <c r="G21" i="1"/>
  <c r="P16" i="1"/>
  <c r="P20" i="1"/>
  <c r="P15" i="1"/>
  <c r="P19" i="1"/>
  <c r="P13" i="1"/>
  <c r="P17" i="1"/>
  <c r="P21" i="1"/>
  <c r="P14" i="1"/>
  <c r="P18" i="1"/>
  <c r="P12" i="1"/>
  <c r="F25" i="1" l="1"/>
  <c r="F26" i="1"/>
  <c r="F24" i="1"/>
  <c r="J12" i="1" l="1"/>
  <c r="N12" i="1" s="1"/>
  <c r="R12" i="1" s="1"/>
  <c r="J13" i="1"/>
  <c r="N13" i="1" s="1"/>
  <c r="R13" i="1" s="1"/>
  <c r="J17" i="1"/>
  <c r="N17" i="1" s="1"/>
  <c r="R17" i="1" s="1"/>
  <c r="J21" i="1"/>
  <c r="N21" i="1" s="1"/>
  <c r="R21" i="1" s="1"/>
  <c r="J14" i="1"/>
  <c r="N14" i="1" s="1"/>
  <c r="R14" i="1" s="1"/>
  <c r="J18" i="1"/>
  <c r="N18" i="1" s="1"/>
  <c r="R18" i="1" s="1"/>
  <c r="J15" i="1"/>
  <c r="N15" i="1" s="1"/>
  <c r="R15" i="1" s="1"/>
  <c r="J19" i="1"/>
  <c r="N19" i="1" s="1"/>
  <c r="R19" i="1" s="1"/>
  <c r="J16" i="1"/>
  <c r="N16" i="1" s="1"/>
  <c r="R16" i="1" s="1"/>
  <c r="J20" i="1"/>
  <c r="N20" i="1" s="1"/>
  <c r="V16" i="1" l="1"/>
  <c r="R20" i="1"/>
  <c r="V20" i="1" s="1"/>
  <c r="V19" i="1"/>
  <c r="V15" i="1"/>
  <c r="V21" i="1"/>
  <c r="V18" i="1"/>
  <c r="V17" i="1"/>
  <c r="V14" i="1"/>
  <c r="V13" i="1"/>
  <c r="V12" i="1"/>
</calcChain>
</file>

<file path=xl/sharedStrings.xml><?xml version="1.0" encoding="utf-8"?>
<sst xmlns="http://schemas.openxmlformats.org/spreadsheetml/2006/main" count="300" uniqueCount="105">
  <si>
    <t>Capital Total Disponível</t>
  </si>
  <si>
    <t>ATIVO 1</t>
  </si>
  <si>
    <t>ATIVO 2</t>
  </si>
  <si>
    <t>ATIVO 3</t>
  </si>
  <si>
    <t>ATIVO 4</t>
  </si>
  <si>
    <t>ATIVO 5</t>
  </si>
  <si>
    <t>ATIVO 6</t>
  </si>
  <si>
    <t>ATIVO 7</t>
  </si>
  <si>
    <t>ATIVO 8</t>
  </si>
  <si>
    <t>ATIVO 9</t>
  </si>
  <si>
    <t>ATIVO 10</t>
  </si>
  <si>
    <t>Coeficiente BETA</t>
  </si>
  <si>
    <t>% alocado</t>
  </si>
  <si>
    <t xml:space="preserve">Total - Primeiro Split = </t>
  </si>
  <si>
    <t>APELO Midiático Positivo</t>
  </si>
  <si>
    <t>Probabilidade de Inflexão de tendência &gt; 70%</t>
  </si>
  <si>
    <t>Indicador Macro Positivo (BOVESPA)</t>
  </si>
  <si>
    <t>DIVIDA BRUTA &lt; Fluxo de Caixa (Indicador Fixo)</t>
  </si>
  <si>
    <t>Positivo</t>
  </si>
  <si>
    <t>Negativo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</si>
  <si>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</si>
  <si>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</si>
  <si>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</si>
  <si>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</si>
  <si>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</si>
  <si>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</si>
  <si>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</si>
  <si>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</si>
  <si>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</si>
  <si>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</si>
  <si>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</si>
  <si>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</si>
  <si>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Sentido da média de 8 períodos (Fechamento do mês)</t>
  </si>
  <si>
    <t>Sentido da média de 22 períodos (Fechamento do mês)</t>
  </si>
  <si>
    <t>Ativo 1</t>
  </si>
  <si>
    <t>Ativo 2</t>
  </si>
  <si>
    <t>Ativo 3</t>
  </si>
  <si>
    <t>Ativo 4</t>
  </si>
  <si>
    <t>Ativo 5</t>
  </si>
  <si>
    <t>Ativo 6</t>
  </si>
  <si>
    <t>Ativo 7</t>
  </si>
  <si>
    <t>Ativo 8</t>
  </si>
  <si>
    <t>Ativo 9</t>
  </si>
  <si>
    <t>Ativo 10</t>
  </si>
  <si>
    <t>Ativo Depreciando em Preço</t>
  </si>
  <si>
    <t>Ativo Depreciando em Valor</t>
  </si>
  <si>
    <t>Ativo Apreciando em Preço</t>
  </si>
  <si>
    <t>Ativo Apreciando em Valor</t>
  </si>
  <si>
    <t>Tipo</t>
  </si>
  <si>
    <t>A1</t>
  </si>
  <si>
    <t>A2</t>
  </si>
  <si>
    <t>A3</t>
  </si>
  <si>
    <t>A4</t>
  </si>
  <si>
    <t>Descrição</t>
  </si>
  <si>
    <t xml:space="preserve">Apelo Mídiático positivo </t>
  </si>
  <si>
    <t xml:space="preserve">Varíavel </t>
  </si>
  <si>
    <t>Index 1</t>
  </si>
  <si>
    <t>Index 2</t>
  </si>
  <si>
    <t>Index 3</t>
  </si>
  <si>
    <t>Index 4</t>
  </si>
  <si>
    <t>Index 5</t>
  </si>
  <si>
    <t>Sentido da média de 8 períodos positivo</t>
  </si>
  <si>
    <t>Sentido da média de 22 períodos positivo</t>
  </si>
  <si>
    <t>Probabilidade de inflexão &gt;  70%</t>
  </si>
  <si>
    <t>Indicador Macro Positivo | BOVESPA</t>
  </si>
  <si>
    <t>Divida bruta &lt; Fluxo de Caixa</t>
  </si>
  <si>
    <t xml:space="preserve">Coeficiente BETA  aprox. 1.0 </t>
  </si>
  <si>
    <t>Index 6</t>
  </si>
  <si>
    <t>Index 7</t>
  </si>
  <si>
    <t>Fórmulas com relação ao tipo de investimento -&gt;</t>
  </si>
  <si>
    <t>F(Capital %) :: A1 =</t>
  </si>
  <si>
    <t>F(Capital %) :: A2 =</t>
  </si>
  <si>
    <t>F(Capital %) :: A3 =</t>
  </si>
  <si>
    <t>F(Capital %) :: A4 =</t>
  </si>
  <si>
    <t>SELL</t>
  </si>
  <si>
    <t xml:space="preserve">BUY </t>
  </si>
  <si>
    <t>IDLE</t>
  </si>
  <si>
    <t>BUY</t>
  </si>
  <si>
    <t>sELL</t>
  </si>
  <si>
    <t xml:space="preserve">Index 1 </t>
  </si>
  <si>
    <t>VALOR FOR IGUAL A</t>
  </si>
  <si>
    <t>SIM</t>
  </si>
  <si>
    <t>ALTA</t>
  </si>
  <si>
    <t>POSITIVO</t>
  </si>
  <si>
    <t>1.0</t>
  </si>
  <si>
    <t>NÃO</t>
  </si>
  <si>
    <t>Index 1 = SIM (%)</t>
  </si>
  <si>
    <t>Index 2 = Alta (%)</t>
  </si>
  <si>
    <t xml:space="preserve">SIM </t>
  </si>
  <si>
    <t>Index 3 = Alta (%)</t>
  </si>
  <si>
    <t>Index 4 = SIM (%)</t>
  </si>
  <si>
    <t>Index 5 = POSITIVO (%)</t>
  </si>
  <si>
    <t>Index 6 = POSITIVO (%)</t>
  </si>
  <si>
    <t>Index 7 = 1.0 (%)</t>
  </si>
  <si>
    <t>Valorização em %</t>
  </si>
  <si>
    <t>TIPO (FIXO)</t>
  </si>
  <si>
    <t>a</t>
  </si>
  <si>
    <t>b</t>
  </si>
  <si>
    <t xml:space="preserve">S.A. </t>
  </si>
  <si>
    <t>T.A</t>
  </si>
  <si>
    <t>Q.A</t>
  </si>
  <si>
    <t>Total Final Por ativo</t>
  </si>
  <si>
    <t>Para o SA (80% de cima)</t>
  </si>
  <si>
    <t>Para o TA (15%) =</t>
  </si>
  <si>
    <t>Para o QA (5%)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</si>
</sst>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" fontId="0" fillId="0" borderId="7" xfId="0" applyNumberForma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0" borderId="7" xfId="0" applyNumberFormat="1" applyBorder="1" applyAlignment="1"/>
    <xf numFmtId="2" fontId="0" fillId="0" borderId="0" xfId="0" applyNumberFormat="1" applyBorder="1" applyAlignment="1"/>
    <xf numFmtId="2" fontId="0" fillId="0" borderId="4" xfId="0" applyNumberFormat="1" applyBorder="1" applyAlignment="1"/>
    <xf numFmtId="2" fontId="0" fillId="0" borderId="5" xfId="0" applyNumberFormat="1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9" fontId="0" fillId="0" borderId="0" xfId="0" applyNumberFormat="1"/>
    <xf numFmtId="164" fontId="0" fillId="0" borderId="0" xfId="0" applyNumberFormat="1" applyAlignment="1"/>
    <xf numFmtId="16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Simulação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TOTAL!$B$12:$C$12</c:f>
              <c:strCache>
                <c:ptCount val="2"/>
                <c:pt idx="0">
                  <c:v>A1</c:v>
                </c:pt>
                <c:pt idx="1">
                  <c:v>ATIVO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TOTAL!$D$12:$U$12</c:f>
              <c:numCache>
                <c:formatCode>General</c:formatCode>
                <c:ptCount val="18"/>
                <c:pt idx="0">
                  <c:v>0.87994021033367376</c:v>
                </c:pt>
                <c:pt idx="2" formatCode="_-[$R$-416]\ * #,##0.00_-;\-[$R$-416]\ * #,##0.00_-;_-[$R$-416]\ * &quot;-&quot;??_-;_-@_-">
                  <c:v>706686.5965554422</c:v>
                </c:pt>
                <c:pt idx="3">
                  <c:v>6.9999999999999993E-2</c:v>
                </c:pt>
                <c:pt idx="4">
                  <c:v>-0.11</c:v>
                </c:pt>
                <c:pt idx="5">
                  <c:v>0.22</c:v>
                </c:pt>
                <c:pt idx="6" formatCode="_-[$R$-416]\ * #,##0.00_-;\-[$R$-416]\ * #,##0.00_-;_-[$R$-416]\ * &quot;-&quot;??_-;_-@_-">
                  <c:v>749386.51554958767</c:v>
                </c:pt>
                <c:pt idx="7">
                  <c:v>-3.0000000000000002E-2</c:v>
                </c:pt>
                <c:pt idx="8">
                  <c:v>-0.24000000000000002</c:v>
                </c:pt>
                <c:pt idx="9">
                  <c:v>0.25</c:v>
                </c:pt>
                <c:pt idx="10" formatCode="_-[$R$-416]\ * #,##0.00_-;\-[$R$-416]\ * #,##0.00_-;_-[$R$-416]\ * &quot;-&quot;??_-;_-@_-">
                  <c:v>710460.49058070662</c:v>
                </c:pt>
                <c:pt idx="11">
                  <c:v>-0.06</c:v>
                </c:pt>
                <c:pt idx="12">
                  <c:v>-0.06</c:v>
                </c:pt>
                <c:pt idx="13">
                  <c:v>0.25</c:v>
                </c:pt>
                <c:pt idx="14" formatCode="_-[$R$-416]\ * #,##0.00_-;\-[$R$-416]\ * #,##0.00_-;_-[$R$-416]\ * &quot;-&quot;??_-;_-@_-">
                  <c:v>642995.14572665561</c:v>
                </c:pt>
                <c:pt idx="15">
                  <c:v>0.22</c:v>
                </c:pt>
                <c:pt idx="16">
                  <c:v>-0.11</c:v>
                </c:pt>
                <c:pt idx="17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C-4205-9328-6D0974F238F5}"/>
            </c:ext>
          </c:extLst>
        </c:ser>
        <c:ser>
          <c:idx val="1"/>
          <c:order val="1"/>
          <c:tx>
            <c:strRef>
              <c:f>TOTAL!$B$13:$C$13</c:f>
              <c:strCache>
                <c:ptCount val="2"/>
                <c:pt idx="0">
                  <c:v>A1</c:v>
                </c:pt>
                <c:pt idx="1">
                  <c:v>ATIVO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TOTAL!$D$13:$U$13</c:f>
              <c:numCache>
                <c:formatCode>General</c:formatCode>
                <c:ptCount val="18"/>
                <c:pt idx="0">
                  <c:v>0.23310199094605599</c:v>
                </c:pt>
                <c:pt idx="2" formatCode="_-[$R$-416]\ * #,##0.00_-;\-[$R$-416]\ * #,##0.00_-;_-[$R$-416]\ * &quot;-&quot;??_-;_-@_-">
                  <c:v>922299.33635131468</c:v>
                </c:pt>
                <c:pt idx="3">
                  <c:v>0.25</c:v>
                </c:pt>
                <c:pt idx="4">
                  <c:v>0.15</c:v>
                </c:pt>
                <c:pt idx="5">
                  <c:v>0.15</c:v>
                </c:pt>
                <c:pt idx="6" formatCode="_-[$R$-416]\ * #,##0.00_-;\-[$R$-416]\ * #,##0.00_-;_-[$R$-416]\ * &quot;-&quot;??_-;_-@_-">
                  <c:v>1078132.1301497545</c:v>
                </c:pt>
                <c:pt idx="7">
                  <c:v>-0.11</c:v>
                </c:pt>
                <c:pt idx="8">
                  <c:v>0.25</c:v>
                </c:pt>
                <c:pt idx="9">
                  <c:v>-0.06</c:v>
                </c:pt>
                <c:pt idx="10" formatCode="_-[$R$-416]\ * #,##0.00_-;\-[$R$-416]\ * #,##0.00_-;_-[$R$-416]\ * &quot;-&quot;??_-;_-@_-">
                  <c:v>1140509.9157057009</c:v>
                </c:pt>
                <c:pt idx="11">
                  <c:v>0.25</c:v>
                </c:pt>
                <c:pt idx="12">
                  <c:v>0.25</c:v>
                </c:pt>
                <c:pt idx="13">
                  <c:v>3.9999999999999994E-2</c:v>
                </c:pt>
                <c:pt idx="14" formatCode="_-[$R$-416]\ * #,##0.00_-;\-[$R$-416]\ * #,##0.00_-;_-[$R$-416]\ * &quot;-&quot;??_-;_-@_-">
                  <c:v>1171291.4784903589</c:v>
                </c:pt>
                <c:pt idx="15">
                  <c:v>0.14000000000000001</c:v>
                </c:pt>
                <c:pt idx="16">
                  <c:v>6.9999999999999993E-2</c:v>
                </c:pt>
                <c:pt idx="17">
                  <c:v>6.9999999999999993E-2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C-4205-9328-6D0974F238F5}"/>
            </c:ext>
          </c:extLst>
        </c:ser>
        <c:ser>
          <c:idx val="2"/>
          <c:order val="2"/>
          <c:tx>
            <c:strRef>
              <c:f>TOTAL!$B$14:$C$14</c:f>
              <c:strCache>
                <c:ptCount val="2"/>
                <c:pt idx="0">
                  <c:v>A1</c:v>
                </c:pt>
                <c:pt idx="1">
                  <c:v>ATIVO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TOTAL!$D$14:$U$14</c:f>
              <c:numCache>
                <c:formatCode>General</c:formatCode>
                <c:ptCount val="18"/>
                <c:pt idx="0">
                  <c:v>2.7306462384487631</c:v>
                </c:pt>
                <c:pt idx="2" formatCode="_-[$R$-416]\ * #,##0.00_-;\-[$R$-416]\ * #,##0.00_-;_-[$R$-416]\ * &quot;-&quot;??_-;_-@_-">
                  <c:v>89784.587183745636</c:v>
                </c:pt>
                <c:pt idx="3">
                  <c:v>-0.36</c:v>
                </c:pt>
                <c:pt idx="4">
                  <c:v>-0.33000000000000007</c:v>
                </c:pt>
                <c:pt idx="5">
                  <c:v>-5.0000000000000017E-2</c:v>
                </c:pt>
                <c:pt idx="6" formatCode="_-[$R$-416]\ * #,##0.00_-;\-[$R$-416]\ * #,##0.00_-;_-[$R$-416]\ * &quot;-&quot;??_-;_-@_-">
                  <c:v>66394.521405062987</c:v>
                </c:pt>
                <c:pt idx="7">
                  <c:v>-8.0000000000000016E-2</c:v>
                </c:pt>
                <c:pt idx="8">
                  <c:v>0</c:v>
                </c:pt>
                <c:pt idx="9">
                  <c:v>-0.28000000000000003</c:v>
                </c:pt>
                <c:pt idx="10" formatCode="_-[$R$-416]\ * #,##0.00_-;\-[$R$-416]\ * #,##0.00_-;_-[$R$-416]\ * &quot;-&quot;??_-;_-@_-">
                  <c:v>61286.164264032675</c:v>
                </c:pt>
                <c:pt idx="11">
                  <c:v>-0.26</c:v>
                </c:pt>
                <c:pt idx="12">
                  <c:v>-0.26</c:v>
                </c:pt>
                <c:pt idx="13">
                  <c:v>0.13</c:v>
                </c:pt>
                <c:pt idx="14" formatCode="_-[$R$-416]\ * #,##0.00_-;\-[$R$-416]\ * #,##0.00_-;_-[$R$-416]\ * &quot;-&quot;??_-;_-@_-">
                  <c:v>67825.650054979182</c:v>
                </c:pt>
                <c:pt idx="15">
                  <c:v>-0.33000000000000007</c:v>
                </c:pt>
                <c:pt idx="16">
                  <c:v>0</c:v>
                </c:pt>
                <c:pt idx="17">
                  <c:v>5.0000000000000017E-2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C-4205-9328-6D0974F238F5}"/>
            </c:ext>
          </c:extLst>
        </c:ser>
        <c:ser>
          <c:idx val="3"/>
          <c:order val="3"/>
          <c:tx>
            <c:strRef>
              <c:f>TOTAL!$B$15:$C$15</c:f>
              <c:strCache>
                <c:ptCount val="2"/>
                <c:pt idx="0">
                  <c:v>A2</c:v>
                </c:pt>
                <c:pt idx="1">
                  <c:v>ATIVO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TOTAL!$D$15:$U$15</c:f>
              <c:numCache>
                <c:formatCode>General</c:formatCode>
                <c:ptCount val="18"/>
                <c:pt idx="0">
                  <c:v>0.37504031487648648</c:v>
                </c:pt>
                <c:pt idx="2" formatCode="_-[$R$-416]\ * #,##0.00_-;\-[$R$-416]\ * #,##0.00_-;_-[$R$-416]\ * &quot;-&quot;??_-;_-@_-">
                  <c:v>874986.56170783786</c:v>
                </c:pt>
                <c:pt idx="3">
                  <c:v>0.28000000000000003</c:v>
                </c:pt>
                <c:pt idx="4">
                  <c:v>0.35</c:v>
                </c:pt>
                <c:pt idx="5">
                  <c:v>0.56000000000000005</c:v>
                </c:pt>
                <c:pt idx="6" formatCode="_-[$R$-416]\ * #,##0.00_-;\-[$R$-416]\ * #,##0.00_-;_-[$R$-416]\ * &quot;-&quot;??_-;_-@_-">
                  <c:v>1487143.9503993776</c:v>
                </c:pt>
                <c:pt idx="7">
                  <c:v>-1.3877787807814457E-17</c:v>
                </c:pt>
                <c:pt idx="8">
                  <c:v>0.76</c:v>
                </c:pt>
                <c:pt idx="9">
                  <c:v>-1.3877787807814457E-17</c:v>
                </c:pt>
                <c:pt idx="10" formatCode="_-[$R$-416]\ * #,##0.00_-;\-[$R$-416]\ * #,##0.00_-;_-[$R$-416]\ * &quot;-&quot;??_-;_-@_-">
                  <c:v>1753860.1765538256</c:v>
                </c:pt>
                <c:pt idx="11">
                  <c:v>-1.0000000000000009E-2</c:v>
                </c:pt>
                <c:pt idx="12">
                  <c:v>-0.06</c:v>
                </c:pt>
                <c:pt idx="13">
                  <c:v>0.75</c:v>
                </c:pt>
                <c:pt idx="14" formatCode="_-[$R$-416]\ * #,##0.00_-;\-[$R$-416]\ * #,##0.00_-;_-[$R$-416]\ * &quot;-&quot;??_-;_-@_-">
                  <c:v>2107768.4165858268</c:v>
                </c:pt>
                <c:pt idx="15">
                  <c:v>0.84000000000000008</c:v>
                </c:pt>
                <c:pt idx="16">
                  <c:v>0.35</c:v>
                </c:pt>
                <c:pt idx="17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C-4205-9328-6D0974F238F5}"/>
            </c:ext>
          </c:extLst>
        </c:ser>
        <c:ser>
          <c:idx val="4"/>
          <c:order val="4"/>
          <c:tx>
            <c:strRef>
              <c:f>TOTAL!$B$16:$C$16</c:f>
              <c:strCache>
                <c:ptCount val="2"/>
                <c:pt idx="0">
                  <c:v>A2</c:v>
                </c:pt>
                <c:pt idx="1">
                  <c:v>ATIVO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TOTAL!$D$16:$U$16</c:f>
              <c:numCache>
                <c:formatCode>General</c:formatCode>
                <c:ptCount val="18"/>
                <c:pt idx="0">
                  <c:v>1.7617368864726366</c:v>
                </c:pt>
                <c:pt idx="2" formatCode="_-[$R$-416]\ * #,##0.00_-;\-[$R$-416]\ * #,##0.00_-;_-[$R$-416]\ * &quot;-&quot;??_-;_-@_-">
                  <c:v>412754.37117578776</c:v>
                </c:pt>
                <c:pt idx="3">
                  <c:v>0.68</c:v>
                </c:pt>
                <c:pt idx="4">
                  <c:v>0.41</c:v>
                </c:pt>
                <c:pt idx="5">
                  <c:v>0.77000000000000013</c:v>
                </c:pt>
                <c:pt idx="6" formatCode="_-[$R$-416]\ * #,##0.00_-;\-[$R$-416]\ * #,##0.00_-;_-[$R$-416]\ * &quot;-&quot;??_-;_-@_-">
                  <c:v>684870.15591015364</c:v>
                </c:pt>
                <c:pt idx="7">
                  <c:v>0.28000000000000003</c:v>
                </c:pt>
                <c:pt idx="8">
                  <c:v>0.41</c:v>
                </c:pt>
                <c:pt idx="9">
                  <c:v>0.29000000000000004</c:v>
                </c:pt>
                <c:pt idx="10" formatCode="_-[$R$-416]\ * #,##0.00_-;\-[$R$-416]\ * #,##0.00_-;_-[$R$-416]\ * &quot;-&quot;??_-;_-@_-">
                  <c:v>767349.21158225124</c:v>
                </c:pt>
                <c:pt idx="11">
                  <c:v>0.29000000000000004</c:v>
                </c:pt>
                <c:pt idx="12">
                  <c:v>5.0000000000000017E-2</c:v>
                </c:pt>
                <c:pt idx="13">
                  <c:v>0.77000000000000013</c:v>
                </c:pt>
                <c:pt idx="14" formatCode="_-[$R$-416]\ * #,##0.00_-;\-[$R$-416]\ * #,##0.00_-;_-[$R$-416]\ * &quot;-&quot;??_-;_-@_-">
                  <c:v>610713.01458261302</c:v>
                </c:pt>
                <c:pt idx="15">
                  <c:v>0.29000000000000004</c:v>
                </c:pt>
                <c:pt idx="16">
                  <c:v>0.28000000000000003</c:v>
                </c:pt>
                <c:pt idx="17">
                  <c:v>0.29000000000000004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C-4205-9328-6D0974F238F5}"/>
            </c:ext>
          </c:extLst>
        </c:ser>
        <c:ser>
          <c:idx val="5"/>
          <c:order val="5"/>
          <c:tx>
            <c:strRef>
              <c:f>TOTAL!$B$17:$C$17</c:f>
              <c:strCache>
                <c:ptCount val="2"/>
                <c:pt idx="0">
                  <c:v>A2</c:v>
                </c:pt>
                <c:pt idx="1">
                  <c:v>ATIVO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TOTAL!$D$17:$U$17</c:f>
              <c:numCache>
                <c:formatCode>General</c:formatCode>
                <c:ptCount val="18"/>
                <c:pt idx="0">
                  <c:v>0.38631906804897986</c:v>
                </c:pt>
                <c:pt idx="2" formatCode="_-[$R$-416]\ * #,##0.00_-;\-[$R$-416]\ * #,##0.00_-;_-[$R$-416]\ * &quot;-&quot;??_-;_-@_-">
                  <c:v>871226.97731700656</c:v>
                </c:pt>
                <c:pt idx="3">
                  <c:v>0.36</c:v>
                </c:pt>
                <c:pt idx="4">
                  <c:v>0.56000000000000005</c:v>
                </c:pt>
                <c:pt idx="5">
                  <c:v>0.55000000000000004</c:v>
                </c:pt>
                <c:pt idx="6" formatCode="_-[$R$-416]\ * #,##0.00_-;\-[$R$-416]\ * #,##0.00_-;_-[$R$-416]\ * &quot;-&quot;??_-;_-@_-">
                  <c:v>1246943.4052651597</c:v>
                </c:pt>
                <c:pt idx="7">
                  <c:v>0.35</c:v>
                </c:pt>
                <c:pt idx="8">
                  <c:v>8.0000000000000016E-2</c:v>
                </c:pt>
                <c:pt idx="9">
                  <c:v>0.56000000000000005</c:v>
                </c:pt>
                <c:pt idx="10" formatCode="_-[$R$-416]\ * #,##0.00_-;\-[$R$-416]\ * #,##0.00_-;_-[$R$-416]\ * &quot;-&quot;??_-;_-@_-">
                  <c:v>1518636.1876386206</c:v>
                </c:pt>
                <c:pt idx="11">
                  <c:v>0.35</c:v>
                </c:pt>
                <c:pt idx="12">
                  <c:v>0.17</c:v>
                </c:pt>
                <c:pt idx="13">
                  <c:v>0.76</c:v>
                </c:pt>
                <c:pt idx="14" formatCode="_-[$R$-416]\ * #,##0.00_-;\-[$R$-416]\ * #,##0.00_-;_-[$R$-416]\ * &quot;-&quot;??_-;_-@_-">
                  <c:v>1516803.1058744995</c:v>
                </c:pt>
                <c:pt idx="15">
                  <c:v>-1.3877787807814457E-17</c:v>
                </c:pt>
                <c:pt idx="16">
                  <c:v>-1.3877787807814457E-17</c:v>
                </c:pt>
                <c:pt idx="17">
                  <c:v>0.84000000000000008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C-4205-9328-6D0974F238F5}"/>
            </c:ext>
          </c:extLst>
        </c:ser>
        <c:ser>
          <c:idx val="6"/>
          <c:order val="6"/>
          <c:tx>
            <c:strRef>
              <c:f>TOTAL!$B$18:$C$18</c:f>
              <c:strCache>
                <c:ptCount val="2"/>
                <c:pt idx="0">
                  <c:v>A3</c:v>
                </c:pt>
                <c:pt idx="1">
                  <c:v>ATIVO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TOTAL!$D$18:$U$18</c:f>
              <c:numCache>
                <c:formatCode>General</c:formatCode>
                <c:ptCount val="18"/>
                <c:pt idx="0">
                  <c:v>0.78499987554912221</c:v>
                </c:pt>
                <c:pt idx="2" formatCode="_-[$R$-416]\ * #,##0.00_-;\-[$R$-416]\ * #,##0.00_-;_-[$R$-416]\ * &quot;-&quot;??_-;_-@_-">
                  <c:v>738333.37481695926</c:v>
                </c:pt>
                <c:pt idx="3">
                  <c:v>-0.22999999999999998</c:v>
                </c:pt>
                <c:pt idx="4">
                  <c:v>-0.44</c:v>
                </c:pt>
                <c:pt idx="5">
                  <c:v>-0.59</c:v>
                </c:pt>
                <c:pt idx="6" formatCode="_-[$R$-416]\ * #,##0.00_-;\-[$R$-416]\ * #,##0.00_-;_-[$R$-416]\ * &quot;-&quot;??_-;_-@_-">
                  <c:v>390020.1337133132</c:v>
                </c:pt>
                <c:pt idx="7">
                  <c:v>2.0000000000000004E-2</c:v>
                </c:pt>
                <c:pt idx="8">
                  <c:v>-0.04</c:v>
                </c:pt>
                <c:pt idx="9">
                  <c:v>-0.36</c:v>
                </c:pt>
                <c:pt idx="10" formatCode="_-[$R$-416]\ * #,##0.00_-;\-[$R$-416]\ * #,##0.00_-;_-[$R$-416]\ * &quot;-&quot;??_-;_-@_-">
                  <c:v>392749.57647467818</c:v>
                </c:pt>
                <c:pt idx="11">
                  <c:v>-0.44</c:v>
                </c:pt>
                <c:pt idx="12">
                  <c:v>0.25</c:v>
                </c:pt>
                <c:pt idx="13">
                  <c:v>3.9999999999999994E-2</c:v>
                </c:pt>
                <c:pt idx="14" formatCode="_-[$R$-416]\ * #,##0.00_-;\-[$R$-416]\ * #,##0.00_-;_-[$R$-416]\ * &quot;-&quot;??_-;_-@_-">
                  <c:v>454098.13524780015</c:v>
                </c:pt>
                <c:pt idx="15">
                  <c:v>-0.19</c:v>
                </c:pt>
                <c:pt idx="16">
                  <c:v>-0.22999999999999998</c:v>
                </c:pt>
                <c:pt idx="17">
                  <c:v>-0.44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C-4205-9328-6D0974F238F5}"/>
            </c:ext>
          </c:extLst>
        </c:ser>
        <c:ser>
          <c:idx val="7"/>
          <c:order val="7"/>
          <c:tx>
            <c:strRef>
              <c:f>TOTAL!$B$19:$C$19</c:f>
              <c:strCache>
                <c:ptCount val="2"/>
                <c:pt idx="0">
                  <c:v>A3</c:v>
                </c:pt>
                <c:pt idx="1">
                  <c:v>ATIVO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TOTAL!$D$19:$U$19</c:f>
              <c:numCache>
                <c:formatCode>General</c:formatCode>
                <c:ptCount val="18"/>
                <c:pt idx="0">
                  <c:v>2.9023811944977367</c:v>
                </c:pt>
                <c:pt idx="2" formatCode="_-[$R$-416]\ * #,##0.00_-;\-[$R$-416]\ * #,##0.00_-;_-[$R$-416]\ * &quot;-&quot;??_-;_-@_-">
                  <c:v>32539.601834087771</c:v>
                </c:pt>
                <c:pt idx="3">
                  <c:v>-0.73</c:v>
                </c:pt>
                <c:pt idx="4">
                  <c:v>-0.37</c:v>
                </c:pt>
                <c:pt idx="5">
                  <c:v>-0.49999999999999994</c:v>
                </c:pt>
                <c:pt idx="6" formatCode="_-[$R$-416]\ * #,##0.00_-;\-[$R$-416]\ * #,##0.00_-;_-[$R$-416]\ * &quot;-&quot;??_-;_-@_-">
                  <c:v>18127.811304173127</c:v>
                </c:pt>
                <c:pt idx="7">
                  <c:v>-0.73</c:v>
                </c:pt>
                <c:pt idx="8">
                  <c:v>-0.52</c:v>
                </c:pt>
                <c:pt idx="9">
                  <c:v>-0.52</c:v>
                </c:pt>
                <c:pt idx="10" formatCode="_-[$R$-416]\ * #,##0.00_-;\-[$R$-416]\ * #,##0.00_-;_-[$R$-416]\ * &quot;-&quot;??_-;_-@_-">
                  <c:v>17497.629180672378</c:v>
                </c:pt>
                <c:pt idx="11">
                  <c:v>-0.1</c:v>
                </c:pt>
                <c:pt idx="12">
                  <c:v>-0.15000000000000002</c:v>
                </c:pt>
                <c:pt idx="13">
                  <c:v>-0.37</c:v>
                </c:pt>
                <c:pt idx="14" formatCode="_-[$R$-416]\ * #,##0.00_-;\-[$R$-416]\ * #,##0.00_-;_-[$R$-416]\ * &quot;-&quot;??_-;_-@_-">
                  <c:v>20207.221632330722</c:v>
                </c:pt>
                <c:pt idx="15">
                  <c:v>0.03</c:v>
                </c:pt>
                <c:pt idx="16">
                  <c:v>-0.49999999999999994</c:v>
                </c:pt>
                <c:pt idx="17">
                  <c:v>-0.57999999999999996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8C-4205-9328-6D0974F238F5}"/>
            </c:ext>
          </c:extLst>
        </c:ser>
        <c:ser>
          <c:idx val="8"/>
          <c:order val="8"/>
          <c:tx>
            <c:strRef>
              <c:f>TOTAL!$B$20:$C$20</c:f>
              <c:strCache>
                <c:ptCount val="2"/>
                <c:pt idx="0">
                  <c:v>A4</c:v>
                </c:pt>
                <c:pt idx="1">
                  <c:v>ATIVO 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TOTAL!$D$20:$U$20</c:f>
              <c:numCache>
                <c:formatCode>General</c:formatCode>
                <c:ptCount val="18"/>
                <c:pt idx="0">
                  <c:v>2.3019163258146649</c:v>
                </c:pt>
                <c:pt idx="2" formatCode="_-[$R$-416]\ * #,##0.00_-;\-[$R$-416]\ * #,##0.00_-;_-[$R$-416]\ * &quot;-&quot;??_-;_-@_-">
                  <c:v>232694.55806177837</c:v>
                </c:pt>
                <c:pt idx="3">
                  <c:v>-0.28999999999999998</c:v>
                </c:pt>
                <c:pt idx="4">
                  <c:v>-0.11</c:v>
                </c:pt>
                <c:pt idx="5">
                  <c:v>-0.46</c:v>
                </c:pt>
                <c:pt idx="6" formatCode="_-[$R$-416]\ * #,##0.00_-;\-[$R$-416]\ * #,##0.00_-;_-[$R$-416]\ * &quot;-&quot;??_-;_-@_-">
                  <c:v>170828.31441704766</c:v>
                </c:pt>
                <c:pt idx="7">
                  <c:v>-0.33</c:v>
                </c:pt>
                <c:pt idx="8">
                  <c:v>-0.28000000000000003</c:v>
                </c:pt>
                <c:pt idx="9">
                  <c:v>-0.54</c:v>
                </c:pt>
                <c:pt idx="10" formatCode="_-[$R$-416]\ * #,##0.00_-;\-[$R$-416]\ * #,##0.00_-;_-[$R$-416]\ * &quot;-&quot;??_-;_-@_-">
                  <c:v>187741.6203648549</c:v>
                </c:pt>
                <c:pt idx="11">
                  <c:v>-0.66000000000000014</c:v>
                </c:pt>
                <c:pt idx="12">
                  <c:v>-5.0000000000000017E-2</c:v>
                </c:pt>
                <c:pt idx="13">
                  <c:v>-0.33</c:v>
                </c:pt>
                <c:pt idx="14" formatCode="_-[$R$-416]\ * #,##0.00_-;\-[$R$-416]\ * #,##0.00_-;_-[$R$-416]\ * &quot;-&quot;??_-;_-@_-">
                  <c:v>165009.96531291262</c:v>
                </c:pt>
                <c:pt idx="15">
                  <c:v>-0.33</c:v>
                </c:pt>
                <c:pt idx="16">
                  <c:v>-0.59000000000000008</c:v>
                </c:pt>
                <c:pt idx="17">
                  <c:v>-0.44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8C-4205-9328-6D0974F238F5}"/>
            </c:ext>
          </c:extLst>
        </c:ser>
        <c:ser>
          <c:idx val="9"/>
          <c:order val="9"/>
          <c:tx>
            <c:strRef>
              <c:f>TOTAL!$B$21:$C$21</c:f>
              <c:strCache>
                <c:ptCount val="2"/>
                <c:pt idx="0">
                  <c:v>A4</c:v>
                </c:pt>
                <c:pt idx="1">
                  <c:v>ATIVO 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TOTAL!$D$10:$U$11</c:f>
              <c:strCache>
                <c:ptCount val="18"/>
                <c:pt idx="0">
                  <c:v>Coeficiente BETA</c:v>
                </c:pt>
                <c:pt idx="2">
                  <c:v>% alocado</c:v>
                </c:pt>
                <c:pt idx="3">
                  <c:v>Mês 1</c:v>
                </c:pt>
                <c:pt idx="4">
                  <c:v>Mês 2</c:v>
                </c:pt>
                <c:pt idx="5">
                  <c:v>Mês 3</c:v>
                </c:pt>
                <c:pt idx="6">
                  <c:v>S.A. </c:v>
                </c:pt>
                <c:pt idx="7">
                  <c:v>Mês 4</c:v>
                </c:pt>
                <c:pt idx="8">
                  <c:v>Mês 5</c:v>
                </c:pt>
                <c:pt idx="9">
                  <c:v>Mês 6</c:v>
                </c:pt>
                <c:pt idx="10">
                  <c:v>T.A</c:v>
                </c:pt>
                <c:pt idx="11">
                  <c:v>Mês 7</c:v>
                </c:pt>
                <c:pt idx="12">
                  <c:v>Mês 8</c:v>
                </c:pt>
                <c:pt idx="13">
                  <c:v>Mês 9</c:v>
                </c:pt>
                <c:pt idx="14">
                  <c:v>Q.A</c:v>
                </c:pt>
                <c:pt idx="15">
                  <c:v>Mês 10</c:v>
                </c:pt>
                <c:pt idx="16">
                  <c:v>Mês 11</c:v>
                </c:pt>
                <c:pt idx="17">
                  <c:v>Mês 12</c:v>
                </c:pt>
              </c:strCache>
            </c:strRef>
          </c:cat>
          <c:val>
            <c:numRef>
              <c:f>TOTAL!$D$21:$U$21</c:f>
              <c:numCache>
                <c:formatCode>General</c:formatCode>
                <c:ptCount val="18"/>
                <c:pt idx="0">
                  <c:v>2.6275105721009218E-2</c:v>
                </c:pt>
                <c:pt idx="2" formatCode="_-[$R$-416]\ * #,##0.00_-;\-[$R$-416]\ * #,##0.00_-;_-[$R$-416]\ * &quot;-&quot;??_-;_-@_-">
                  <c:v>991241.63142633031</c:v>
                </c:pt>
                <c:pt idx="3">
                  <c:v>-0.4</c:v>
                </c:pt>
                <c:pt idx="4">
                  <c:v>-0.60000000000000009</c:v>
                </c:pt>
                <c:pt idx="5">
                  <c:v>-0.27</c:v>
                </c:pt>
                <c:pt idx="6" formatCode="_-[$R$-416]\ * #,##0.00_-;\-[$R$-416]\ * #,##0.00_-;_-[$R$-416]\ * &quot;-&quot;??_-;_-@_-">
                  <c:v>536706.20657468075</c:v>
                </c:pt>
                <c:pt idx="7">
                  <c:v>-0.29000000000000004</c:v>
                </c:pt>
                <c:pt idx="8">
                  <c:v>-0.27</c:v>
                </c:pt>
                <c:pt idx="9">
                  <c:v>-0.17</c:v>
                </c:pt>
                <c:pt idx="10" formatCode="_-[$R$-416]\ * #,##0.00_-;\-[$R$-416]\ * #,##0.00_-;_-[$R$-416]\ * &quot;-&quot;??_-;_-@_-">
                  <c:v>483597.60642096866</c:v>
                </c:pt>
                <c:pt idx="11">
                  <c:v>-0.32000000000000006</c:v>
                </c:pt>
                <c:pt idx="12">
                  <c:v>-0.21000000000000005</c:v>
                </c:pt>
                <c:pt idx="13">
                  <c:v>-0.12000000000000001</c:v>
                </c:pt>
                <c:pt idx="14" formatCode="_-[$R$-416]\ * #,##0.00_-;\-[$R$-416]\ * #,##0.00_-;_-[$R$-416]\ * &quot;-&quot;??_-;_-@_-">
                  <c:v>520852.21728313738</c:v>
                </c:pt>
                <c:pt idx="15">
                  <c:v>-0.27</c:v>
                </c:pt>
                <c:pt idx="16">
                  <c:v>-0.19</c:v>
                </c:pt>
                <c:pt idx="17">
                  <c:v>-0.45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8C-4205-9328-6D0974F23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113632"/>
        <c:axId val="459331208"/>
      </c:barChart>
      <c:catAx>
        <c:axId val="4921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331208"/>
        <c:crosses val="autoZero"/>
        <c:auto val="1"/>
        <c:lblAlgn val="ctr"/>
        <c:lblOffset val="100"/>
        <c:noMultiLvlLbl val="0"/>
      </c:catAx>
      <c:valAx>
        <c:axId val="45933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1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59F8E3-D193-4149-86AA-0DD2CB98418F}">
  <sheetPr/>
  <sheetViews>
    <sheetView zoomScale="14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332113" cy="374023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9201AA-C3C4-4371-902C-473AC7C844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ABC3-2237-47E1-8B09-AFF83C3D9A07}">
  <dimension ref="A3:X53"/>
  <sheetViews>
    <sheetView tabSelected="1" zoomScale="70" zoomScaleNormal="70" workbookViewId="0">
      <selection activeCell="A16" activeCellId="3" sqref="G15 A12:XFD12 A15:XFD15 A16:XFD16"/>
    </sheetView>
  </sheetViews>
  <sheetFormatPr defaultRowHeight="14.4" x14ac:dyDescent="0.3"/>
  <cols>
    <col min="1" max="1" width="8.44140625" customWidth="1"/>
    <col min="2" max="2" width="11.44140625" customWidth="1"/>
    <col min="5" max="5" width="10.44140625" customWidth="1"/>
    <col min="6" max="6" width="16.109375" customWidth="1"/>
    <col min="7" max="7" width="13.33203125" bestFit="1" customWidth="1"/>
    <col min="10" max="10" width="24.109375" customWidth="1"/>
    <col min="11" max="11" width="6.77734375" customWidth="1"/>
    <col min="12" max="12" width="8" customWidth="1"/>
    <col min="13" max="13" width="7.6640625" customWidth="1"/>
    <col min="14" max="14" width="20.5546875" customWidth="1"/>
    <col min="16" max="16" width="9.88671875" customWidth="1"/>
    <col min="17" max="17" width="10.33203125" customWidth="1"/>
    <col min="18" max="18" width="17.77734375" customWidth="1"/>
    <col min="20" max="20" width="11.5546875" customWidth="1"/>
    <col min="21" max="21" width="14.44140625" customWidth="1"/>
  </cols>
  <sheetData>
    <row r="3" spans="2:23" ht="15" thickBot="1" x14ac:dyDescent="0.35"/>
    <row r="4" spans="2:23" ht="14.4" customHeight="1" x14ac:dyDescent="0.3">
      <c r="B4" s="9" t="s">
        <v>0</v>
      </c>
      <c r="C4" s="9"/>
      <c r="D4" s="9"/>
      <c r="E4" s="9"/>
      <c r="F4" s="5">
        <v>10000000</v>
      </c>
      <c r="G4" s="5"/>
      <c r="H4" s="5"/>
      <c r="I4" s="6"/>
    </row>
    <row r="5" spans="2:23" ht="15" customHeight="1" thickBot="1" x14ac:dyDescent="0.35">
      <c r="B5" s="9"/>
      <c r="C5" s="9"/>
      <c r="D5" s="9"/>
      <c r="E5" s="9"/>
      <c r="F5" s="7"/>
      <c r="G5" s="7"/>
      <c r="H5" s="7"/>
      <c r="I5" s="8"/>
    </row>
    <row r="10" spans="2:23" ht="14.4" customHeight="1" x14ac:dyDescent="0.3">
      <c r="D10" s="3" t="s">
        <v>11</v>
      </c>
      <c r="E10" s="3"/>
      <c r="F10" s="3" t="s">
        <v>12</v>
      </c>
      <c r="G10" s="3" t="s">
        <v>20</v>
      </c>
      <c r="H10" s="3" t="s">
        <v>21</v>
      </c>
      <c r="I10" s="3" t="s">
        <v>22</v>
      </c>
      <c r="J10" s="11" t="s">
        <v>98</v>
      </c>
      <c r="K10" s="11" t="s">
        <v>23</v>
      </c>
      <c r="L10" s="11" t="s">
        <v>24</v>
      </c>
      <c r="M10" s="11" t="s">
        <v>25</v>
      </c>
      <c r="N10" s="11" t="s">
        <v>99</v>
      </c>
      <c r="O10" s="11" t="s">
        <v>26</v>
      </c>
      <c r="P10" s="11" t="s">
        <v>27</v>
      </c>
      <c r="Q10" s="11" t="s">
        <v>28</v>
      </c>
      <c r="R10" s="11" t="s">
        <v>100</v>
      </c>
      <c r="S10" s="11" t="s">
        <v>29</v>
      </c>
      <c r="T10" s="11" t="s">
        <v>30</v>
      </c>
      <c r="U10" s="11" t="s">
        <v>31</v>
      </c>
      <c r="V10" s="13" t="s">
        <v>101</v>
      </c>
      <c r="W10" s="13"/>
    </row>
    <row r="11" spans="2:23" x14ac:dyDescent="0.3">
      <c r="B11" t="s">
        <v>95</v>
      </c>
      <c r="D11" s="3"/>
      <c r="E11" s="3"/>
      <c r="F11" s="3"/>
      <c r="G11" s="3"/>
      <c r="H11" s="3"/>
      <c r="I11" s="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3"/>
      <c r="W11" s="13"/>
    </row>
    <row r="12" spans="2:23" x14ac:dyDescent="0.3">
      <c r="B12" t="s">
        <v>49</v>
      </c>
      <c r="C12" t="s">
        <v>1</v>
      </c>
      <c r="D12" s="1">
        <f ca="1">RAND() * 3</f>
        <v>0.87994021033367376</v>
      </c>
      <c r="E12" s="1"/>
      <c r="F12" s="10">
        <f ca="1" xml:space="preserve">  ( (3 - $D12)  / 3)  *  (0.1 * $F$4)</f>
        <v>706686.5965554422</v>
      </c>
      <c r="G12">
        <f ca="1">(IF((INDEXES!$K51)="SIM",$K$32,$L$32)+IF((INDEXES!$K6)="(+) Alta",$M$32,$N$32)+IF((INDEXES!$K21)="(+) Alta",$O$32,$P$32)+IF((INDEXES!$K66)="SIM", $Q$32,$R$32)+IF((INDEXES!$K36)="POSITIVO", $S$32,$T$32)+IF((INDEXES!$I82)="POSITIVO", $U$32,$V$32)+IF($D12&gt;1.2, $W$32,$X$32))</f>
        <v>6.9999999999999993E-2</v>
      </c>
      <c r="H12">
        <f ca="1">(IF((INDEXES!$M51)="SIM",$K$32,$L$32)+IF((INDEXES!$M6)="(+) Alta",$M$32,$N$32)+IF((INDEXES!$M21)="(+) Alta",$O$32,$P$32)+IF((INDEXES!$M66)="SIM", $Q$32,$R$32)+IF((INDEXES!$M36)="POSITIVO", $S$32,$T$32)+IF((INDEXES!$I82)="POSITIVO", $U$32,$V$32)+IF($D12&gt;1.2, $W$32,$X$32))</f>
        <v>-0.11</v>
      </c>
      <c r="I12">
        <f ca="1">(IF((INDEXES!$O51)="SIM",$K$32,$L$32)+IF((INDEXES!$O6)="(+) Alta",$M$32,$N$32)+IF((INDEXES!$O21)="(+) Alta",$O$32,$P$32)+IF((INDEXES!$O66)="SIM", $Q$32,$R$32)+IF((INDEXES!$O36)="POSITIVO", $S$32,$T$32)+IF((INDEXES!$I82)="POSITIVO", $U$32,$V$32)+IF($D12&gt;1.2, $W$32,$X$32))</f>
        <v>0.22</v>
      </c>
      <c r="J12" s="10">
        <f ca="1" xml:space="preserve"> ($F$24) * ((G12 + H12+I12)*(F12*(1+Valorização!D9)*(1+Valorização!E9)*(1+Valorização!F9))) / ($F$4) + (F12*(1+Valorização!D9)*(1+Valorização!E9)*(1+Valorização!F9))</f>
        <v>749386.51554958767</v>
      </c>
      <c r="K12">
        <f ca="1">(IF((INDEXES!$Q51)="SIM",$K$32,$L$32)+IF((INDEXES!$Q6)="(+) Alta",$M$32,$N$32)+IF((INDEXES!$Q21)="(+) Alta",$O$32,$P$32)+IF((INDEXES!$Q66)="SIM", $Q$32,$R$32)+IF((INDEXES!$Q36)="POSITIVO", $S$32,$T$32)+IF((INDEXES!$I82)="POSITIVO", $U$32,$V$32)+IF($D12&gt;1.2, $W$32,$X$32))</f>
        <v>-3.0000000000000002E-2</v>
      </c>
      <c r="L12" s="12">
        <f ca="1">(IF((INDEXES!$S51)="SIM",$K$32,$L$32)+IF((INDEXES!$S6)="(+) Alta",$M$32,$N$32)+IF((INDEXES!$S21)="(+) Alta",$O$32,$P$32)+IF((INDEXES!$S66)="SIM", $Q$32,$R$32)+IF((INDEXES!$S36)="POSITIVO", $S$32,$T$32)+IF((INDEXES!$I82)="POSITIVO", $U$32,$V$32)+IF($D12&gt;1.2, $W$32,$X$32))</f>
        <v>-0.24000000000000002</v>
      </c>
      <c r="M12" s="12">
        <f ca="1">(IF((INDEXES!$U51)="SIM",$K$32,$L$32)+IF((INDEXES!$U6)="(+) Alta",$M$32,$N$32)+IF((INDEXES!$U21)="(+) Alta",$O$32,$P$32)+IF((INDEXES!$U66)="SIM", $Q$32,$R$32)+IF((INDEXES!$U36)="POSITIVO", $S$32,$T$32)+IF((INDEXES!$I82)="POSITIVO", $U$32,$V$32)+IF($D12&gt;1.2, $W$32,$X$32))</f>
        <v>0.25</v>
      </c>
      <c r="N12" s="10">
        <f ca="1" xml:space="preserve"> (($F$25)) * ( (K12 + L12+ M12)*((J12)*(1+Valorização!G9)*(1+Valorização!H9)*(1+Valorização!I9))) / ($F$4) + (J12*(1+Valorização!G9)*(1+Valorização!H9)*(1+Valorização!I9))</f>
        <v>710460.49058070662</v>
      </c>
      <c r="O12">
        <f ca="1">(IF((INDEXES!$W51)="SIM",$K$32,$L$32)+IF((INDEXES!$W6)="(+) Alta",$M$32,$N$32)+IF((INDEXES!$W21)="(+) Alta",$O$32,$P$32)+IF((INDEXES!$W66)="SIM", $Q$32,$R$32)+IF((INDEXES!$W36)="POSITIVO", $S$32,$T$32)+IF((INDEXES!$I82)="POSITIVO", $U$32,$V$32)+IF($D12&gt;1.2, $W$32,$X$32))</f>
        <v>-0.06</v>
      </c>
      <c r="P12">
        <f ca="1">(IF((INDEXES!$W51)="SIM",$K$32,$L$32)+IF((INDEXES!$W6)="(+) Alta",$M$32,$N$32)+IF((INDEXES!$W21)="(+) Alta",$O$32,$P$32)+IF((INDEXES!$W66)="SIM", $Q$32,$R$32)+IF((INDEXES!$W36)="POSITIVO", $S$32,$T$32)+IF((INDEXES!$I82)="POSITIVO", $U$32,$V$32)+IF($D12&gt;1.2, $W$32,$X$32))</f>
        <v>-0.06</v>
      </c>
      <c r="Q12">
        <f ca="1">(IF((INDEXES!$Y51)="SIM",$K$32,$L$32)+IF((INDEXES!$Y6)="(+) Alta",$M$32,$N$32)+IF((INDEXES!$Y21)="(+) Alta",$O$32,$P$32)+IF((INDEXES!$Y66)="SIM", $Q$32,$R$32)+IF((INDEXES!$Y36)="POSITIVO", $S$32,$T$32)+IF((INDEXES!$I82)="POSITIVO", $U$32,$V$32)+IF($D12&gt;1.2, $W$32,$X$32))</f>
        <v>0.25</v>
      </c>
      <c r="R12" s="10">
        <f ca="1" xml:space="preserve"> (F26) * ((O12+P12+Q12)*((N12)*(1+Valorização!J9)*(1+Valorização!K9)*(1+Valorização!L9))) / ($F$4) + ((N12)*(1+Valorização!J9)*(1+Valorização!K9)*(1+Valorização!L9))</f>
        <v>642995.14572665561</v>
      </c>
      <c r="S12">
        <f ca="1">(IF((INDEXES!$AA51)="SIM",$K$32,$L$32)+IF((INDEXES!$AA6)="(+) Alta",$M$32,$N$32)+IF((INDEXES!$AA21)="(+) Alta",$O$32,$P$32)+IF((INDEXES!$AA66)="SIM", $Q$32,$R$32)+IF((INDEXES!$AA36)="POSITIVO", $S$32,$T$32)+IF((INDEXES!$I82)="POSITIVO", $U$32,$V$32)+IF($D12&gt;1.2, $W$32,$X$32))</f>
        <v>0.22</v>
      </c>
      <c r="T12">
        <f ca="1">(IF((INDEXES!$AC51)="SIM",$K$32,$L$32)+IF((INDEXES!$AC6)="(+) Alta",$M$32,$N$32)+IF((INDEXES!$AC21)="(+) Alta",$O$32,$P$32)+IF((INDEXES!$AC66)="SIM", $Q$32,$R$32)+IF((INDEXES!$AC36)="POSITIVO", $S$32,$T$32)+IF((INDEXES!$I82)="POSITIVO", $U$32,$V$32)+IF($D12&gt;1.2, $W$32,$X$32))</f>
        <v>-0.11</v>
      </c>
      <c r="U12">
        <f ca="1">(IF((INDEXES!$AE51)="SIM",$K$32,$L$32)+IF((INDEXES!$AE6)="(+) Alta",$M$32,$N$32)+IF((INDEXES!$AE21)="(+) Alta",$O$32,$P$32)+IF((INDEXES!$AE66)="SIM", $Q$32,$R$32)+IF((INDEXES!$AE36)="POSITIVO", $S$32,$T$32)+IF((INDEXES!$I82)="POSITIVO", $U$32,$V$32)+IF($D12&gt;1.2, $W$32,$X$32))</f>
        <v>0.14000000000000001</v>
      </c>
      <c r="V12" s="80">
        <f ca="1" xml:space="preserve"> ((S12+T12+U12)*((R12)*(1+Valorização!M9)*(1+Valorização!N9)*(1+Valorização!O9)))  + ((R12)*(1+Valorização!M9)*(1+Valorização!N9)*(1+Valorização!O9))</f>
        <v>852577.68092403584</v>
      </c>
      <c r="W12" s="1"/>
    </row>
    <row r="13" spans="2:23" x14ac:dyDescent="0.3">
      <c r="B13" t="s">
        <v>49</v>
      </c>
      <c r="C13" t="s">
        <v>2</v>
      </c>
      <c r="D13" s="1">
        <f t="shared" ref="D13:D21" ca="1" si="0">RAND() * 3</f>
        <v>0.23310199094605599</v>
      </c>
      <c r="E13" s="1"/>
      <c r="F13" s="10">
        <f t="shared" ref="F13:F21" ca="1" si="1" xml:space="preserve">  ( (3 - $D13)  / 3)  *  (0.1 * $F$4)</f>
        <v>922299.33635131468</v>
      </c>
      <c r="G13">
        <f ca="1">(IF((INDEXES!$K52)="SIM",$K$32,$L$32)+IF((INDEXES!$K7)="(+) Alta",$M$32,$N$32)+IF((INDEXES!$K22)="(+) Alta",$O$32,$P$32)+IF((INDEXES!$K67)="SIM", $Q$32,$R$32)+IF((INDEXES!$K37)="POSITIVO", $S$32,$T$32)+IF((INDEXES!$I83)="POSITIVO", $U$32,$V$32)+IF($D13&gt;1.2, $W$32,$X$32))</f>
        <v>0.25</v>
      </c>
      <c r="H13">
        <f ca="1">(IF((INDEXES!$M52)="SIM",$K$32,$L$32)+IF((INDEXES!$M7)="(+) Alta",$M$32,$N$32)+IF((INDEXES!$M22)="(+) Alta",$O$32,$P$32)+IF((INDEXES!$M67)="SIM", $Q$32,$R$32)+IF((INDEXES!$M37)="POSITIVO", $S$32,$T$32)+IF((INDEXES!$I83)="POSITIVO", $U$32,$V$32)+IF($D13&gt;1.2, $W$32,$X$32))</f>
        <v>0.15</v>
      </c>
      <c r="I13">
        <f ca="1">(IF((INDEXES!$O52)="SIM",$K$32,$L$32)+IF((INDEXES!$O7)="(+) Alta",$M$32,$N$32)+IF((INDEXES!$O22)="(+) Alta",$O$32,$P$32)+IF((INDEXES!$O67)="SIM", $Q$32,$R$32)+IF((INDEXES!$O37)="POSITIVO", $S$32,$T$32)+IF((INDEXES!$I83)="POSITIVO", $U$32,$V$32)+IF($D13&gt;1.2, $W$32,$X$32))</f>
        <v>0.15</v>
      </c>
      <c r="J13" s="10">
        <f ca="1" xml:space="preserve"> ($F$24) * ((G13 + H13+I13)*(F13*(1+Valorização!D10)*(1+Valorização!E10)*(1+Valorização!F10))) / ($F$4) + (F13*(1+Valorização!D10)*(1+Valorização!E10)*(1+Valorização!F10))</f>
        <v>1078132.1301497545</v>
      </c>
      <c r="K13">
        <f ca="1">(IF((INDEXES!$Q52)="SIM",$K$32,$L$32)+IF((INDEXES!$Q7)="(+) Alta",$M$32,$N$32)+IF((INDEXES!$Q22)="(+) Alta",$O$32,$P$32)+IF((INDEXES!$Q67)="SIM", $Q$32,$R$32)+IF((INDEXES!$Q37)="POSITIVO", $S$32,$T$32)+IF((INDEXES!$I83)="POSITIVO", $U$32,$V$32)+IF($D13&gt;1.2, $W$32,$X$32))</f>
        <v>-0.11</v>
      </c>
      <c r="L13" s="12">
        <f ca="1">(IF((INDEXES!$S52)="SIM",$K$32,$L$32)+IF((INDEXES!$S7)="(+) Alta",$M$32,$N$32)+IF((INDEXES!$S22)="(+) Alta",$O$32,$P$32)+IF((INDEXES!$S67)="SIM", $Q$32,$R$32)+IF((INDEXES!$S37)="POSITIVO", $S$32,$T$32)+IF((INDEXES!$I83)="POSITIVO", $U$32,$V$32)+IF($D13&gt;1.2, $W$32,$X$32))</f>
        <v>0.25</v>
      </c>
      <c r="M13" s="12">
        <f ca="1">(IF((INDEXES!$U52)="SIM",$K$32,$L$32)+IF((INDEXES!$U7)="(+) Alta",$M$32,$N$32)+IF((INDEXES!$U22)="(+) Alta",$O$32,$P$32)+IF((INDEXES!$U67)="SIM", $Q$32,$R$32)+IF((INDEXES!$U37)="POSITIVO", $S$32,$T$32)+IF((INDEXES!$I83)="POSITIVO", $U$32,$V$32)+IF($D13&gt;1.2, $W$32,$X$32))</f>
        <v>-0.06</v>
      </c>
      <c r="N13" s="10">
        <f ca="1" xml:space="preserve"> (($F$25)) * ( (K13 + L13+ M13)*((J13)*(1+Valorização!G10)*(1+Valorização!H10)*(1+Valorização!I10))) / ($F$4) + (J13*(1+Valorização!G10)*(1+Valorização!H10)*(1+Valorização!I10))</f>
        <v>1140509.9157057009</v>
      </c>
      <c r="O13">
        <f ca="1">(IF((INDEXES!$W52)="SIM",$K$32,$L$32)+IF((INDEXES!$W7)="(+) Alta",$M$32,$N$32)+IF((INDEXES!$W22)="(+) Alta",$O$32,$P$32)+IF((INDEXES!$W67)="SIM", $Q$32,$R$32)+IF((INDEXES!$W37)="POSITIVO", $S$32,$T$32)+IF((INDEXES!$I83)="POSITIVO", $U$32,$V$32)+IF($D13&gt;1.2, $W$32,$X$32))</f>
        <v>0.25</v>
      </c>
      <c r="P13">
        <f ca="1">(IF((INDEXES!$W52)="SIM",$K$32,$L$32)+IF((INDEXES!$W7)="(+) Alta",$M$32,$N$32)+IF((INDEXES!$W22)="(+) Alta",$O$32,$P$32)+IF((INDEXES!$W67)="SIM", $Q$32,$R$32)+IF((INDEXES!$W37)="POSITIVO", $S$32,$T$32)+IF((INDEXES!$I83)="POSITIVO", $U$32,$V$32)+IF($D13&gt;1.2, $W$32,$X$32))</f>
        <v>0.25</v>
      </c>
      <c r="Q13">
        <f ca="1">(IF((INDEXES!$Y52)="SIM",$K$32,$L$32)+IF((INDEXES!$Y7)="(+) Alta",$M$32,$N$32)+IF((INDEXES!$Y22)="(+) Alta",$O$32,$P$32)+IF((INDEXES!$Y67)="SIM", $Q$32,$R$32)+IF((INDEXES!$Y37)="POSITIVO", $S$32,$T$32)+IF((INDEXES!$I83)="POSITIVO", $U$32,$V$32)+IF($D13&gt;1.2, $W$32,$X$32))</f>
        <v>3.9999999999999994E-2</v>
      </c>
      <c r="R13" s="10">
        <f ca="1" xml:space="preserve"> (F27) * ((O13+P13+Q13)*((N13)*(1+Valorização!J10)*(1+Valorização!K10)*(1+Valorização!L10))) / ($F$4) + ((N13)*(1+Valorização!J10)*(1+Valorização!K10)*(1+Valorização!L10))</f>
        <v>1171291.4784903589</v>
      </c>
      <c r="S13">
        <f ca="1">(IF((INDEXES!$AA52)="SIM",$K$32,$L$32)+IF((INDEXES!$AA7)="(+) Alta",$M$32,$N$32)+IF((INDEXES!$AA22)="(+) Alta",$O$32,$P$32)+IF((INDEXES!$AA67)="SIM", $Q$32,$R$32)+IF((INDEXES!$AA37)="POSITIVO", $S$32,$T$32)+IF((INDEXES!$I83)="POSITIVO", $U$32,$V$32)+IF($D13&gt;1.2, $W$32,$X$32))</f>
        <v>0.14000000000000001</v>
      </c>
      <c r="T13">
        <f ca="1">(IF((INDEXES!$AC52)="SIM",$K$32,$L$32)+IF((INDEXES!$AC7)="(+) Alta",$M$32,$N$32)+IF((INDEXES!$AC22)="(+) Alta",$O$32,$P$32)+IF((INDEXES!$AC67)="SIM", $Q$32,$R$32)+IF((INDEXES!$AC37)="POSITIVO", $S$32,$T$32)+IF((INDEXES!$I83)="POSITIVO", $U$32,$V$32)+IF($D13&gt;1.2, $W$32,$X$32))</f>
        <v>6.9999999999999993E-2</v>
      </c>
      <c r="U13">
        <f ca="1">(IF((INDEXES!$AE52)="SIM",$K$32,$L$32)+IF((INDEXES!$AE7)="(+) Alta",$M$32,$N$32)+IF((INDEXES!$AE22)="(+) Alta",$O$32,$P$32)+IF((INDEXES!$AE67)="SIM", $Q$32,$R$32)+IF((INDEXES!$AE37)="POSITIVO", $S$32,$T$32)+IF((INDEXES!$I83)="POSITIVO", $U$32,$V$32)+IF($D13&gt;1.2, $W$32,$X$32))</f>
        <v>6.9999999999999993E-2</v>
      </c>
      <c r="V13" s="80">
        <f ca="1" xml:space="preserve"> ((S13+T13+U13)*((R13)*(1+Valorização!M10)*(1+Valorização!N10)*(1+Valorização!O10)))  + ((R13)*(1+Valorização!M10)*(1+Valorização!N10)*(1+Valorização!O10))</f>
        <v>1776339.548769193</v>
      </c>
      <c r="W13" s="1"/>
    </row>
    <row r="14" spans="2:23" x14ac:dyDescent="0.3">
      <c r="B14" t="s">
        <v>49</v>
      </c>
      <c r="C14" t="s">
        <v>3</v>
      </c>
      <c r="D14" s="1">
        <f t="shared" ca="1" si="0"/>
        <v>2.7306462384487631</v>
      </c>
      <c r="E14" s="1"/>
      <c r="F14" s="10">
        <f t="shared" ca="1" si="1"/>
        <v>89784.587183745636</v>
      </c>
      <c r="G14">
        <f ca="1">(IF((INDEXES!$K53)="SIM",$K$32,$L$32)+IF((INDEXES!$K8)="(+) Alta",$M$32,$N$32)+IF((INDEXES!$K23)="(+) Alta",$O$32,$P$32)+IF((INDEXES!$K68)="SIM", $Q$32,$R$32)+IF((INDEXES!$K38)="POSITIVO", $S$32,$T$32)+IF((INDEXES!$I84)="POSITIVO", $U$32,$V$32)+IF($D14&gt;1.2, $W$32,$X$32))</f>
        <v>-0.36</v>
      </c>
      <c r="H14">
        <f ca="1">(IF((INDEXES!$M53)="SIM",$K$32,$L$32)+IF((INDEXES!$M8)="(+) Alta",$M$32,$N$32)+IF((INDEXES!$M23)="(+) Alta",$O$32,$P$32)+IF((INDEXES!$M68)="SIM", $Q$32,$R$32)+IF((INDEXES!$M38)="POSITIVO", $S$32,$T$32)+IF((INDEXES!$I84)="POSITIVO", $U$32,$V$32)+IF($D14&gt;1.2, $W$32,$X$32))</f>
        <v>-0.33000000000000007</v>
      </c>
      <c r="I14">
        <f ca="1">(IF((INDEXES!$O53)="SIM",$K$32,$L$32)+IF((INDEXES!$O8)="(+) Alta",$M$32,$N$32)+IF((INDEXES!$O23)="(+) Alta",$O$32,$P$32)+IF((INDEXES!$O68)="SIM", $Q$32,$R$32)+IF((INDEXES!$O38)="POSITIVO", $S$32,$T$32)+IF((INDEXES!$I84)="POSITIVO", $U$32,$V$32)+IF($D14&gt;1.2, $W$32,$X$32))</f>
        <v>-5.0000000000000017E-2</v>
      </c>
      <c r="J14" s="10">
        <f ca="1" xml:space="preserve"> ($F$24) * ((G14 + H14+I14)*(F14*(1+Valorização!D11)*(1+Valorização!E11)*(1+Valorização!F11))) / ($F$4) + (F14*(1+Valorização!D11)*(1+Valorização!E11)*(1+Valorização!F11))</f>
        <v>66394.521405062987</v>
      </c>
      <c r="K14">
        <f ca="1">(IF((INDEXES!$Q53)="SIM",$K$32,$L$32)+IF((INDEXES!$Q8)="(+) Alta",$M$32,$N$32)+IF((INDEXES!$Q23)="(+) Alta",$O$32,$P$32)+IF((INDEXES!$Q68)="SIM", $Q$32,$R$32)+IF((INDEXES!$Q38)="POSITIVO", $S$32,$T$32)+IF((INDEXES!$I84)="POSITIVO", $U$32,$V$32)+IF($D14&gt;1.2, $W$32,$X$32))</f>
        <v>-8.0000000000000016E-2</v>
      </c>
      <c r="L14" s="12">
        <f ca="1">(IF((INDEXES!$S53)="SIM",$K$32,$L$32)+IF((INDEXES!$S8)="(+) Alta",$M$32,$N$32)+IF((INDEXES!$S23)="(+) Alta",$O$32,$P$32)+IF((INDEXES!$S68)="SIM", $Q$32,$R$32)+IF((INDEXES!$S38)="POSITIVO", $S$32,$T$32)+IF((INDEXES!$I84)="POSITIVO", $U$32,$V$32)+IF($D14&gt;1.2, $W$32,$X$32))</f>
        <v>0</v>
      </c>
      <c r="M14" s="12">
        <f ca="1">(IF((INDEXES!$U53)="SIM",$K$32,$L$32)+IF((INDEXES!$U8)="(+) Alta",$M$32,$N$32)+IF((INDEXES!$U23)="(+) Alta",$O$32,$P$32)+IF((INDEXES!$U68)="SIM", $Q$32,$R$32)+IF((INDEXES!$U38)="POSITIVO", $S$32,$T$32)+IF((INDEXES!$I84)="POSITIVO", $U$32,$V$32)+IF($D14&gt;1.2, $W$32,$X$32))</f>
        <v>-0.28000000000000003</v>
      </c>
      <c r="N14" s="10">
        <f ca="1" xml:space="preserve"> (($F$25)) * ( (K14 + L14+ M14)*((J14)*(1+Valorização!G11)*(1+Valorização!H11)*(1+Valorização!I11))) / ($F$4) + (J14*(1+Valorização!G11)*(1+Valorização!H11)*(1+Valorização!I11))</f>
        <v>61286.164264032675</v>
      </c>
      <c r="O14">
        <f ca="1">(IF((INDEXES!$W53)="SIM",$K$32,$L$32)+IF((INDEXES!$W8)="(+) Alta",$M$32,$N$32)+IF((INDEXES!$W23)="(+) Alta",$O$32,$P$32)+IF((INDEXES!$W68)="SIM", $Q$32,$R$32)+IF((INDEXES!$W38)="POSITIVO", $S$32,$T$32)+IF((INDEXES!$I84)="POSITIVO", $U$32,$V$32)+IF($D14&gt;1.2, $W$32,$X$32))</f>
        <v>-0.26</v>
      </c>
      <c r="P14">
        <f ca="1">(IF((INDEXES!$W53)="SIM",$K$32,$L$32)+IF((INDEXES!$W8)="(+) Alta",$M$32,$N$32)+IF((INDEXES!$W23)="(+) Alta",$O$32,$P$32)+IF((INDEXES!$W68)="SIM", $Q$32,$R$32)+IF((INDEXES!$W38)="POSITIVO", $S$32,$T$32)+IF((INDEXES!$I84)="POSITIVO", $U$32,$V$32)+IF($D14&gt;1.2, $W$32,$X$32))</f>
        <v>-0.26</v>
      </c>
      <c r="Q14">
        <f ca="1">(IF((INDEXES!$Y53)="SIM",$K$32,$L$32)+IF((INDEXES!$Y8)="(+) Alta",$M$32,$N$32)+IF((INDEXES!$Y23)="(+) Alta",$O$32,$P$32)+IF((INDEXES!$Y68)="SIM", $Q$32,$R$32)+IF((INDEXES!$Y38)="POSITIVO", $S$32,$T$32)+IF((INDEXES!$I84)="POSITIVO", $U$32,$V$32)+IF($D14&gt;1.2, $W$32,$X$32))</f>
        <v>0.13</v>
      </c>
      <c r="R14" s="10">
        <f ca="1" xml:space="preserve"> (F28) * ((O14+P14+Q14)*((N14)*(1+Valorização!J11)*(1+Valorização!K11)*(1+Valorização!L11))) / ($F$4) + ((N14)*(1+Valorização!J11)*(1+Valorização!K11)*(1+Valorização!L11))</f>
        <v>67825.650054979182</v>
      </c>
      <c r="S14">
        <f ca="1">(IF((INDEXES!$AA53)="SIM",$K$32,$L$32)+IF((INDEXES!$AA8)="(+) Alta",$M$32,$N$32)+IF((INDEXES!$AA23)="(+) Alta",$O$32,$P$32)+IF((INDEXES!$AA68)="SIM", $Q$32,$R$32)+IF((INDEXES!$AA38)="POSITIVO", $S$32,$T$32)+IF((INDEXES!$I84)="POSITIVO", $U$32,$V$32)+IF($D14&gt;1.2, $W$32,$X$32))</f>
        <v>-0.33000000000000007</v>
      </c>
      <c r="T14">
        <f ca="1">(IF((INDEXES!$AC53)="SIM",$K$32,$L$32)+IF((INDEXES!$AC8)="(+) Alta",$M$32,$N$32)+IF((INDEXES!$AC23)="(+) Alta",$O$32,$P$32)+IF((INDEXES!$AC68)="SIM", $Q$32,$R$32)+IF((INDEXES!$AC38)="POSITIVO", $S$32,$T$32)+IF((INDEXES!$I84)="POSITIVO", $U$32,$V$32)+IF($D14&gt;1.2, $W$32,$X$32))</f>
        <v>0</v>
      </c>
      <c r="U14">
        <f ca="1">(IF((INDEXES!$AE53)="SIM",$K$32,$L$32)+IF((INDEXES!$AE8)="(+) Alta",$M$32,$N$32)+IF((INDEXES!$AE23)="(+) Alta",$O$32,$P$32)+IF((INDEXES!$AE68)="SIM", $Q$32,$R$32)+IF((INDEXES!$AE38)="POSITIVO", $S$32,$T$32)+IF((INDEXES!$I84)="POSITIVO", $U$32,$V$32)+IF($D14&gt;1.2, $W$32,$X$32))</f>
        <v>5.0000000000000017E-2</v>
      </c>
      <c r="V14" s="80">
        <f ca="1" xml:space="preserve"> ((S14+T14+U14)*((R14)*(1+Valorização!M11)*(1+Valorização!N11)*(1+Valorização!O11)))  + ((R14)*(1+Valorização!M11)*(1+Valorização!N11)*(1+Valorização!O11))</f>
        <v>55139.71390245395</v>
      </c>
      <c r="W14" s="1"/>
    </row>
    <row r="15" spans="2:23" x14ac:dyDescent="0.3">
      <c r="B15" t="s">
        <v>50</v>
      </c>
      <c r="C15" t="s">
        <v>4</v>
      </c>
      <c r="D15" s="1">
        <f t="shared" ca="1" si="0"/>
        <v>0.37504031487648648</v>
      </c>
      <c r="E15" s="1"/>
      <c r="F15" s="10">
        <f t="shared" ca="1" si="1"/>
        <v>874986.56170783786</v>
      </c>
      <c r="G15">
        <f ca="1">(IF((INDEXES!$K54)="SIM",$K$33,$L$33)+IF((INDEXES!$K9)="(+) Alta",$M$33,$N$33)+IF((INDEXES!$K24)="(+) Alta",$O$33,$P$33)+IF((INDEXES!$K69)="SIM", $Q$33,$R$33)+IF((INDEXES!$K39)="POSITIVO", $S$33,$T$33)+IF((INDEXES!$I85)="POSITIVO", $U$33,$V$33)+IF($D15&gt;1.2, $W$33,$X$33))</f>
        <v>0.28000000000000003</v>
      </c>
      <c r="H15">
        <f ca="1">(IF((INDEXES!$M54)="SIM",$K$33,$L$33)+IF((INDEXES!$M9)="(+) Alta",$M$33,$N$33)+IF((INDEXES!$M24)="(+) Alta",$O$33,$P$33)+IF((INDEXES!$M69)="SIM", $Q$33,$R$33)+IF((INDEXES!$M39)="POSITIVO", $S$33,$T$33)+IF((INDEXES!$I85)="POSITIVO", $U$33,$V$33)+IF($D15&gt;1.2, $W$33,$X$33))</f>
        <v>0.35</v>
      </c>
      <c r="I15">
        <f ca="1">(IF((INDEXES!$O54)="SIM",$K$33,$L$33)+IF((INDEXES!$O9)="(+) Alta",$M$33,$N$33)+IF((INDEXES!$O24)="(+) Alta",$O$33,$P$33)+IF((INDEXES!$O69)="SIM", $Q$33,$R$33)+IF((INDEXES!$O39)="POSITIVO", $S$33,$T$33)+IF((INDEXES!$I85)="POSITIVO", $U$33,$V$33)+IF($D15&gt;1.2, $W$33,$X$33))</f>
        <v>0.56000000000000005</v>
      </c>
      <c r="J15" s="10">
        <f ca="1" xml:space="preserve"> ($F$24) * ((G15 + H15+I15)*(F15*(1+Valorização!D12)*(1+Valorização!E12)*(1+Valorização!F12))) / ($F$4) + (F15*(1+Valorização!D12)*(1+Valorização!E12)*(1+Valorização!F12))</f>
        <v>1487143.9503993776</v>
      </c>
      <c r="K15">
        <f ca="1">(IF((INDEXES!$Q54)="SIM",$K$33,$L$33)+IF((INDEXES!$Q9)="(+) Alta",$M$33,$N$33)+IF((INDEXES!$Q24)="(+) Alta",$O$33,$P$33)+IF((INDEXES!$Q69)="SIM", $Q$33,$R$33)+IF((INDEXES!$Q39)="POSITIVO", $S$33,$T$33)+IF((INDEXES!$I85)="POSITIVO", $U$33,$V$33)+IF($D15&gt;1.2, $W$33,$X$33))</f>
        <v>-1.3877787807814457E-17</v>
      </c>
      <c r="L15" s="12">
        <f ca="1">(IF((INDEXES!$S54)="SIM",$K$33,$L$33)+IF((INDEXES!$S9)="(+) Alta",$M$33,$N$33)+IF((INDEXES!$S24)="(+) Alta",$O$33,$P$33)+IF((INDEXES!$S69)="SIM", $Q$33,$R$33)+IF((INDEXES!$S39)="POSITIVO", $S$33,$T$33)+IF((INDEXES!$I85)="POSITIVO", $U$33,$V$33)+IF($D15&gt;1.2, $W$33,$X$33))</f>
        <v>0.76</v>
      </c>
      <c r="M15" s="12">
        <f ca="1">(IF((INDEXES!$U54)="SIM",$K$33,$L$33)+IF((INDEXES!$U9)="(+) Alta",$M$33,$N$33)+IF((INDEXES!$U24)="(+) Alta",$O$33,$P$33)+IF((INDEXES!$U69)="SIM", $Q$33,$R$33)+IF((INDEXES!$U39)="POSITIVO", $S$33,$T$33)+IF((INDEXES!$I85)="POSITIVO", $U$33,$V$33)+IF($D15&gt;1.2, $W$33,$X$33))</f>
        <v>-1.3877787807814457E-17</v>
      </c>
      <c r="N15" s="10">
        <f ca="1" xml:space="preserve"> (($F$25)) * ( (K15 + L15+ M15)*((J15)*(1+Valorização!G12)*(1+Valorização!H12)*(1+Valorização!I12))) / ($F$4) + (J15*(1+Valorização!G12)*(1+Valorização!H12)*(1+Valorização!I12))</f>
        <v>1753860.1765538256</v>
      </c>
      <c r="O15">
        <f ca="1">(IF((INDEXES!$W54)="SIM",$K$33,$L$33)+IF((INDEXES!$W9)="(+) Alta",$M$33,$N$33)+IF((INDEXES!$W24)="(+) Alta",$O$33,$P$33)+IF((INDEXES!$W69)="SIM", $Q$33,$R$33)+IF((INDEXES!$W39)="POSITIVO", $S$33,$T$33)+IF((INDEXES!$I85)="POSITIVO", $U$33,$V$33)+IF($D15&gt;1.2, $W$33,$X$33))</f>
        <v>-1.0000000000000009E-2</v>
      </c>
      <c r="P15">
        <f ca="1">(IF((INDEXES!$W54)="SIM",$K$32,$L$32)+IF((INDEXES!$W9)="(+) Alta",$M$32,$N$32)+IF((INDEXES!$W24)="(+) Alta",$O$32,$P$32)+IF((INDEXES!$W69)="SIM", $Q$32,$R$32)+IF((INDEXES!$W39)="POSITIVO", $S$32,$T$32)+IF((INDEXES!$I85)="POSITIVO", $U$32,$V$32)+IF($D15&gt;1.2, $W$32,$X$32))</f>
        <v>-0.06</v>
      </c>
      <c r="Q15">
        <f ca="1">(IF((INDEXES!$Y54)="SIM",$K$33,$L$33)+IF((INDEXES!$Y9)="(+) Alta",$M$33,$N$33)+IF((INDEXES!$Y24)="(+) Alta",$O$33,$P$33)+IF((INDEXES!$Y69)="SIM", $Q$33,$R$33)+IF((INDEXES!$Y39)="POSITIVO", $S$33,$T$33)+IF((INDEXES!$I85)="POSITIVO", $U$33,$V$33)+IF($D15&gt;1.2, $W$33,$X$33))</f>
        <v>0.75</v>
      </c>
      <c r="R15" s="10">
        <f ca="1" xml:space="preserve"> (F29) * ((O15+P15+Q15)*((N15)*(1+Valorização!J12)*(1+Valorização!K12)*(1+Valorização!L12))) / ($F$4) + ((N15)*(1+Valorização!J12)*(1+Valorização!K12)*(1+Valorização!L12))</f>
        <v>2107768.4165858268</v>
      </c>
      <c r="S15">
        <f ca="1">(IF((INDEXES!$AA54)="SIM",$K$33,$L$33)+IF((INDEXES!$AA9)="(+) Alta",$M$33,$N$33)+IF((INDEXES!$AA24)="(+) Alta",$O$33,$P$33)+IF((INDEXES!$AA69)="SIM", $Q$33,$R$33)+IF((INDEXES!$AA39)="POSITIVO", $S$33,$T$33)+IF((INDEXES!$I85)="POSITIVO", $U$33,$V$33)+IF($D15&gt;1.2, $W$33,$X$33))</f>
        <v>0.84000000000000008</v>
      </c>
      <c r="T15">
        <f ca="1">(IF((INDEXES!$AC54)="SIM",$K$33,$L$33)+IF((INDEXES!$AC9)="(+) Alta",$M$33,$N$33)+IF((INDEXES!$AC24)="(+) Alta",$O$33,$P$33)+IF((INDEXES!$AC69)="SIM", $Q$33,$R$33)+IF((INDEXES!$AC39)="POSITIVO", $S$33,$T$33)+IF((INDEXES!$I85)="POSITIVO", $U$33,$V$33)+IF($D15&gt;1.2, $W$33,$X$33))</f>
        <v>0.35</v>
      </c>
      <c r="U15">
        <f ca="1">(IF((INDEXES!$AE54)="SIM",$K$33,$L$33)+IF((INDEXES!$AE9)="(+) Alta",$M$33,$N$33)+IF((INDEXES!$AE24)="(+) Alta",$O$33,$P$33)+IF((INDEXES!$AE69)="SIM", $Q$33,$R$33)+IF((INDEXES!$AE39)="POSITIVO", $S$33,$T$33)+IF((INDEXES!$I85)="POSITIVO", $U$33,$V$33)+IF($D15&gt;1.2, $W$33,$X$33))</f>
        <v>0.36</v>
      </c>
      <c r="V15" s="80">
        <f ca="1" xml:space="preserve"> ((S15+T15+U15)*((R15)*(1+Valorização!M12)*(1+Valorização!N12)*(1+Valorização!O12)))  + ((R15)*(1+Valorização!M12)*(1+Valorização!N12)*(1+Valorização!O12))</f>
        <v>4952708.5287146</v>
      </c>
      <c r="W15" s="1"/>
    </row>
    <row r="16" spans="2:23" x14ac:dyDescent="0.3">
      <c r="B16" t="s">
        <v>50</v>
      </c>
      <c r="C16" t="s">
        <v>5</v>
      </c>
      <c r="D16" s="1">
        <f t="shared" ca="1" si="0"/>
        <v>1.7617368864726366</v>
      </c>
      <c r="E16" s="1"/>
      <c r="F16" s="10">
        <f t="shared" ca="1" si="1"/>
        <v>412754.37117578776</v>
      </c>
      <c r="G16">
        <f ca="1">(IF((INDEXES!$K55)="SIM",$K$33,$L$33)+IF((INDEXES!$K10)="(+) Alta",$M$33,$N$33)+IF((INDEXES!$K25)="(+) Alta",$O$33,$P$33)+IF((INDEXES!$K70)="SIM", $Q$33,$R$33)+IF((INDEXES!$K40)="POSITIVO", $S$33,$T$33)+IF((INDEXES!$I86)="POSITIVO", $U$33,$V$33)+IF($D16&gt;1.2, $W$33,$X$33))</f>
        <v>0.68</v>
      </c>
      <c r="H16">
        <f ca="1">(IF((INDEXES!$M55)="SIM",$K$33,$L$33)+IF((INDEXES!$M10)="(+) Alta",$M$33,$N$33)+IF((INDEXES!$M25)="(+) Alta",$O$33,$P$33)+IF((INDEXES!$M70)="SIM", $Q$33,$R$33)+IF((INDEXES!$M40)="POSITIVO", $S$33,$T$33)+IF((INDEXES!$I86)="POSITIVO", $U$33,$V$33)+IF($D16&gt;1.2, $W$33,$X$33))</f>
        <v>0.41</v>
      </c>
      <c r="I16">
        <f ca="1">(IF((INDEXES!$O55)="SIM",$K$33,$L$33)+IF((INDEXES!$O10)="(+) Alta",$M$33,$N$33)+IF((INDEXES!$O25)="(+) Alta",$O$33,$P$33)+IF((INDEXES!$O70)="SIM", $Q$33,$R$33)+IF((INDEXES!$O40)="POSITIVO", $S$33,$T$33)+IF((INDEXES!$I86)="POSITIVO", $U$33,$V$33)+IF($D16&gt;1.2, $W$33,$X$33))</f>
        <v>0.77000000000000013</v>
      </c>
      <c r="J16" s="10">
        <f ca="1" xml:space="preserve"> ($F$24) * ((G16 + H16+I16)*(F16*(1+Valorização!D13)*(1+Valorização!E13)*(1+Valorização!F13))) / ($F$4) + (F16*(1+Valorização!D13)*(1+Valorização!E13)*(1+Valorização!F13))</f>
        <v>684870.15591015364</v>
      </c>
      <c r="K16">
        <f ca="1">(IF((INDEXES!$Q55)="SIM",$K$33,$L$33)+IF((INDEXES!$Q10)="(+) Alta",$M$33,$N$33)+IF((INDEXES!$Q25)="(+) Alta",$O$33,$P$33)+IF((INDEXES!$Q70)="SIM", $Q$33,$R$33)+IF((INDEXES!$Q40)="POSITIVO", $S$33,$T$33)+IF((INDEXES!$I86)="POSITIVO", $U$33,$V$33)+IF($D16&gt;1.2, $W$33,$X$33))</f>
        <v>0.28000000000000003</v>
      </c>
      <c r="L16" s="12">
        <f ca="1">(IF((INDEXES!$S55)="SIM",$K$33,$L$33)+IF((INDEXES!$S10)="(+) Alta",$M$33,$N$33)+IF((INDEXES!$S25)="(+) Alta",$O$33,$P$33)+IF((INDEXES!$S70)="SIM", $Q$33,$R$33)+IF((INDEXES!$S40)="POSITIVO", $S$33,$T$33)+IF((INDEXES!$I86)="POSITIVO", $U$33,$V$33)+IF($D16&gt;1.2, $W$33,$X$33))</f>
        <v>0.41</v>
      </c>
      <c r="M16" s="12">
        <f ca="1">(IF((INDEXES!$U55)="SIM",$K$33,$L$33)+IF((INDEXES!$U10)="(+) Alta",$M$33,$N$33)+IF((INDEXES!$U25)="(+) Alta",$O$33,$P$33)+IF((INDEXES!$U70)="SIM", $Q$33,$R$33)+IF((INDEXES!$U40)="POSITIVO", $S$33,$T$33)+IF((INDEXES!$I86)="POSITIVO", $U$33,$V$33)+IF($D16&gt;1.2, $W$33,$X$33))</f>
        <v>0.29000000000000004</v>
      </c>
      <c r="N16" s="10">
        <f ca="1" xml:space="preserve"> (($F$25)) * ( (K16 + L16+ M16)*((J16)*(1+Valorização!G13)*(1+Valorização!H13)*(1+Valorização!I13))) / ($F$4) + (J16*(1+Valorização!G13)*(1+Valorização!H13)*(1+Valorização!I13))</f>
        <v>767349.21158225124</v>
      </c>
      <c r="O16">
        <f ca="1">(IF((INDEXES!$W55)="SIM",$K$33,$L$33)+IF((INDEXES!$W10)="(+) Alta",$M$33,$N$33)+IF((INDEXES!$W25)="(+) Alta",$O$33,$P$33)+IF((INDEXES!$W70)="SIM", $Q$33,$R$33)+IF((INDEXES!$W40)="POSITIVO", $S$33,$T$33)+IF((INDEXES!$I86)="POSITIVO", $U$33,$V$33)+IF($D16&gt;1.2, $W$33,$X$33))</f>
        <v>0.29000000000000004</v>
      </c>
      <c r="P16">
        <f ca="1">(IF((INDEXES!$W55)="SIM",$K$32,$L$32)+IF((INDEXES!$W10)="(+) Alta",$M$32,$N$32)+IF((INDEXES!$W25)="(+) Alta",$O$32,$P$32)+IF((INDEXES!$W70)="SIM", $Q$32,$R$32)+IF((INDEXES!$W40)="POSITIVO", $S$32,$T$32)+IF((INDEXES!$I86)="POSITIVO", $U$32,$V$32)+IF($D16&gt;1.2, $W$32,$X$32))</f>
        <v>5.0000000000000017E-2</v>
      </c>
      <c r="Q16">
        <f ca="1">(IF((INDEXES!$Y55)="SIM",$K$33,$L$33)+IF((INDEXES!$Y10)="(+) Alta",$M$33,$N$33)+IF((INDEXES!$Y25)="(+) Alta",$O$33,$P$33)+IF((INDEXES!$Y70)="SIM", $Q$33,$R$33)+IF((INDEXES!$Y40)="POSITIVO", $S$33,$T$33)+IF((INDEXES!$I86)="POSITIVO", $U$33,$V$33)+IF($D16&gt;1.2, $W$33,$X$33))</f>
        <v>0.77000000000000013</v>
      </c>
      <c r="R16" s="10">
        <f ca="1" xml:space="preserve"> (F30) * ((O16+P16+Q16)*((N16)*(1+Valorização!J13)*(1+Valorização!K13)*(1+Valorização!L13))) / ($F$4) + ((N16)*(1+Valorização!J13)*(1+Valorização!K13)*(1+Valorização!L13))</f>
        <v>610713.01458261302</v>
      </c>
      <c r="S16">
        <f ca="1">(IF((INDEXES!$AA55)="SIM",$K$33,$L$33)+IF((INDEXES!$AA10)="(+) Alta",$M$33,$N$33)+IF((INDEXES!$AA25)="(+) Alta",$O$33,$P$33)+IF((INDEXES!$AA70)="SIM", $Q$33,$R$33)+IF((INDEXES!$AA40)="POSITIVO", $S$33,$T$33)+IF((INDEXES!$I86)="POSITIVO", $U$33,$V$33)+IF($D16&gt;1.2, $W$33,$X$33))</f>
        <v>0.29000000000000004</v>
      </c>
      <c r="T16">
        <f ca="1">(IF((INDEXES!$AC55)="SIM",$K$33,$L$33)+IF((INDEXES!$AC10)="(+) Alta",$M$33,$N$33)+IF((INDEXES!$AC25)="(+) Alta",$O$33,$P$33)+IF((INDEXES!$AC70)="SIM", $Q$33,$R$33)+IF((INDEXES!$AC40)="POSITIVO", $S$33,$T$33)+IF((INDEXES!$I86)="POSITIVO", $U$33,$V$33)+IF($D16&gt;1.2, $W$33,$X$33))</f>
        <v>0.28000000000000003</v>
      </c>
      <c r="U16">
        <f ca="1">(IF((INDEXES!$AE55)="SIM",$K$33,$L$33)+IF((INDEXES!$AE10)="(+) Alta",$M$33,$N$33)+IF((INDEXES!$AE25)="(+) Alta",$O$33,$P$33)+IF((INDEXES!$AE70)="SIM", $Q$33,$R$33)+IF((INDEXES!$AE40)="POSITIVO", $S$33,$T$33)+IF((INDEXES!$I86)="POSITIVO", $U$33,$V$33)+IF($D16&gt;1.2, $W$33,$X$33))</f>
        <v>0.29000000000000004</v>
      </c>
      <c r="V16" s="80">
        <f ca="1" xml:space="preserve"> ((S16+T16+U16)*((R16)*(1+Valorização!M13)*(1+Valorização!N13)*(1+Valorização!O13)))  + ((R16)*(1+Valorização!M13)*(1+Valorização!N13)*(1+Valorização!O13))</f>
        <v>1333971.5758208635</v>
      </c>
      <c r="W16" s="1"/>
    </row>
    <row r="17" spans="1:24" x14ac:dyDescent="0.3">
      <c r="B17" t="s">
        <v>50</v>
      </c>
      <c r="C17" t="s">
        <v>6</v>
      </c>
      <c r="D17" s="1">
        <f t="shared" ca="1" si="0"/>
        <v>0.38631906804897986</v>
      </c>
      <c r="E17" s="1"/>
      <c r="F17" s="10">
        <f t="shared" ca="1" si="1"/>
        <v>871226.97731700656</v>
      </c>
      <c r="G17">
        <f ca="1">(IF((INDEXES!$K56)="SIM",$K$33,$L$33)+IF((INDEXES!$K11)="(+) Alta",$M$33,$N$33)+IF((INDEXES!$K26)="(+) Alta",$O$33,$P$33)+IF((INDEXES!$K71)="SIM", $Q$33,$R$33)+IF((INDEXES!$K41)="POSITIVO", $S$33,$T$33)+IF((INDEXES!$I87)="POSITIVO", $U$33,$V$33)+IF($D17&gt;1.2, $W$33,$X$33))</f>
        <v>0.36</v>
      </c>
      <c r="H17">
        <f ca="1">(IF((INDEXES!$M56)="SIM",$K$33,$L$33)+IF((INDEXES!$M11)="(+) Alta",$M$33,$N$33)+IF((INDEXES!$M26)="(+) Alta",$O$33,$P$33)+IF((INDEXES!$M71)="SIM", $Q$33,$R$33)+IF((INDEXES!$M41)="POSITIVO", $S$33,$T$33)+IF((INDEXES!$I87)="POSITIVO", $U$33,$V$33)+IF($D17&gt;1.2, $W$33,$X$33))</f>
        <v>0.56000000000000005</v>
      </c>
      <c r="I17">
        <f ca="1">(IF((INDEXES!$O56)="SIM",$K$33,$L$33)+IF((INDEXES!$O11)="(+) Alta",$M$33,$N$33)+IF((INDEXES!$O26)="(+) Alta",$O$33,$P$33)+IF((INDEXES!$O71)="SIM", $Q$33,$R$33)+IF((INDEXES!$O41)="POSITIVO", $S$33,$T$33)+IF((INDEXES!$I87)="POSITIVO", $U$33,$V$33)+IF($D17&gt;1.2, $W$33,$X$33))</f>
        <v>0.55000000000000004</v>
      </c>
      <c r="J17" s="10">
        <f ca="1" xml:space="preserve"> ($F$24) * ((G17 + H17+I17)*(F17*(1+Valorização!D14)*(1+Valorização!E14)*(1+Valorização!F14))) / ($F$4) + (F17*(1+Valorização!D14)*(1+Valorização!E14)*(1+Valorização!F14))</f>
        <v>1246943.4052651597</v>
      </c>
      <c r="K17">
        <f ca="1">(IF((INDEXES!$Q56)="SIM",$K$33,$L$33)+IF((INDEXES!$Q11)="(+) Alta",$M$33,$N$33)+IF((INDEXES!$Q26)="(+) Alta",$O$33,$P$33)+IF((INDEXES!$Q71)="SIM", $Q$33,$R$33)+IF((INDEXES!$Q41)="POSITIVO", $S$33,$T$33)+IF((INDEXES!$I87)="POSITIVO", $U$33,$V$33)+IF($D17&gt;1.2, $W$33,$X$33))</f>
        <v>0.35</v>
      </c>
      <c r="L17" s="12">
        <f ca="1">(IF((INDEXES!$S56)="SIM",$K$33,$L$33)+IF((INDEXES!$S11)="(+) Alta",$M$33,$N$33)+IF((INDEXES!$S26)="(+) Alta",$O$33,$P$33)+IF((INDEXES!$S71)="SIM", $Q$33,$R$33)+IF((INDEXES!$S41)="POSITIVO", $S$33,$T$33)+IF((INDEXES!$I87)="POSITIVO", $U$33,$V$33)+IF($D17&gt;1.2, $W$33,$X$33))</f>
        <v>8.0000000000000016E-2</v>
      </c>
      <c r="M17" s="12">
        <f ca="1">(IF((INDEXES!$U56)="SIM",$K$33,$L$33)+IF((INDEXES!$U11)="(+) Alta",$M$33,$N$33)+IF((INDEXES!$U26)="(+) Alta",$O$33,$P$33)+IF((INDEXES!$U71)="SIM", $Q$33,$R$33)+IF((INDEXES!$U41)="POSITIVO", $S$33,$T$33)+IF((INDEXES!$I87)="POSITIVO", $U$33,$V$33)+IF($D17&gt;1.2, $W$33,$X$33))</f>
        <v>0.56000000000000005</v>
      </c>
      <c r="N17" s="10">
        <f ca="1" xml:space="preserve"> (($F$25)) * ( (K17 + L17+ M17)*((J17)*(1+Valorização!G14)*(1+Valorização!H14)*(1+Valorização!I14))) / ($F$4) + (J17*(1+Valorização!G14)*(1+Valorização!H14)*(1+Valorização!I14))</f>
        <v>1518636.1876386206</v>
      </c>
      <c r="O17">
        <f ca="1">(IF((INDEXES!$W56)="SIM",$K$33,$L$33)+IF((INDEXES!$W11)="(+) Alta",$M$33,$N$33)+IF((INDEXES!$W26)="(+) Alta",$O$33,$P$33)+IF((INDEXES!$W71)="SIM", $Q$33,$R$33)+IF((INDEXES!$W41)="POSITIVO", $S$33,$T$33)+IF((INDEXES!$I87)="POSITIVO", $U$33,$V$33)+IF($D17&gt;1.2, $W$33,$X$33))</f>
        <v>0.35</v>
      </c>
      <c r="P17">
        <f ca="1">(IF((INDEXES!$W56)="SIM",$K$32,$L$32)+IF((INDEXES!$W11)="(+) Alta",$M$32,$N$32)+IF((INDEXES!$W26)="(+) Alta",$O$32,$P$32)+IF((INDEXES!$W71)="SIM", $Q$32,$R$32)+IF((INDEXES!$W41)="POSITIVO", $S$32,$T$32)+IF((INDEXES!$I87)="POSITIVO", $U$32,$V$32)+IF($D17&gt;1.2, $W$32,$X$32))</f>
        <v>0.17</v>
      </c>
      <c r="Q17">
        <f ca="1">(IF((INDEXES!$Y56)="SIM",$K$33,$L$33)+IF((INDEXES!$Y11)="(+) Alta",$M$33,$N$33)+IF((INDEXES!$Y26)="(+) Alta",$O$33,$P$33)+IF((INDEXES!$Y71)="SIM", $Q$33,$R$33)+IF((INDEXES!$Y41)="POSITIVO", $S$33,$T$33)+IF((INDEXES!$I87)="POSITIVO", $U$33,$V$33)+IF($D17&gt;1.2, $W$33,$X$33))</f>
        <v>0.76</v>
      </c>
      <c r="R17" s="10">
        <f ca="1" xml:space="preserve"> (F31) * ((O17+P17+Q17)*((N17)*(1+Valorização!J14)*(1+Valorização!K14)*(1+Valorização!L14))) / ($F$4) + ((N17)*(1+Valorização!J14)*(1+Valorização!K14)*(1+Valorização!L14))</f>
        <v>1516803.1058744995</v>
      </c>
      <c r="S17">
        <f ca="1">(IF((INDEXES!$AA56)="SIM",$K$33,$L$33)+IF((INDEXES!$AA11)="(+) Alta",$M$33,$N$33)+IF((INDEXES!$AA26)="(+) Alta",$O$33,$P$33)+IF((INDEXES!$AA71)="SIM", $Q$33,$R$33)+IF((INDEXES!$AA41)="POSITIVO", $S$33,$T$33)+IF((INDEXES!$I87)="POSITIVO", $U$33,$V$33)+IF($D17&gt;1.2, $W$33,$X$33))</f>
        <v>-1.3877787807814457E-17</v>
      </c>
      <c r="T17">
        <f ca="1">(IF((INDEXES!$AC56)="SIM",$K$33,$L$33)+IF((INDEXES!$AC11)="(+) Alta",$M$33,$N$33)+IF((INDEXES!$AC26)="(+) Alta",$O$33,$P$33)+IF((INDEXES!$AC71)="SIM", $Q$33,$R$33)+IF((INDEXES!$AC41)="POSITIVO", $S$33,$T$33)+IF((INDEXES!$I87)="POSITIVO", $U$33,$V$33)+IF($D17&gt;1.2, $W$33,$X$33))</f>
        <v>-1.3877787807814457E-17</v>
      </c>
      <c r="U17">
        <f ca="1">(IF((INDEXES!$AE56)="SIM",$K$33,$L$33)+IF((INDEXES!$AE11)="(+) Alta",$M$33,$N$33)+IF((INDEXES!$AE26)="(+) Alta",$O$33,$P$33)+IF((INDEXES!$AE71)="SIM", $Q$33,$R$33)+IF((INDEXES!$AE41)="POSITIVO", $S$33,$T$33)+IF((INDEXES!$I87)="POSITIVO", $U$33,$V$33)+IF($D17&gt;1.2, $W$33,$X$33))</f>
        <v>0.84000000000000008</v>
      </c>
      <c r="V17" s="80">
        <f ca="1" xml:space="preserve"> ((S17+T17+U17)*((R17)*(1+Valorização!M14)*(1+Valorização!N14)*(1+Valorização!O14)))  + ((R17)*(1+Valorização!M14)*(1+Valorização!N14)*(1+Valorização!O14))</f>
        <v>3089837.3559184028</v>
      </c>
      <c r="W17" s="1"/>
    </row>
    <row r="18" spans="1:24" x14ac:dyDescent="0.3">
      <c r="B18" t="s">
        <v>51</v>
      </c>
      <c r="C18" t="s">
        <v>7</v>
      </c>
      <c r="D18" s="1">
        <f t="shared" ca="1" si="0"/>
        <v>0.78499987554912221</v>
      </c>
      <c r="E18" s="1"/>
      <c r="F18" s="10">
        <f t="shared" ca="1" si="1"/>
        <v>738333.37481695926</v>
      </c>
      <c r="G18">
        <f ca="1">(IF((INDEXES!$K57)="SIM",$K$34,$L$34)+IF((INDEXES!$K12)="(+) Alta",$M$34,$N$34)+IF((INDEXES!$K27)="(+) Alta",$O$34,$P$34)+IF((INDEXES!$K72)="SIM", $Q$34,$R$34)+IF((INDEXES!$K42)="POSITIVO", $S$34,$T$34)+IF((INDEXES!$I88)="POSITIVO", $U$34,$V$34)+IF($D18&gt;1.2, $W$34,$X$34))</f>
        <v>-0.22999999999999998</v>
      </c>
      <c r="H18">
        <f ca="1">(IF((INDEXES!$M57)="SIM",$K$34,$L$34)+IF((INDEXES!$M12)="(+) Alta",$M$34,$N$34)+IF((INDEXES!$M27)="(+) Alta",$O$34,$P$34)+IF((INDEXES!$M72)="SIM", $Q$34,$R$34)+IF((INDEXES!$M42)="POSITIVO", $S$34,$T$34)+IF((INDEXES!$I88)="POSITIVO", $U$34,$V$34)+IF($D18&gt;1.2, $W$34,$X$34))</f>
        <v>-0.44</v>
      </c>
      <c r="I18">
        <f ca="1">(IF((INDEXES!$O57)="SIM",$K$34,$L$34)+IF((INDEXES!$O12)="(+) Alta",$M$34,$N$34)+IF((INDEXES!$O27)="(+) Alta",$O$34,$P$34)+IF((INDEXES!$O72)="SIM", $Q$34,$R$34)+IF((INDEXES!$O42)="POSITIVO", $S$34,$T$34)+IF((INDEXES!$I88)="POSITIVO", $U$34,$V$34)+IF($D18&gt;1.2, $W$34,$X$34))</f>
        <v>-0.59</v>
      </c>
      <c r="J18" s="10">
        <f ca="1" xml:space="preserve"> ($F$24) * ((G18 + H18+I18)*(F18*(1+Valorização!D15)*(1+Valorização!E15)*(1+Valorização!F15))) / ($F$4) + (F18*(1+Valorização!D15)*(1+Valorização!E15)*(1+Valorização!F15))</f>
        <v>390020.1337133132</v>
      </c>
      <c r="K18">
        <f ca="1">(IF((INDEXES!$Q57)="SIM",$K$34,$L$34)+IF((INDEXES!$Q12)="(+) Alta",$M$34,$N$34)+IF((INDEXES!$Q27)="(+) Alta",$O$34,$P$34)+IF((INDEXES!$Q72)="SIM", $Q$34,$R$34)+IF((INDEXES!$Q42)="POSITIVO", $S$34,$T$34)+IF((INDEXES!$I88)="POSITIVO", $U$34,$V$34)+IF($D18&gt;1.2, $W$34,$X$34))</f>
        <v>2.0000000000000004E-2</v>
      </c>
      <c r="L18" s="12">
        <f ca="1">(IF((INDEXES!$S57)="SIM",$K$34,$L$34)+IF((INDEXES!$S12)="(+) Alta",$M$34,$N$34)+IF((INDEXES!$S27)="(+) Alta",$O$34,$P$34)+IF((INDEXES!$S72)="SIM", $Q$34,$R$34)+IF((INDEXES!$S42)="POSITIVO", $S$34,$T$34)+IF((INDEXES!$I88)="POSITIVO", $U$34,$V$34)+IF($D18&gt;1.2, $W$34,$X$34))</f>
        <v>-0.04</v>
      </c>
      <c r="M18" s="12">
        <f ca="1">(IF((INDEXES!$U57)="SIM",$K$34,$L$34)+IF((INDEXES!$U12)="(+) Alta",$M$34,$N$34)+IF((INDEXES!$U27)="(+) Alta",$O$34,$P$34)+IF((INDEXES!$U72)="SIM", $Q$34,$R$34)+IF((INDEXES!$U42)="POSITIVO", $S$34,$T$34)+IF((INDEXES!$I88)="POSITIVO", $U$34,$V$34)+IF($D18&gt;1.2, $W$34,$X$34))</f>
        <v>-0.36</v>
      </c>
      <c r="N18" s="10">
        <f ca="1" xml:space="preserve"> (($F$25)) * ( (K18 + L18+ M18)*((J18)*(1+Valorização!G15)*(1+Valorização!H15)*(1+Valorização!I15))) / ($F$4) + (J18*(1+Valorização!G15)*(1+Valorização!H15)*(1+Valorização!I15))</f>
        <v>392749.57647467818</v>
      </c>
      <c r="O18">
        <f ca="1">(IF((INDEXES!$W57)="SIM",$K$34,$L$34)+IF((INDEXES!$W12)="(+) Alta",$M$34,$N$34)+IF((INDEXES!$W27)="(+) Alta",$O$34,$P$34)+IF((INDEXES!$W72)="SIM", $Q$34,$R$34)+IF((INDEXES!$W42)="POSITIVO", $S$34,$T$34)+IF((INDEXES!$I88)="POSITIVO", $U$34,$V$34)+IF($D18&gt;1.2, $W$34,$X$34))</f>
        <v>-0.44</v>
      </c>
      <c r="P18">
        <f ca="1">(IF((INDEXES!$W57)="SIM",$K$32,$L$32)+IF((INDEXES!$W12)="(+) Alta",$M$32,$N$32)+IF((INDEXES!$W27)="(+) Alta",$O$32,$P$32)+IF((INDEXES!$W72)="SIM", $Q$32,$R$32)+IF((INDEXES!$W42)="POSITIVO", $S$32,$T$32)+IF((INDEXES!$I88)="POSITIVO", $U$32,$V$32)+IF($D18&gt;1.2, $W$32,$X$32))</f>
        <v>0.25</v>
      </c>
      <c r="Q18">
        <f ca="1">(IF((INDEXES!$Y57)="SIM",$K$34,$L$34)+IF((INDEXES!$Y12)="(+) Alta",$M$34,$N$34)+IF((INDEXES!$Y27)="(+) Alta",$O$34,$P$34)+IF((INDEXES!$Y72)="SIM", $Q$34,$R$34)+IF((INDEXES!$Y42)="POSITIVO", $S$34,$T$34)+IF((INDEXES!$I88)="POSITIVO", $U$34,$V$34)+IF($D18&gt;1.2, $W$34,$X$34))</f>
        <v>3.9999999999999994E-2</v>
      </c>
      <c r="R18" s="10">
        <f ca="1" xml:space="preserve"> (F32) * ((O18+P18+Q18)*((N18)*(1+Valorização!J15)*(1+Valorização!K15)*(1+Valorização!L15))) / ($F$4) + ((N18)*(1+Valorização!J15)*(1+Valorização!K15)*(1+Valorização!L15))</f>
        <v>454098.13524780015</v>
      </c>
      <c r="S18">
        <f ca="1">(IF((INDEXES!$AA57)="SIM",$K$34,$L$34)+IF((INDEXES!$AA12)="(+) Alta",$M$34,$N$34)+IF((INDEXES!$AA27)="(+) Alta",$O$34,$P$34)+IF((INDEXES!$AA72)="SIM", $Q$34,$R$34)+IF((INDEXES!$AA42)="POSITIVO", $S$34,$T$34)+IF((INDEXES!$I88)="POSITIVO", $U$34,$V$34)+IF($D18&gt;1.2, $W$34,$X$34))</f>
        <v>-0.19</v>
      </c>
      <c r="T18">
        <f ca="1">(IF((INDEXES!$AC57)="SIM",$K$34,$L$34)+IF((INDEXES!$AC12)="(+) Alta",$M$34,$N$34)+IF((INDEXES!$AC27)="(+) Alta",$O$34,$P$34)+IF((INDEXES!$AC72)="SIM", $Q$34,$R$34)+IF((INDEXES!$AC42)="POSITIVO", $S$34,$T$34)+IF((INDEXES!$I88)="POSITIVO", $U$34,$V$34)+IF($D18&gt;1.2, $W$34,$X$34))</f>
        <v>-0.22999999999999998</v>
      </c>
      <c r="U18">
        <f ca="1">(IF((INDEXES!$AE57)="SIM",$K$34,$L$34)+IF((INDEXES!$AE12)="(+) Alta",$M$34,$N$34)+IF((INDEXES!$AE27)="(+) Alta",$O$34,$P$34)+IF((INDEXES!$AE72)="SIM", $Q$34,$R$34)+IF((INDEXES!$AE42)="POSITIVO", $S$34,$T$34)+IF((INDEXES!$I88)="POSITIVO", $U$34,$V$34)+IF($D18&gt;1.2, $W$34,$X$34))</f>
        <v>-0.44</v>
      </c>
      <c r="V18" s="80">
        <f ca="1" xml:space="preserve"> ((S18+T18+U18)*((R18)*(1+Valorização!M15)*(1+Valorização!N15)*(1+Valorização!O15)))  + ((R18)*(1+Valorização!M15)*(1+Valorização!N15)*(1+Valorização!O15))</f>
        <v>65593.682349764742</v>
      </c>
      <c r="W18" s="1"/>
    </row>
    <row r="19" spans="1:24" x14ac:dyDescent="0.3">
      <c r="B19" t="s">
        <v>51</v>
      </c>
      <c r="C19" t="s">
        <v>8</v>
      </c>
      <c r="D19" s="1">
        <f t="shared" ca="1" si="0"/>
        <v>2.9023811944977367</v>
      </c>
      <c r="E19" s="1"/>
      <c r="F19" s="10">
        <f t="shared" ca="1" si="1"/>
        <v>32539.601834087771</v>
      </c>
      <c r="G19">
        <f ca="1">(IF((INDEXES!$K58)="SIM",$K$34,$L$34)+IF((INDEXES!$K13)="(+) Alta",$M$34,$N$34)+IF((INDEXES!$K28)="(+) Alta",$O$34,$P$34)+IF((INDEXES!$K73)="SIM", $Q$34,$R$34)+IF((INDEXES!$K43)="POSITIVO", $S$34,$T$34)+IF((INDEXES!$I89)="POSITIVO", $U$34,$V$34)+IF($D19&gt;1.2, $W$34,$X$34))</f>
        <v>-0.73</v>
      </c>
      <c r="H19">
        <f ca="1">(IF((INDEXES!$M58)="SIM",$K$34,$L$34)+IF((INDEXES!$M13)="(+) Alta",$M$34,$N$34)+IF((INDEXES!$M28)="(+) Alta",$O$34,$P$34)+IF((INDEXES!$M73)="SIM", $Q$34,$R$34)+IF((INDEXES!$M43)="POSITIVO", $S$34,$T$34)+IF((INDEXES!$I89)="POSITIVO", $U$34,$V$34)+IF($D19&gt;1.2, $W$34,$X$34))</f>
        <v>-0.37</v>
      </c>
      <c r="I19">
        <f ca="1">(IF((INDEXES!$O58)="SIM",$K$34,$L$34)+IF((INDEXES!$O13)="(+) Alta",$M$34,$N$34)+IF((INDEXES!$O28)="(+) Alta",$O$34,$P$34)+IF((INDEXES!$O73)="SIM", $Q$34,$R$34)+IF((INDEXES!$O43)="POSITIVO", $S$34,$T$34)+IF((INDEXES!$I89)="POSITIVO", $U$34,$V$34)+IF($D19&gt;1.2, $W$34,$X$34))</f>
        <v>-0.49999999999999994</v>
      </c>
      <c r="J19" s="10">
        <f ca="1" xml:space="preserve"> ($F$24) * ((G19 + H19+I19)*(F19*(1+Valorização!D16)*(1+Valorização!E16)*(1+Valorização!F16))) / ($F$4) + (F19*(1+Valorização!D16)*(1+Valorização!E16)*(1+Valorização!F16))</f>
        <v>18127.811304173127</v>
      </c>
      <c r="K19">
        <f ca="1">(IF((INDEXES!$Q58)="SIM",$K$34,$L$34)+IF((INDEXES!$Q13)="(+) Alta",$M$34,$N$34)+IF((INDEXES!$Q28)="(+) Alta",$O$34,$P$34)+IF((INDEXES!$Q73)="SIM", $Q$34,$R$34)+IF((INDEXES!$Q43)="POSITIVO", $S$34,$T$34)+IF((INDEXES!$I89)="POSITIVO", $U$34,$V$34)+IF($D19&gt;1.2, $W$34,$X$34))</f>
        <v>-0.73</v>
      </c>
      <c r="L19" s="12">
        <f ca="1">(IF((INDEXES!$S58)="SIM",$K$34,$L$34)+IF((INDEXES!$S13)="(+) Alta",$M$34,$N$34)+IF((INDEXES!$S28)="(+) Alta",$O$34,$P$34)+IF((INDEXES!$S73)="SIM", $Q$34,$R$34)+IF((INDEXES!$S43)="POSITIVO", $S$34,$T$34)+IF((INDEXES!$I89)="POSITIVO", $U$34,$V$34)+IF($D19&gt;1.2, $W$34,$X$34))</f>
        <v>-0.52</v>
      </c>
      <c r="M19" s="12">
        <f ca="1">(IF((INDEXES!$U58)="SIM",$K$34,$L$34)+IF((INDEXES!$U13)="(+) Alta",$M$34,$N$34)+IF((INDEXES!$U28)="(+) Alta",$O$34,$P$34)+IF((INDEXES!$U73)="SIM", $Q$34,$R$34)+IF((INDEXES!$U43)="POSITIVO", $S$34,$T$34)+IF((INDEXES!$I89)="POSITIVO", $U$34,$V$34)+IF($D19&gt;1.2, $W$34,$X$34))</f>
        <v>-0.52</v>
      </c>
      <c r="N19" s="10">
        <f ca="1" xml:space="preserve"> (($F$25)) * ( (K19 + L19+ M19)*((J19)*(1+Valorização!G16)*(1+Valorização!H16)*(1+Valorização!I16))) / ($F$4) + (J19*(1+Valorização!G16)*(1+Valorização!H16)*(1+Valorização!I16))</f>
        <v>17497.629180672378</v>
      </c>
      <c r="O19">
        <f ca="1">(IF((INDEXES!$W58)="SIM",$K$34,$L$34)+IF((INDEXES!$W13)="(+) Alta",$M$34,$N$34)+IF((INDEXES!$W28)="(+) Alta",$O$34,$P$34)+IF((INDEXES!$W73)="SIM", $Q$34,$R$34)+IF((INDEXES!$W43)="POSITIVO", $S$34,$T$34)+IF((INDEXES!$I89)="POSITIVO", $U$34,$V$34)+IF($D19&gt;1.2, $W$34,$X$34))</f>
        <v>-0.1</v>
      </c>
      <c r="P19">
        <f ca="1">(IF((INDEXES!$W58)="SIM",$K$32,$L$32)+IF((INDEXES!$W13)="(+) Alta",$M$32,$N$32)+IF((INDEXES!$W28)="(+) Alta",$O$32,$P$32)+IF((INDEXES!$W73)="SIM", $Q$32,$R$32)+IF((INDEXES!$W43)="POSITIVO", $S$32,$T$32)+IF((INDEXES!$I89)="POSITIVO", $U$32,$V$32)+IF($D19&gt;1.2, $W$32,$X$32))</f>
        <v>-0.15000000000000002</v>
      </c>
      <c r="Q19">
        <f ca="1">(IF((INDEXES!$Y58)="SIM",$K$34,$L$34)+IF((INDEXES!$Y13)="(+) Alta",$M$34,$N$34)+IF((INDEXES!$Y28)="(+) Alta",$O$34,$P$34)+IF((INDEXES!$Y73)="SIM", $Q$34,$R$34)+IF((INDEXES!$Y43)="POSITIVO", $S$34,$T$34)+IF((INDEXES!$I89)="POSITIVO", $U$34,$V$34)+IF($D19&gt;1.2, $W$34,$X$34))</f>
        <v>-0.37</v>
      </c>
      <c r="R19" s="10">
        <f ca="1" xml:space="preserve"> (F33) * ((O19+P19+Q19)*((N19)*(1+Valorização!J16)*(1+Valorização!K16)*(1+Valorização!L16))) / ($F$4) + ((N19)*(1+Valorização!J16)*(1+Valorização!K16)*(1+Valorização!L16))</f>
        <v>20207.221632330722</v>
      </c>
      <c r="S19">
        <f ca="1">(IF((INDEXES!$AA58)="SIM",$K$34,$L$34)+IF((INDEXES!$AA13)="(+) Alta",$M$34,$N$34)+IF((INDEXES!$AA28)="(+) Alta",$O$34,$P$34)+IF((INDEXES!$AA73)="SIM", $Q$34,$R$34)+IF((INDEXES!$AA43)="POSITIVO", $S$34,$T$34)+IF((INDEXES!$I89)="POSITIVO", $U$34,$V$34)+IF($D19&gt;1.2, $W$34,$X$34))</f>
        <v>0.03</v>
      </c>
      <c r="T19">
        <f ca="1">(IF((INDEXES!$AC58)="SIM",$K$34,$L$34)+IF((INDEXES!$AC13)="(+) Alta",$M$34,$N$34)+IF((INDEXES!$AC28)="(+) Alta",$O$34,$P$34)+IF((INDEXES!$AC73)="SIM", $Q$34,$R$34)+IF((INDEXES!$AC43)="POSITIVO", $S$34,$T$34)+IF((INDEXES!$I89)="POSITIVO", $U$34,$V$34)+IF($D19&gt;1.2, $W$34,$X$34))</f>
        <v>-0.49999999999999994</v>
      </c>
      <c r="U19">
        <f ca="1">(IF((INDEXES!$AE58)="SIM",$K$34,$L$34)+IF((INDEXES!$AE13)="(+) Alta",$M$34,$N$34)+IF((INDEXES!$AE28)="(+) Alta",$O$34,$P$34)+IF((INDEXES!$AE73)="SIM", $Q$34,$R$34)+IF((INDEXES!$AE43)="POSITIVO", $S$34,$T$34)+IF((INDEXES!$I89)="POSITIVO", $U$34,$V$34)+IF($D19&gt;1.2, $W$34,$X$34))</f>
        <v>-0.57999999999999996</v>
      </c>
      <c r="V19" s="80">
        <f ca="1" xml:space="preserve"> ((S19+T19+U19)*((R19)*(1+Valorização!M16)*(1+Valorização!N16)*(1+Valorização!O16)))  + ((R19)*(1+Valorização!M16)*(1+Valorização!N16)*(1+Valorização!O16))</f>
        <v>-1153.3607974930419</v>
      </c>
      <c r="W19" s="1"/>
    </row>
    <row r="20" spans="1:24" x14ac:dyDescent="0.3">
      <c r="B20" t="s">
        <v>52</v>
      </c>
      <c r="C20" t="s">
        <v>9</v>
      </c>
      <c r="D20" s="1">
        <f t="shared" ca="1" si="0"/>
        <v>2.3019163258146649</v>
      </c>
      <c r="E20" s="1"/>
      <c r="F20" s="10">
        <f t="shared" ca="1" si="1"/>
        <v>232694.55806177837</v>
      </c>
      <c r="G20">
        <f ca="1">(IF((INDEXES!$K59)="SIM",$K$35,$L$35)+IF((INDEXES!$K14)="(+) Alta",$M$35,$N$35)+IF((INDEXES!$K29)="(+) Alta",$O$35,$P$35)+IF((INDEXES!$K74)="SIM", $Q$35,$R$35)+IF((INDEXES!$K44)="POSITIVO", $S$35,$T$35)+IF((INDEXES!$I90)="POSITIVO", $U$35,$V$35)+IF($D20&gt;1.2, $W$35,$X$35))</f>
        <v>-0.28999999999999998</v>
      </c>
      <c r="H20">
        <f ca="1">(IF((INDEXES!$M59)="SIM",$K$35,$L$35)+IF((INDEXES!$M14)="(+) Alta",$M$35,$N$35)+IF((INDEXES!$M29)="(+) Alta",$O$35,$P$35)+IF((INDEXES!$M74)="SIM", $Q$35,$R$35)+IF((INDEXES!$M44)="POSITIVO", $S$35,$T$35)+IF((INDEXES!$I90)="POSITIVO", $U$35,$V$35)+IF($D20&gt;1.2, $W$35,$X$35))</f>
        <v>-0.11</v>
      </c>
      <c r="I20">
        <f ca="1">(IF((INDEXES!$O59)="SIM",$K$35,$L$35)+IF((INDEXES!$O14)="(+) Alta",$M$35,$N$35)+IF((INDEXES!$O29)="(+) Alta",$O$35,$P$35)+IF((INDEXES!$O74)="SIM", $Q$35,$R$35)+IF((INDEXES!$O44)="POSITIVO", $S$35,$T$35)+IF((INDEXES!$I90)="POSITIVO", $U$35,$V$35)+IF($D20&gt;1.2, $W$35,$X$35))</f>
        <v>-0.46</v>
      </c>
      <c r="J20" s="10">
        <f ca="1" xml:space="preserve"> ($F$24) * ((G20 + H20+I20)*(F20*(1+Valorização!D17)*(1+Valorização!E17)*(1+Valorização!F17))) / ($F$4) + (F20*(1+Valorização!D17)*(1+Valorização!E17)*(1+Valorização!F17))</f>
        <v>170828.31441704766</v>
      </c>
      <c r="K20">
        <f ca="1">(IF((INDEXES!$Q59)="SIM",$K$35,$L$35)+IF((INDEXES!$Q14)="(+) Alta",$M$35,$N$35)+IF((INDEXES!$Q29)="(+) Alta",$O$35,$P$35)+IF((INDEXES!$Q74)="SIM", $Q$35,$R$35)+IF((INDEXES!$Q44)="POSITIVO", $S$35,$T$35)+IF((INDEXES!$I90)="POSITIVO", $U$35,$V$35)+IF($D20&gt;1.2, $W$35,$X$35))</f>
        <v>-0.33</v>
      </c>
      <c r="L20" s="12">
        <f ca="1">(IF((INDEXES!$S59)="SIM",$K$35,$L$35)+IF((INDEXES!$S14)="(+) Alta",$M$35,$N$35)+IF((INDEXES!$S29)="(+) Alta",$O$35,$P$35)+IF((INDEXES!$S74)="SIM", $Q$35,$R$35)+IF((INDEXES!$S44)="POSITIVO", $S$35,$T$35)+IF((INDEXES!$I90)="POSITIVO", $U$35,$V$35)+IF($D20&gt;1.2, $W$35,$X$35))</f>
        <v>-0.28000000000000003</v>
      </c>
      <c r="M20" s="12">
        <f ca="1">(IF((INDEXES!$U59)="SIM",$K$35,$L$35)+IF((INDEXES!$U14)="(+) Alta",$M$35,$N$35)+IF((INDEXES!$U29)="(+) Alta",$O$35,$P$35)+IF((INDEXES!$U74)="SIM", $Q$35,$R$35)+IF((INDEXES!$U44)="POSITIVO", $S$35,$T$35)+IF((INDEXES!$I90)="POSITIVO", $U$35,$V$35)+IF($D20&gt;1.2, $W$35,$X$35))</f>
        <v>-0.54</v>
      </c>
      <c r="N20" s="10">
        <f ca="1" xml:space="preserve"> (($F$25)) * ( (K20 + L20+ M20)*((J20)*(1+Valorização!G17)*(1+Valorização!H17)*(1+Valorização!I17))) / ($F$4) + (J20*(1+Valorização!G17)*(1+Valorização!H17)*(1+Valorização!I17))</f>
        <v>187741.6203648549</v>
      </c>
      <c r="O20">
        <f ca="1">(IF((INDEXES!$W59)="SIM",$K$35,$L$35)+IF((INDEXES!$W14)="(+) Alta",$M$35,$N$35)+IF((INDEXES!$W29)="(+) Alta",$O$35,$P$35)+IF((INDEXES!$W74)="SIM", $Q$35,$R$35)+IF((INDEXES!$W44)="POSITIVO", $S$35,$T$35)+IF((INDEXES!$I90)="POSITIVO", $U$35,$V$35)+IF($D20&gt;1.2, $W$35,$X$35))</f>
        <v>-0.66000000000000014</v>
      </c>
      <c r="P20">
        <f ca="1">(IF((INDEXES!$W59)="SIM",$K$32,$L$32)+IF((INDEXES!$W14)="(+) Alta",$M$32,$N$32)+IF((INDEXES!$W29)="(+) Alta",$O$32,$P$32)+IF((INDEXES!$W74)="SIM", $Q$32,$R$32)+IF((INDEXES!$W44)="POSITIVO", $S$32,$T$32)+IF((INDEXES!$I90)="POSITIVO", $U$32,$V$32)+IF($D20&gt;1.2, $W$32,$X$32))</f>
        <v>-5.0000000000000017E-2</v>
      </c>
      <c r="Q20">
        <f ca="1">(IF((INDEXES!$Y59)="SIM",$K$35,$L$35)+IF((INDEXES!$Y14)="(+) Alta",$M$35,$N$35)+IF((INDEXES!$Y29)="(+) Alta",$O$35,$P$35)+IF((INDEXES!$Y74)="SIM", $Q$35,$R$35)+IF((INDEXES!$Y44)="POSITIVO", $S$35,$T$35)+IF((INDEXES!$I90)="POSITIVO", $U$35,$V$35)+IF($D20&gt;1.2, $W$35,$X$35))</f>
        <v>-0.33</v>
      </c>
      <c r="R20" s="10">
        <f ca="1" xml:space="preserve"> (F34) * ((O20+P20+Q20)*((N20)*(1+Valorização!J17)*(1+Valorização!K17)*(1+Valorização!L17))) / ($F$4) + ((N20)*(1+Valorização!J17)*(1+Valorização!K17)*(1+Valorização!L17))</f>
        <v>165009.96531291262</v>
      </c>
      <c r="S20">
        <f ca="1">(IF((INDEXES!$AA59)="SIM",$K$35,$L$35)+IF((INDEXES!$AA14)="(+) Alta",$M$35,$N$35)+IF((INDEXES!$AA29)="(+) Alta",$O$35,$P$35)+IF((INDEXES!$AA74)="SIM", $Q$35,$R$35)+IF((INDEXES!$AA44)="POSITIVO", $S$35,$T$35)+IF((INDEXES!$I90)="POSITIVO", $U$35,$V$35)+IF($D20&gt;1.2, $W$35,$X$35))</f>
        <v>-0.33</v>
      </c>
      <c r="T20">
        <f ca="1">(IF((INDEXES!$AC59)="SIM",$K$35,$L$35)+IF((INDEXES!$AC14)="(+) Alta",$M$35,$N$35)+IF((INDEXES!$AC29)="(+) Alta",$O$35,$P$35)+IF((INDEXES!$AC74)="SIM", $Q$35,$R$35)+IF((INDEXES!$AC44)="POSITIVO", $S$35,$T$35)+IF((INDEXES!$I90)="POSITIVO", $U$35,$V$35)+IF($D20&gt;1.2, $W$35,$X$35))</f>
        <v>-0.59000000000000008</v>
      </c>
      <c r="U20">
        <f ca="1">(IF((INDEXES!$AE59)="SIM",$K$35,$L$35)+IF((INDEXES!$AE14)="(+) Alta",$M$35,$N$35)+IF((INDEXES!$AE29)="(+) Alta",$O$35,$P$35)+IF((INDEXES!$AE74)="SIM", $Q$35,$R$35)+IF((INDEXES!$AE44)="POSITIVO", $S$35,$T$35)+IF((INDEXES!$I90)="POSITIVO", $U$35,$V$35)+IF($D20&gt;1.2, $W$35,$X$35))</f>
        <v>-0.44</v>
      </c>
      <c r="V20" s="80">
        <f ca="1" xml:space="preserve"> ((S20+T20+U20)*((R20)*(1+Valorização!M17)*(1+Valorização!N17)*(1+Valorização!O17)))  + ((R20)*(1+Valorização!M17)*(1+Valorização!N17)*(1+Valorização!O17))</f>
        <v>-69517.200511060655</v>
      </c>
      <c r="W20" s="1"/>
    </row>
    <row r="21" spans="1:24" x14ac:dyDescent="0.3">
      <c r="B21" t="s">
        <v>52</v>
      </c>
      <c r="C21" t="s">
        <v>10</v>
      </c>
      <c r="D21" s="1">
        <f t="shared" ca="1" si="0"/>
        <v>2.6275105721009218E-2</v>
      </c>
      <c r="E21" s="1"/>
      <c r="F21" s="10">
        <f t="shared" ca="1" si="1"/>
        <v>991241.63142633031</v>
      </c>
      <c r="G21">
        <f ca="1">(IF((INDEXES!$K60)="SIM",$K$35,$L$35)+IF((INDEXES!$K15)="(+) Alta",$M$35,$N$35)+IF((INDEXES!$K30)="(+) Alta",$O$35,$P$35)+IF((INDEXES!$K75)="SIM", $Q$35,$R$35)+IF((INDEXES!$K45)="POSITIVO", $S$35,$T$35)+IF((INDEXES!$I91)="POSITIVO", $U$35,$V$35)+IF($D21&gt;1.2, $W$35,$X$35))</f>
        <v>-0.4</v>
      </c>
      <c r="H21">
        <f ca="1">(IF((INDEXES!$M60)="SIM",$K$35,$L$35)+IF((INDEXES!$M15)="(+) Alta",$M$35,$N$35)+IF((INDEXES!$M30)="(+) Alta",$O$35,$P$35)+IF((INDEXES!$M75)="SIM", $Q$35,$R$35)+IF((INDEXES!$M45)="POSITIVO", $S$35,$T$35)+IF((INDEXES!$I91)="POSITIVO", $U$35,$V$35)+IF($D21&gt;1.2, $W$35,$X$35))</f>
        <v>-0.60000000000000009</v>
      </c>
      <c r="I21">
        <f ca="1">(IF((INDEXES!$O60)="SIM",$K$35,$L$35)+IF((INDEXES!$O15)="(+) Alta",$M$35,$N$35)+IF((INDEXES!$O30)="(+) Alta",$O$35,$P$35)+IF((INDEXES!$O75)="SIM", $Q$35,$R$35)+IF((INDEXES!$O45)="POSITIVO", $S$35,$T$35)+IF((INDEXES!$I91)="POSITIVO", $U$35,$V$35)+IF($D21&gt;1.2, $W$35,$X$35))</f>
        <v>-0.27</v>
      </c>
      <c r="J21" s="10">
        <f ca="1" xml:space="preserve"> ($F$24) * ((G21 + H21+I21)*(F21*(1+Valorização!D18)*(1+Valorização!E18)*(1+Valorização!F18))) / ($F$4) + (F21*(1+Valorização!D18)*(1+Valorização!E18)*(1+Valorização!F18))</f>
        <v>536706.20657468075</v>
      </c>
      <c r="K21">
        <f ca="1">(IF((INDEXES!$Q60)="SIM",$K$35,$L$35)+IF((INDEXES!$Q15)="(+) Alta",$M$35,$N$35)+IF((INDEXES!$Q30)="(+) Alta",$O$35,$P$35)+IF((INDEXES!$Q75)="SIM", $Q$35,$R$35)+IF((INDEXES!$Q45)="POSITIVO", $S$35,$T$35)+IF((INDEXES!$I91)="POSITIVO", $U$35,$V$35)+IF($D21&gt;1.2, $W$35,$X$35))</f>
        <v>-0.29000000000000004</v>
      </c>
      <c r="L21" s="12">
        <f ca="1">(IF((INDEXES!$S60)="SIM",$K$35,$L$35)+IF((INDEXES!$S15)="(+) Alta",$M$35,$N$35)+IF((INDEXES!$S30)="(+) Alta",$O$35,$P$35)+IF((INDEXES!$S75)="SIM", $Q$35,$R$35)+IF((INDEXES!$S45)="POSITIVO", $S$35,$T$35)+IF((INDEXES!$I91)="POSITIVO", $U$35,$V$35)+IF($D21&gt;1.2, $W$35,$X$35))</f>
        <v>-0.27</v>
      </c>
      <c r="M21" s="12">
        <f ca="1">(IF((INDEXES!$U60)="SIM",$K$35,$L$35)+IF((INDEXES!$U15)="(+) Alta",$M$35,$N$35)+IF((INDEXES!$U30)="(+) Alta",$O$35,$P$35)+IF((INDEXES!$U75)="SIM", $Q$35,$R$35)+IF((INDEXES!$U45)="POSITIVO", $S$35,$T$35)+IF((INDEXES!$I91)="POSITIVO", $U$35,$V$35)+IF($D21&gt;1.2, $W$35,$X$35))</f>
        <v>-0.17</v>
      </c>
      <c r="N21" s="10">
        <f ca="1" xml:space="preserve"> (($F$25)) * ( (K21 + L21+ M21)*((J21)*(1+Valorização!G18)*(1+Valorização!H18)*(1+Valorização!I18))) / ($F$4) + (J21*(1+Valorização!G18)*(1+Valorização!H18)*(1+Valorização!I18))</f>
        <v>483597.60642096866</v>
      </c>
      <c r="O21">
        <f ca="1">(IF((INDEXES!$W60)="SIM",$K$35,$L$35)+IF((INDEXES!$W15)="(+) Alta",$M$35,$N$35)+IF((INDEXES!$W30)="(+) Alta",$O$35,$P$35)+IF((INDEXES!$W75)="SIM", $Q$35,$R$35)+IF((INDEXES!$W45)="POSITIVO", $S$35,$T$35)+IF((INDEXES!$I91)="POSITIVO", $U$35,$V$35)+IF($D21&gt;1.2, $W$35,$X$35))</f>
        <v>-0.32000000000000006</v>
      </c>
      <c r="P21">
        <f ca="1">(IF((INDEXES!$W60)="SIM",$K$32,$L$32)+IF((INDEXES!$W15)="(+) Alta",$M$32,$N$32)+IF((INDEXES!$W30)="(+) Alta",$O$32,$P$32)+IF((INDEXES!$W75)="SIM", $Q$32,$R$32)+IF((INDEXES!$W45)="POSITIVO", $S$32,$T$32)+IF((INDEXES!$I91)="POSITIVO", $U$32,$V$32)+IF($D21&gt;1.2, $W$32,$X$32))</f>
        <v>-0.21000000000000005</v>
      </c>
      <c r="Q21">
        <f ca="1">(IF((INDEXES!$Y60)="SIM",$K$35,$L$35)+IF((INDEXES!$Y15)="(+) Alta",$M$35,$N$35)+IF((INDEXES!$Y30)="(+) Alta",$O$35,$P$35)+IF((INDEXES!$Y75)="SIM", $Q$35,$R$35)+IF((INDEXES!$Y45)="POSITIVO", $S$35,$T$35)+IF((INDEXES!$I91)="POSITIVO", $U$35,$V$35)+IF($D21&gt;1.2, $W$35,$X$35))</f>
        <v>-0.12000000000000001</v>
      </c>
      <c r="R21" s="10">
        <f ca="1" xml:space="preserve"> (F35) * ((O21+P21+Q21)*((N21)*(1+Valorização!J18)*(1+Valorização!K18)*(1+Valorização!L18))) / ($F$4) + ((N21)*(1+Valorização!J18)*(1+Valorização!K18)*(1+Valorização!L18))</f>
        <v>520852.21728313738</v>
      </c>
      <c r="S21">
        <f ca="1">(IF((INDEXES!$AA60)="SIM",$K$35,$L$35)+IF((INDEXES!$AA15)="(+) Alta",$M$35,$N$35)+IF((INDEXES!$AA30)="(+) Alta",$O$35,$P$35)+IF((INDEXES!$AA75)="SIM", $Q$35,$R$35)+IF((INDEXES!$AA45)="POSITIVO", $S$35,$T$35)+IF((INDEXES!$I91)="POSITIVO", $U$35,$V$35)+IF($D21&gt;1.2, $W$35,$X$35))</f>
        <v>-0.27</v>
      </c>
      <c r="T21">
        <f ca="1">(IF((INDEXES!$AC60)="SIM",$K$35,$L$35)+IF((INDEXES!$AC15)="(+) Alta",$M$35,$N$35)+IF((INDEXES!$AC30)="(+) Alta",$O$35,$P$35)+IF((INDEXES!$AC75)="SIM", $Q$35,$R$35)+IF((INDEXES!$AC45)="POSITIVO", $S$35,$T$35)+IF((INDEXES!$I91)="POSITIVO", $U$35,$V$35)+IF($D21&gt;1.2, $W$35,$X$35))</f>
        <v>-0.19</v>
      </c>
      <c r="U21">
        <f ca="1">(IF((INDEXES!$AE60)="SIM",$K$35,$L$35)+IF((INDEXES!$AE15)="(+) Alta",$M$35,$N$35)+IF((INDEXES!$AE30)="(+) Alta",$O$35,$P$35)+IF((INDEXES!$AE75)="SIM", $Q$35,$R$35)+IF((INDEXES!$AE45)="POSITIVO", $S$35,$T$35)+IF((INDEXES!$I91)="POSITIVO", $U$35,$V$35)+IF($D21&gt;1.2, $W$35,$X$35))</f>
        <v>-0.45</v>
      </c>
      <c r="V21" s="80">
        <f ca="1" xml:space="preserve"> ((S21+T21+U21)*((R21)*(1+Valorização!M18)*(1+Valorização!N18)*(1+Valorização!O18)))  + ((R21)*(1+Valorização!M18)*(1+Valorização!N18)*(1+Valorização!O18))</f>
        <v>51065.10269277211</v>
      </c>
      <c r="W21" s="1"/>
    </row>
    <row r="22" spans="1:24" x14ac:dyDescent="0.3">
      <c r="G22" s="2"/>
      <c r="J22" s="10"/>
    </row>
    <row r="23" spans="1:24" x14ac:dyDescent="0.3">
      <c r="D23" t="s">
        <v>13</v>
      </c>
      <c r="F23" s="10">
        <f ca="1" xml:space="preserve"> F4-SUM(F12:F21)</f>
        <v>4127452.4035697086</v>
      </c>
    </row>
    <row r="24" spans="1:24" x14ac:dyDescent="0.3">
      <c r="C24" s="2"/>
      <c r="D24" s="2" t="s">
        <v>102</v>
      </c>
      <c r="E24" s="2"/>
      <c r="F24" s="79">
        <f ca="1">F23*0.8</f>
        <v>3301961.922855767</v>
      </c>
      <c r="G24" s="2"/>
      <c r="H24" s="2"/>
      <c r="I24" s="2"/>
      <c r="J24" s="10"/>
      <c r="K24" s="2"/>
      <c r="L24" s="2"/>
      <c r="M24" s="2"/>
      <c r="N24" s="2"/>
      <c r="O24" s="2"/>
      <c r="P24" s="2"/>
      <c r="Q24" s="2"/>
      <c r="R24" s="2"/>
      <c r="S24" s="2"/>
    </row>
    <row r="25" spans="1:24" x14ac:dyDescent="0.3">
      <c r="D25" t="s">
        <v>103</v>
      </c>
      <c r="F25" s="10">
        <f ca="1">F23 * 0.15</f>
        <v>619117.86053545622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4" x14ac:dyDescent="0.3">
      <c r="D26" t="s">
        <v>104</v>
      </c>
      <c r="F26" s="10">
        <f ca="1">F23 * 0.05</f>
        <v>206372.62017848543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4" x14ac:dyDescent="0.3"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4" x14ac:dyDescent="0.3">
      <c r="E28" s="80"/>
      <c r="F28" s="8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4" x14ac:dyDescent="0.3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4" x14ac:dyDescent="0.3">
      <c r="C30" s="2"/>
      <c r="D30" s="2"/>
      <c r="E30" s="2"/>
      <c r="F30" s="2"/>
      <c r="G30" s="2"/>
      <c r="H30" s="2"/>
      <c r="I30" s="2"/>
      <c r="J30" s="2"/>
      <c r="K30" s="1" t="s">
        <v>86</v>
      </c>
      <c r="L30" s="1"/>
      <c r="M30" s="1" t="s">
        <v>87</v>
      </c>
      <c r="N30" s="1"/>
      <c r="O30" s="1" t="s">
        <v>89</v>
      </c>
      <c r="P30" s="1"/>
      <c r="Q30" s="1" t="s">
        <v>90</v>
      </c>
      <c r="R30" s="1"/>
      <c r="S30" s="1" t="s">
        <v>91</v>
      </c>
      <c r="T30" s="1"/>
      <c r="U30" s="1" t="s">
        <v>92</v>
      </c>
      <c r="V30" s="1"/>
      <c r="W30" s="1" t="s">
        <v>93</v>
      </c>
      <c r="X30" s="1"/>
    </row>
    <row r="31" spans="1:24" x14ac:dyDescent="0.3">
      <c r="C31" s="2" t="s">
        <v>48</v>
      </c>
      <c r="D31" s="1" t="s">
        <v>53</v>
      </c>
      <c r="E31" s="1"/>
      <c r="F31" s="1"/>
      <c r="G31" s="11" t="s">
        <v>69</v>
      </c>
      <c r="H31" s="11"/>
      <c r="I31" s="2"/>
      <c r="J31" s="2"/>
      <c r="K31" t="s">
        <v>81</v>
      </c>
      <c r="L31" t="s">
        <v>85</v>
      </c>
      <c r="M31" t="s">
        <v>88</v>
      </c>
      <c r="N31" t="s">
        <v>85</v>
      </c>
      <c r="O31" t="s">
        <v>88</v>
      </c>
      <c r="P31" t="s">
        <v>85</v>
      </c>
      <c r="Q31" t="s">
        <v>88</v>
      </c>
      <c r="R31" t="s">
        <v>85</v>
      </c>
      <c r="S31" t="s">
        <v>88</v>
      </c>
      <c r="T31" t="s">
        <v>85</v>
      </c>
      <c r="U31" t="s">
        <v>88</v>
      </c>
      <c r="V31" t="s">
        <v>85</v>
      </c>
      <c r="W31" t="s">
        <v>88</v>
      </c>
      <c r="X31" t="s">
        <v>85</v>
      </c>
    </row>
    <row r="32" spans="1:24" x14ac:dyDescent="0.3">
      <c r="A32" t="s">
        <v>96</v>
      </c>
      <c r="C32" s="2" t="s">
        <v>49</v>
      </c>
      <c r="D32" s="1" t="s">
        <v>46</v>
      </c>
      <c r="E32" s="1"/>
      <c r="F32" s="1"/>
      <c r="G32" s="11"/>
      <c r="H32" s="11"/>
      <c r="I32" s="77" t="s">
        <v>70</v>
      </c>
      <c r="J32" s="77"/>
      <c r="K32" s="2">
        <v>-0.1</v>
      </c>
      <c r="L32">
        <v>0</v>
      </c>
      <c r="M32">
        <v>-0.1</v>
      </c>
      <c r="N32">
        <v>-0.02</v>
      </c>
      <c r="O32">
        <v>0.05</v>
      </c>
      <c r="P32">
        <v>0.02</v>
      </c>
      <c r="Q32">
        <v>-0.08</v>
      </c>
      <c r="R32" s="2">
        <v>0.2</v>
      </c>
      <c r="S32" s="2">
        <v>0</v>
      </c>
      <c r="T32">
        <v>0</v>
      </c>
      <c r="U32">
        <v>0</v>
      </c>
      <c r="V32">
        <v>0</v>
      </c>
      <c r="W32">
        <v>-0.1</v>
      </c>
      <c r="X32">
        <v>0.02</v>
      </c>
    </row>
    <row r="33" spans="1:24" x14ac:dyDescent="0.3">
      <c r="A33" t="s">
        <v>97</v>
      </c>
      <c r="C33" s="2" t="s">
        <v>50</v>
      </c>
      <c r="D33" s="1" t="s">
        <v>47</v>
      </c>
      <c r="E33" s="1"/>
      <c r="F33" s="1"/>
      <c r="G33" s="11"/>
      <c r="H33" s="11"/>
      <c r="I33" s="77" t="s">
        <v>71</v>
      </c>
      <c r="J33" s="77"/>
      <c r="K33" s="2">
        <v>0.5</v>
      </c>
      <c r="L33">
        <v>0.02</v>
      </c>
      <c r="M33">
        <v>0</v>
      </c>
      <c r="N33">
        <v>0</v>
      </c>
      <c r="O33">
        <v>0.05</v>
      </c>
      <c r="P33">
        <v>-0.03</v>
      </c>
      <c r="Q33">
        <v>-0.18</v>
      </c>
      <c r="R33" s="2">
        <v>0.1</v>
      </c>
      <c r="S33" s="2">
        <v>0.05</v>
      </c>
      <c r="T33" s="2">
        <v>0.04</v>
      </c>
      <c r="U33" s="2">
        <v>0.02</v>
      </c>
      <c r="V33" s="2">
        <v>0.01</v>
      </c>
      <c r="W33" s="2">
        <v>0.05</v>
      </c>
      <c r="X33" s="2">
        <v>0.12</v>
      </c>
    </row>
    <row r="34" spans="1:24" x14ac:dyDescent="0.3">
      <c r="C34" s="2" t="s">
        <v>51</v>
      </c>
      <c r="D34" s="1" t="s">
        <v>44</v>
      </c>
      <c r="E34" s="1"/>
      <c r="F34" s="1"/>
      <c r="G34" s="11"/>
      <c r="H34" s="11"/>
      <c r="I34" s="77" t="s">
        <v>72</v>
      </c>
      <c r="J34" s="77"/>
      <c r="K34" s="2">
        <v>-0.2</v>
      </c>
      <c r="L34">
        <v>-0.05</v>
      </c>
      <c r="M34">
        <v>0.2</v>
      </c>
      <c r="N34">
        <v>-0.01</v>
      </c>
      <c r="O34">
        <v>0.02</v>
      </c>
      <c r="P34">
        <v>0.02</v>
      </c>
      <c r="Q34">
        <v>0.1</v>
      </c>
      <c r="R34" s="2">
        <v>-0.3</v>
      </c>
      <c r="S34" s="2">
        <v>-0.06</v>
      </c>
      <c r="T34" s="2">
        <v>0.02</v>
      </c>
      <c r="U34" s="2">
        <v>0.04</v>
      </c>
      <c r="V34" s="2">
        <v>0.02</v>
      </c>
      <c r="W34" s="2">
        <v>-0.2</v>
      </c>
      <c r="X34" s="2">
        <v>-0.08</v>
      </c>
    </row>
    <row r="35" spans="1:24" x14ac:dyDescent="0.3">
      <c r="C35" s="2" t="s">
        <v>52</v>
      </c>
      <c r="D35" s="1" t="s">
        <v>45</v>
      </c>
      <c r="E35" s="1"/>
      <c r="F35" s="1"/>
      <c r="G35" s="11"/>
      <c r="H35" s="11"/>
      <c r="I35" s="77" t="s">
        <v>73</v>
      </c>
      <c r="J35" s="77"/>
      <c r="K35" s="2">
        <v>-0.2</v>
      </c>
      <c r="L35">
        <v>-0.05</v>
      </c>
      <c r="M35">
        <v>-0.2</v>
      </c>
      <c r="N35">
        <v>-0.02</v>
      </c>
      <c r="O35">
        <v>-0.03</v>
      </c>
      <c r="P35">
        <v>0.04</v>
      </c>
      <c r="Q35">
        <v>0.1</v>
      </c>
      <c r="R35" s="2">
        <v>-0.2</v>
      </c>
      <c r="S35" s="2">
        <v>-0.05</v>
      </c>
      <c r="T35" s="2">
        <v>0</v>
      </c>
      <c r="U35" s="2">
        <v>0</v>
      </c>
      <c r="V35" s="2">
        <v>0</v>
      </c>
      <c r="W35" s="2">
        <v>0.02</v>
      </c>
      <c r="X35" s="2">
        <v>0.01</v>
      </c>
    </row>
    <row r="36" spans="1:24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4" ht="14.4" customHeight="1" x14ac:dyDescent="0.3">
      <c r="C37" s="2"/>
      <c r="D37" s="2"/>
      <c r="E37" s="2"/>
      <c r="F37" s="2"/>
      <c r="G37" s="2"/>
      <c r="H37" s="2"/>
      <c r="I37" s="12"/>
      <c r="J37" s="12"/>
      <c r="K37" s="12"/>
      <c r="L37" s="12"/>
      <c r="M37" s="2"/>
      <c r="N37" s="2"/>
      <c r="O37" s="2"/>
      <c r="P37" s="2"/>
      <c r="Q37" s="2"/>
      <c r="R37" s="2"/>
      <c r="S37" s="2"/>
    </row>
    <row r="38" spans="1:24" x14ac:dyDescent="0.3">
      <c r="C38" s="2" t="s">
        <v>55</v>
      </c>
      <c r="D38" s="1" t="s">
        <v>53</v>
      </c>
      <c r="E38" s="1"/>
      <c r="F38" s="1"/>
      <c r="G38" t="s">
        <v>80</v>
      </c>
      <c r="I38" s="12"/>
      <c r="J38" s="12"/>
      <c r="K38" s="12"/>
      <c r="L38" s="12"/>
      <c r="M38" s="2"/>
      <c r="N38" s="2"/>
      <c r="O38" s="2"/>
      <c r="P38" s="2"/>
      <c r="Q38" s="2"/>
      <c r="R38" s="2"/>
    </row>
    <row r="39" spans="1:24" x14ac:dyDescent="0.3">
      <c r="C39" s="2" t="s">
        <v>56</v>
      </c>
      <c r="D39" s="1" t="s">
        <v>54</v>
      </c>
      <c r="E39" s="1"/>
      <c r="F39" s="1"/>
      <c r="G39" s="1" t="s">
        <v>81</v>
      </c>
      <c r="H39" s="1"/>
      <c r="M39" s="2"/>
      <c r="N39" s="2"/>
      <c r="O39" s="2"/>
      <c r="P39" s="2"/>
      <c r="Q39" s="2"/>
      <c r="R39" s="2"/>
    </row>
    <row r="40" spans="1:24" x14ac:dyDescent="0.3">
      <c r="C40" s="2" t="s">
        <v>57</v>
      </c>
      <c r="D40" s="1" t="s">
        <v>61</v>
      </c>
      <c r="E40" s="1"/>
      <c r="F40" s="1"/>
      <c r="G40" s="1" t="s">
        <v>82</v>
      </c>
      <c r="H40" s="1"/>
      <c r="M40" s="2"/>
      <c r="N40" s="2"/>
      <c r="O40" s="2"/>
      <c r="P40" s="2"/>
      <c r="Q40" s="2"/>
      <c r="R40" s="2"/>
    </row>
    <row r="41" spans="1:24" x14ac:dyDescent="0.3">
      <c r="C41" s="2" t="s">
        <v>58</v>
      </c>
      <c r="D41" s="1" t="s">
        <v>62</v>
      </c>
      <c r="E41" s="1"/>
      <c r="F41" s="1"/>
      <c r="G41" s="1" t="s">
        <v>82</v>
      </c>
      <c r="H41" s="1"/>
    </row>
    <row r="42" spans="1:24" x14ac:dyDescent="0.3">
      <c r="C42" s="2" t="s">
        <v>59</v>
      </c>
      <c r="D42" s="1" t="s">
        <v>63</v>
      </c>
      <c r="E42" s="1"/>
      <c r="F42" s="1"/>
      <c r="G42" s="1" t="s">
        <v>81</v>
      </c>
      <c r="H42" s="1"/>
    </row>
    <row r="43" spans="1:24" x14ac:dyDescent="0.3">
      <c r="C43" s="2" t="s">
        <v>60</v>
      </c>
      <c r="D43" s="1" t="s">
        <v>64</v>
      </c>
      <c r="E43" s="1"/>
      <c r="F43" s="1"/>
      <c r="G43" s="1" t="s">
        <v>83</v>
      </c>
      <c r="H43" s="1"/>
    </row>
    <row r="44" spans="1:24" x14ac:dyDescent="0.3">
      <c r="C44" s="2" t="s">
        <v>67</v>
      </c>
      <c r="D44" s="1" t="s">
        <v>65</v>
      </c>
      <c r="E44" s="1"/>
      <c r="F44" s="1"/>
      <c r="G44" s="1" t="s">
        <v>83</v>
      </c>
      <c r="H44" s="1"/>
    </row>
    <row r="45" spans="1:24" x14ac:dyDescent="0.3">
      <c r="C45" s="2" t="s">
        <v>68</v>
      </c>
      <c r="D45" s="1" t="s">
        <v>66</v>
      </c>
      <c r="E45" s="1"/>
      <c r="F45" s="1"/>
      <c r="G45" s="1" t="s">
        <v>84</v>
      </c>
      <c r="H45" s="1"/>
    </row>
    <row r="49" spans="3:13" x14ac:dyDescent="0.3">
      <c r="C49" s="2" t="s">
        <v>79</v>
      </c>
      <c r="D49" s="2" t="s">
        <v>57</v>
      </c>
      <c r="E49" s="2" t="s">
        <v>58</v>
      </c>
      <c r="F49" s="2" t="s">
        <v>59</v>
      </c>
      <c r="G49" s="2" t="s">
        <v>60</v>
      </c>
      <c r="H49" s="2" t="s">
        <v>67</v>
      </c>
      <c r="I49" s="2" t="s">
        <v>68</v>
      </c>
      <c r="J49" s="78"/>
      <c r="K49" s="78"/>
      <c r="L49" s="78"/>
      <c r="M49" s="78"/>
    </row>
    <row r="50" spans="3:13" x14ac:dyDescent="0.3">
      <c r="C50" s="2" t="s">
        <v>74</v>
      </c>
      <c r="D50" s="2" t="s">
        <v>74</v>
      </c>
      <c r="E50" s="2" t="s">
        <v>75</v>
      </c>
      <c r="F50" s="2" t="s">
        <v>74</v>
      </c>
      <c r="G50" s="2" t="s">
        <v>76</v>
      </c>
      <c r="H50" s="2" t="s">
        <v>76</v>
      </c>
      <c r="I50" s="2" t="s">
        <v>74</v>
      </c>
      <c r="J50" s="78"/>
      <c r="K50" s="78"/>
      <c r="L50" s="78"/>
      <c r="M50" s="78"/>
    </row>
    <row r="51" spans="3:13" x14ac:dyDescent="0.3">
      <c r="C51" s="2" t="s">
        <v>77</v>
      </c>
      <c r="D51" s="2" t="s">
        <v>76</v>
      </c>
      <c r="E51" s="2" t="s">
        <v>75</v>
      </c>
      <c r="F51" s="2" t="s">
        <v>74</v>
      </c>
      <c r="G51" s="2" t="s">
        <v>77</v>
      </c>
      <c r="H51" s="2" t="s">
        <v>77</v>
      </c>
      <c r="I51" s="2" t="s">
        <v>77</v>
      </c>
      <c r="J51" s="78"/>
      <c r="K51" s="78"/>
      <c r="L51" s="78"/>
      <c r="M51" s="78"/>
    </row>
    <row r="52" spans="3:13" x14ac:dyDescent="0.3">
      <c r="C52" s="2" t="s">
        <v>74</v>
      </c>
      <c r="D52" s="2" t="s">
        <v>77</v>
      </c>
      <c r="E52" s="2" t="s">
        <v>75</v>
      </c>
      <c r="F52" s="2" t="s">
        <v>77</v>
      </c>
      <c r="G52" s="2" t="s">
        <v>74</v>
      </c>
      <c r="H52" s="2" t="s">
        <v>77</v>
      </c>
      <c r="I52" s="2" t="s">
        <v>74</v>
      </c>
      <c r="J52" s="78"/>
      <c r="K52" s="78"/>
      <c r="L52" s="78"/>
      <c r="M52" s="78"/>
    </row>
    <row r="53" spans="3:13" x14ac:dyDescent="0.3">
      <c r="C53" s="2" t="s">
        <v>78</v>
      </c>
      <c r="D53" s="2" t="s">
        <v>74</v>
      </c>
      <c r="E53" s="2" t="s">
        <v>74</v>
      </c>
      <c r="F53" s="2" t="s">
        <v>77</v>
      </c>
      <c r="G53" s="2" t="s">
        <v>74</v>
      </c>
      <c r="H53" s="2" t="s">
        <v>76</v>
      </c>
      <c r="I53" s="2" t="s">
        <v>77</v>
      </c>
    </row>
  </sheetData>
  <mergeCells count="73">
    <mergeCell ref="V18:W18"/>
    <mergeCell ref="V19:W19"/>
    <mergeCell ref="V20:W20"/>
    <mergeCell ref="V21:W21"/>
    <mergeCell ref="E28:F28"/>
    <mergeCell ref="U30:V30"/>
    <mergeCell ref="W30:X30"/>
    <mergeCell ref="V10:W11"/>
    <mergeCell ref="V12:W12"/>
    <mergeCell ref="V13:W13"/>
    <mergeCell ref="V14:W14"/>
    <mergeCell ref="V15:W15"/>
    <mergeCell ref="V16:W16"/>
    <mergeCell ref="V17:W17"/>
    <mergeCell ref="G42:H42"/>
    <mergeCell ref="G43:H43"/>
    <mergeCell ref="G44:H44"/>
    <mergeCell ref="G45:H45"/>
    <mergeCell ref="D44:F44"/>
    <mergeCell ref="D45:F45"/>
    <mergeCell ref="G31:H35"/>
    <mergeCell ref="I32:J32"/>
    <mergeCell ref="I33:J33"/>
    <mergeCell ref="I34:J34"/>
    <mergeCell ref="I35:J35"/>
    <mergeCell ref="G39:H39"/>
    <mergeCell ref="G40:H40"/>
    <mergeCell ref="G41:H41"/>
    <mergeCell ref="D38:F38"/>
    <mergeCell ref="D39:F39"/>
    <mergeCell ref="D40:F40"/>
    <mergeCell ref="D41:F41"/>
    <mergeCell ref="D42:F42"/>
    <mergeCell ref="D43:F43"/>
    <mergeCell ref="U10:U11"/>
    <mergeCell ref="N10:N11"/>
    <mergeCell ref="R10:R11"/>
    <mergeCell ref="D31:F31"/>
    <mergeCell ref="D32:F32"/>
    <mergeCell ref="D33:F33"/>
    <mergeCell ref="K30:L30"/>
    <mergeCell ref="M30:N30"/>
    <mergeCell ref="O30:P30"/>
    <mergeCell ref="S30:T30"/>
    <mergeCell ref="J10:J11"/>
    <mergeCell ref="G10:G11"/>
    <mergeCell ref="H10:H11"/>
    <mergeCell ref="I10:I11"/>
    <mergeCell ref="K10:K11"/>
    <mergeCell ref="L10:L11"/>
    <mergeCell ref="M10:M11"/>
    <mergeCell ref="O10:O11"/>
    <mergeCell ref="P10:P11"/>
    <mergeCell ref="Q10:Q11"/>
    <mergeCell ref="S10:S11"/>
    <mergeCell ref="T10:T11"/>
    <mergeCell ref="D34:F34"/>
    <mergeCell ref="D35:F35"/>
    <mergeCell ref="Q30:R30"/>
    <mergeCell ref="D10:E11"/>
    <mergeCell ref="F10:F11"/>
    <mergeCell ref="D16:E16"/>
    <mergeCell ref="D17:E17"/>
    <mergeCell ref="D18:E18"/>
    <mergeCell ref="D19:E19"/>
    <mergeCell ref="D20:E20"/>
    <mergeCell ref="D21:E21"/>
    <mergeCell ref="F4:I5"/>
    <mergeCell ref="B4:E5"/>
    <mergeCell ref="D12:E12"/>
    <mergeCell ref="D13:E13"/>
    <mergeCell ref="D14:E14"/>
    <mergeCell ref="D15:E15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405-2F44-44A1-A643-BF8F6629E16A}">
  <dimension ref="F2:AJ91"/>
  <sheetViews>
    <sheetView topLeftCell="A61" zoomScale="70" zoomScaleNormal="70" workbookViewId="0">
      <selection activeCell="C36" sqref="C36"/>
    </sheetView>
  </sheetViews>
  <sheetFormatPr defaultRowHeight="14.4" x14ac:dyDescent="0.3"/>
  <sheetData>
    <row r="2" spans="6:35" ht="15" thickBot="1" x14ac:dyDescent="0.35"/>
    <row r="3" spans="6:35" ht="14.4" customHeight="1" x14ac:dyDescent="0.3">
      <c r="H3" s="21" t="s">
        <v>32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3"/>
    </row>
    <row r="4" spans="6:35" ht="14.4" customHeight="1" x14ac:dyDescent="0.3">
      <c r="H4" s="2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6"/>
    </row>
    <row r="5" spans="6:35" ht="15.6" customHeight="1" thickBot="1" x14ac:dyDescent="0.35">
      <c r="H5" s="27" t="s">
        <v>20</v>
      </c>
      <c r="I5" s="28"/>
      <c r="J5" s="28" t="s">
        <v>21</v>
      </c>
      <c r="K5" s="28"/>
      <c r="L5" s="28" t="s">
        <v>22</v>
      </c>
      <c r="M5" s="28"/>
      <c r="N5" s="28" t="s">
        <v>23</v>
      </c>
      <c r="O5" s="28"/>
      <c r="P5" s="28" t="s">
        <v>24</v>
      </c>
      <c r="Q5" s="28"/>
      <c r="R5" s="28" t="s">
        <v>25</v>
      </c>
      <c r="S5" s="28"/>
      <c r="T5" s="28" t="s">
        <v>26</v>
      </c>
      <c r="U5" s="28"/>
      <c r="V5" s="28" t="s">
        <v>27</v>
      </c>
      <c r="W5" s="28"/>
      <c r="X5" s="28" t="s">
        <v>28</v>
      </c>
      <c r="Y5" s="28"/>
      <c r="Z5" s="28" t="s">
        <v>29</v>
      </c>
      <c r="AA5" s="28"/>
      <c r="AB5" s="28" t="s">
        <v>30</v>
      </c>
      <c r="AC5" s="28"/>
      <c r="AD5" s="28" t="s">
        <v>31</v>
      </c>
      <c r="AE5" s="29"/>
      <c r="AF5" s="4"/>
      <c r="AG5" s="4"/>
      <c r="AH5" s="4"/>
      <c r="AI5" s="4"/>
    </row>
    <row r="6" spans="6:35" ht="18" x14ac:dyDescent="0.35">
      <c r="F6" s="53" t="s">
        <v>34</v>
      </c>
      <c r="G6" s="54"/>
      <c r="H6" s="30">
        <f ca="1">RANDBETWEEN(0,1)</f>
        <v>0</v>
      </c>
      <c r="I6" s="31" t="str">
        <f ca="1">IF(H6=1,"(+) Alta", "(-) Baixa")</f>
        <v>(-) Baixa</v>
      </c>
      <c r="J6" s="31">
        <f ca="1">RANDBETWEEN(0,1)</f>
        <v>1</v>
      </c>
      <c r="K6" s="31" t="str">
        <f ca="1">IF(J6=1,"(+) Alta", "(-) Baixa")</f>
        <v>(+) Alta</v>
      </c>
      <c r="L6" s="31">
        <f ca="1">RANDBETWEEN(0,1)</f>
        <v>1</v>
      </c>
      <c r="M6" s="31" t="str">
        <f ca="1">IF(L6=1,"(+) Alta", "(-) Baixa")</f>
        <v>(+) Alta</v>
      </c>
      <c r="N6" s="31">
        <f ca="1">RANDBETWEEN(0,1)</f>
        <v>0</v>
      </c>
      <c r="O6" s="31" t="str">
        <f ca="1">IF(N6=1,"(+) Alta", "(-) Baixa")</f>
        <v>(-) Baixa</v>
      </c>
      <c r="P6" s="31">
        <f ca="1">RANDBETWEEN(0,1)</f>
        <v>0</v>
      </c>
      <c r="Q6" s="31" t="str">
        <f ca="1">IF(P6=1,"(+) Alta", "(-) Baixa")</f>
        <v>(-) Baixa</v>
      </c>
      <c r="R6" s="31">
        <f ca="1">RANDBETWEEN(0,1)</f>
        <v>1</v>
      </c>
      <c r="S6" s="31" t="str">
        <f ca="1">IF(R6=1,"(+) Alta", "(-) Baixa")</f>
        <v>(+) Alta</v>
      </c>
      <c r="T6" s="31">
        <f ca="1">RANDBETWEEN(0,1)</f>
        <v>0</v>
      </c>
      <c r="U6" s="31" t="str">
        <f ca="1">IF(T6=1,"(+) Alta", "(-) Baixa")</f>
        <v>(-) Baixa</v>
      </c>
      <c r="V6" s="31">
        <f ca="1">RANDBETWEEN(0,1)</f>
        <v>0</v>
      </c>
      <c r="W6" s="31" t="str">
        <f ca="1">IF(V6=1,"(+) Alta", "(-) Baixa")</f>
        <v>(-) Baixa</v>
      </c>
      <c r="X6" s="31">
        <f ca="1">RANDBETWEEN(0,1)</f>
        <v>0</v>
      </c>
      <c r="Y6" s="31" t="str">
        <f ca="1">IF(X6=1,"(+) Alta", "(-) Baixa")</f>
        <v>(-) Baixa</v>
      </c>
      <c r="Z6" s="31">
        <f ca="1">RANDBETWEEN(0,1)</f>
        <v>0</v>
      </c>
      <c r="AA6" s="31" t="str">
        <f ca="1">IF(Z6=1,"(+) Alta", "(-) Baixa")</f>
        <v>(-) Baixa</v>
      </c>
      <c r="AB6" s="31">
        <f ca="1">RANDBETWEEN(0,1)</f>
        <v>1</v>
      </c>
      <c r="AC6" s="31" t="str">
        <f ca="1">IF(AB6=1,"(+) Alta", "(-) Baixa")</f>
        <v>(+) Alta</v>
      </c>
      <c r="AD6" s="31">
        <f ca="1">RANDBETWEEN(0,1)</f>
        <v>1</v>
      </c>
      <c r="AE6" s="32" t="str">
        <f ca="1">IF(AD6=1,"(+) Alta", "(-) Baixa")</f>
        <v>(+) Alta</v>
      </c>
    </row>
    <row r="7" spans="6:35" ht="18" x14ac:dyDescent="0.35">
      <c r="F7" s="55" t="s">
        <v>35</v>
      </c>
      <c r="G7" s="56"/>
      <c r="H7" s="30">
        <f t="shared" ref="H7:AD15" ca="1" si="0">RANDBETWEEN(0,1)</f>
        <v>0</v>
      </c>
      <c r="I7" s="31" t="str">
        <f t="shared" ref="I7:K15" ca="1" si="1">IF(H7=1,"(+) Alta", "(-) Baixa")</f>
        <v>(-) Baixa</v>
      </c>
      <c r="J7" s="31">
        <f t="shared" ca="1" si="0"/>
        <v>0</v>
      </c>
      <c r="K7" s="31" t="str">
        <f t="shared" ca="1" si="1"/>
        <v>(-) Baixa</v>
      </c>
      <c r="L7" s="31">
        <f t="shared" ca="1" si="0"/>
        <v>0</v>
      </c>
      <c r="M7" s="31" t="str">
        <f t="shared" ref="M7" ca="1" si="2">IF(L7=1,"(+) Alta", "(-) Baixa")</f>
        <v>(-) Baixa</v>
      </c>
      <c r="N7" s="31">
        <f t="shared" ca="1" si="0"/>
        <v>0</v>
      </c>
      <c r="O7" s="31" t="str">
        <f t="shared" ref="O7" ca="1" si="3">IF(N7=1,"(+) Alta", "(-) Baixa")</f>
        <v>(-) Baixa</v>
      </c>
      <c r="P7" s="31">
        <f t="shared" ca="1" si="0"/>
        <v>1</v>
      </c>
      <c r="Q7" s="31" t="str">
        <f t="shared" ref="Q7:S7" ca="1" si="4">IF(P7=1,"(+) Alta", "(-) Baixa")</f>
        <v>(+) Alta</v>
      </c>
      <c r="R7" s="31">
        <f t="shared" ca="1" si="0"/>
        <v>0</v>
      </c>
      <c r="S7" s="31" t="str">
        <f t="shared" ca="1" si="4"/>
        <v>(-) Baixa</v>
      </c>
      <c r="T7" s="31">
        <f t="shared" ca="1" si="0"/>
        <v>0</v>
      </c>
      <c r="U7" s="31" t="str">
        <f t="shared" ref="U7" ca="1" si="5">IF(T7=1,"(+) Alta", "(-) Baixa")</f>
        <v>(-) Baixa</v>
      </c>
      <c r="V7" s="31">
        <f t="shared" ca="1" si="0"/>
        <v>0</v>
      </c>
      <c r="W7" s="31" t="str">
        <f t="shared" ref="W7" ca="1" si="6">IF(V7=1,"(+) Alta", "(-) Baixa")</f>
        <v>(-) Baixa</v>
      </c>
      <c r="X7" s="31">
        <f t="shared" ca="1" si="0"/>
        <v>1</v>
      </c>
      <c r="Y7" s="31" t="str">
        <f t="shared" ref="Y7" ca="1" si="7">IF(X7=1,"(+) Alta", "(-) Baixa")</f>
        <v>(+) Alta</v>
      </c>
      <c r="Z7" s="31">
        <f t="shared" ca="1" si="0"/>
        <v>1</v>
      </c>
      <c r="AA7" s="31" t="str">
        <f t="shared" ref="AA7" ca="1" si="8">IF(Z7=1,"(+) Alta", "(-) Baixa")</f>
        <v>(+) Alta</v>
      </c>
      <c r="AB7" s="31">
        <f t="shared" ca="1" si="0"/>
        <v>1</v>
      </c>
      <c r="AC7" s="31" t="str">
        <f t="shared" ref="AC7" ca="1" si="9">IF(AB7=1,"(+) Alta", "(-) Baixa")</f>
        <v>(+) Alta</v>
      </c>
      <c r="AD7" s="31">
        <f t="shared" ca="1" si="0"/>
        <v>1</v>
      </c>
      <c r="AE7" s="32" t="str">
        <f t="shared" ref="AE7" ca="1" si="10">IF(AD7=1,"(+) Alta", "(-) Baixa")</f>
        <v>(+) Alta</v>
      </c>
    </row>
    <row r="8" spans="6:35" ht="18" x14ac:dyDescent="0.35">
      <c r="F8" s="55" t="s">
        <v>36</v>
      </c>
      <c r="G8" s="56"/>
      <c r="H8" s="30">
        <f t="shared" ca="1" si="0"/>
        <v>0</v>
      </c>
      <c r="I8" s="31" t="str">
        <f t="shared" ca="1" si="1"/>
        <v>(-) Baixa</v>
      </c>
      <c r="J8" s="31">
        <f t="shared" ca="1" si="0"/>
        <v>1</v>
      </c>
      <c r="K8" s="31" t="str">
        <f t="shared" ca="1" si="1"/>
        <v>(+) Alta</v>
      </c>
      <c r="L8" s="31">
        <f t="shared" ca="1" si="0"/>
        <v>1</v>
      </c>
      <c r="M8" s="31" t="str">
        <f t="shared" ref="M8" ca="1" si="11">IF(L8=1,"(+) Alta", "(-) Baixa")</f>
        <v>(+) Alta</v>
      </c>
      <c r="N8" s="31">
        <f t="shared" ca="1" si="0"/>
        <v>1</v>
      </c>
      <c r="O8" s="31" t="str">
        <f t="shared" ref="O8" ca="1" si="12">IF(N8=1,"(+) Alta", "(-) Baixa")</f>
        <v>(+) Alta</v>
      </c>
      <c r="P8" s="31">
        <f t="shared" ca="1" si="0"/>
        <v>1</v>
      </c>
      <c r="Q8" s="31" t="str">
        <f t="shared" ref="Q8:S8" ca="1" si="13">IF(P8=1,"(+) Alta", "(-) Baixa")</f>
        <v>(+) Alta</v>
      </c>
      <c r="R8" s="31">
        <f t="shared" ca="1" si="0"/>
        <v>0</v>
      </c>
      <c r="S8" s="31" t="str">
        <f t="shared" ca="1" si="13"/>
        <v>(-) Baixa</v>
      </c>
      <c r="T8" s="31">
        <f t="shared" ca="1" si="0"/>
        <v>0</v>
      </c>
      <c r="U8" s="31" t="str">
        <f t="shared" ref="U8" ca="1" si="14">IF(T8=1,"(+) Alta", "(-) Baixa")</f>
        <v>(-) Baixa</v>
      </c>
      <c r="V8" s="31">
        <f t="shared" ca="1" si="0"/>
        <v>1</v>
      </c>
      <c r="W8" s="31" t="str">
        <f t="shared" ref="W8" ca="1" si="15">IF(V8=1,"(+) Alta", "(-) Baixa")</f>
        <v>(+) Alta</v>
      </c>
      <c r="X8" s="31">
        <f t="shared" ca="1" si="0"/>
        <v>0</v>
      </c>
      <c r="Y8" s="31" t="str">
        <f t="shared" ref="Y8" ca="1" si="16">IF(X8=1,"(+) Alta", "(-) Baixa")</f>
        <v>(-) Baixa</v>
      </c>
      <c r="Z8" s="31">
        <f t="shared" ca="1" si="0"/>
        <v>1</v>
      </c>
      <c r="AA8" s="31" t="str">
        <f t="shared" ref="AA8" ca="1" si="17">IF(Z8=1,"(+) Alta", "(-) Baixa")</f>
        <v>(+) Alta</v>
      </c>
      <c r="AB8" s="31">
        <f t="shared" ca="1" si="0"/>
        <v>0</v>
      </c>
      <c r="AC8" s="31" t="str">
        <f t="shared" ref="AC8" ca="1" si="18">IF(AB8=1,"(+) Alta", "(-) Baixa")</f>
        <v>(-) Baixa</v>
      </c>
      <c r="AD8" s="31">
        <f t="shared" ca="1" si="0"/>
        <v>1</v>
      </c>
      <c r="AE8" s="32" t="str">
        <f t="shared" ref="AE8" ca="1" si="19">IF(AD8=1,"(+) Alta", "(-) Baixa")</f>
        <v>(+) Alta</v>
      </c>
    </row>
    <row r="9" spans="6:35" ht="18" x14ac:dyDescent="0.35">
      <c r="F9" s="55" t="s">
        <v>37</v>
      </c>
      <c r="G9" s="56"/>
      <c r="H9" s="30">
        <f t="shared" ca="1" si="0"/>
        <v>1</v>
      </c>
      <c r="I9" s="31" t="str">
        <f t="shared" ca="1" si="1"/>
        <v>(+) Alta</v>
      </c>
      <c r="J9" s="31">
        <f t="shared" ca="1" si="0"/>
        <v>1</v>
      </c>
      <c r="K9" s="31" t="str">
        <f t="shared" ca="1" si="1"/>
        <v>(+) Alta</v>
      </c>
      <c r="L9" s="31">
        <f t="shared" ca="1" si="0"/>
        <v>1</v>
      </c>
      <c r="M9" s="31" t="str">
        <f t="shared" ref="M9" ca="1" si="20">IF(L9=1,"(+) Alta", "(-) Baixa")</f>
        <v>(+) Alta</v>
      </c>
      <c r="N9" s="31">
        <f t="shared" ca="1" si="0"/>
        <v>0</v>
      </c>
      <c r="O9" s="31" t="str">
        <f t="shared" ref="O9" ca="1" si="21">IF(N9=1,"(+) Alta", "(-) Baixa")</f>
        <v>(-) Baixa</v>
      </c>
      <c r="P9" s="31">
        <f t="shared" ca="1" si="0"/>
        <v>1</v>
      </c>
      <c r="Q9" s="31" t="str">
        <f ca="1">IF(P9=1,"(+) Alta", "(-) Baixa")</f>
        <v>(+) Alta</v>
      </c>
      <c r="R9" s="31">
        <f t="shared" ca="1" si="0"/>
        <v>0</v>
      </c>
      <c r="S9" s="31" t="str">
        <f ca="1">IF(R9=1,"(+) Alta", "(-) Baixa")</f>
        <v>(-) Baixa</v>
      </c>
      <c r="T9" s="31">
        <f t="shared" ca="1" si="0"/>
        <v>0</v>
      </c>
      <c r="U9" s="31" t="str">
        <f ca="1">IF(T9=1,"(+) Alta", "(-) Baixa")</f>
        <v>(-) Baixa</v>
      </c>
      <c r="V9" s="31">
        <f t="shared" ca="1" si="0"/>
        <v>0</v>
      </c>
      <c r="W9" s="31" t="str">
        <f ca="1">IF(V9=1,"(+) Alta", "(-) Baixa")</f>
        <v>(-) Baixa</v>
      </c>
      <c r="X9" s="31">
        <f t="shared" ca="1" si="0"/>
        <v>1</v>
      </c>
      <c r="Y9" s="31" t="str">
        <f ca="1">IF(X9=1,"(+) Alta", "(-) Baixa")</f>
        <v>(+) Alta</v>
      </c>
      <c r="Z9" s="31">
        <f t="shared" ca="1" si="0"/>
        <v>1</v>
      </c>
      <c r="AA9" s="31" t="str">
        <f ca="1">IF(Z9=1,"(+) Alta", "(-) Baixa")</f>
        <v>(+) Alta</v>
      </c>
      <c r="AB9" s="31">
        <f t="shared" ca="1" si="0"/>
        <v>0</v>
      </c>
      <c r="AC9" s="31" t="str">
        <f ca="1">IF(AB9=1,"(+) Alta", "(-) Baixa")</f>
        <v>(-) Baixa</v>
      </c>
      <c r="AD9" s="31">
        <f t="shared" ca="1" si="0"/>
        <v>0</v>
      </c>
      <c r="AE9" s="32" t="str">
        <f ca="1">IF(AD9=1,"(+) Alta", "(-) Baixa")</f>
        <v>(-) Baixa</v>
      </c>
    </row>
    <row r="10" spans="6:35" ht="18" x14ac:dyDescent="0.35">
      <c r="F10" s="55" t="s">
        <v>38</v>
      </c>
      <c r="G10" s="56"/>
      <c r="H10" s="30">
        <f t="shared" ca="1" si="0"/>
        <v>0</v>
      </c>
      <c r="I10" s="31" t="str">
        <f t="shared" ca="1" si="1"/>
        <v>(-) Baixa</v>
      </c>
      <c r="J10" s="31">
        <f t="shared" ca="1" si="0"/>
        <v>0</v>
      </c>
      <c r="K10" s="31" t="str">
        <f t="shared" ca="1" si="1"/>
        <v>(-) Baixa</v>
      </c>
      <c r="L10" s="31">
        <f t="shared" ca="1" si="0"/>
        <v>0</v>
      </c>
      <c r="M10" s="31" t="str">
        <f t="shared" ref="M10" ca="1" si="22">IF(L10=1,"(+) Alta", "(-) Baixa")</f>
        <v>(-) Baixa</v>
      </c>
      <c r="N10" s="31">
        <f t="shared" ca="1" si="0"/>
        <v>0</v>
      </c>
      <c r="O10" s="31" t="str">
        <f t="shared" ref="O10" ca="1" si="23">IF(N10=1,"(+) Alta", "(-) Baixa")</f>
        <v>(-) Baixa</v>
      </c>
      <c r="P10" s="31">
        <f t="shared" ca="1" si="0"/>
        <v>1</v>
      </c>
      <c r="Q10" s="31" t="str">
        <f t="shared" ref="Q10:S10" ca="1" si="24">IF(P10=1,"(+) Alta", "(-) Baixa")</f>
        <v>(+) Alta</v>
      </c>
      <c r="R10" s="31">
        <f t="shared" ca="1" si="0"/>
        <v>1</v>
      </c>
      <c r="S10" s="31" t="str">
        <f t="shared" ca="1" si="24"/>
        <v>(+) Alta</v>
      </c>
      <c r="T10" s="31">
        <f t="shared" ca="1" si="0"/>
        <v>1</v>
      </c>
      <c r="U10" s="31" t="str">
        <f t="shared" ref="U10" ca="1" si="25">IF(T10=1,"(+) Alta", "(-) Baixa")</f>
        <v>(+) Alta</v>
      </c>
      <c r="V10" s="31">
        <f t="shared" ca="1" si="0"/>
        <v>1</v>
      </c>
      <c r="W10" s="31" t="str">
        <f t="shared" ref="W10" ca="1" si="26">IF(V10=1,"(+) Alta", "(-) Baixa")</f>
        <v>(+) Alta</v>
      </c>
      <c r="X10" s="31">
        <f t="shared" ca="1" si="0"/>
        <v>1</v>
      </c>
      <c r="Y10" s="31" t="str">
        <f t="shared" ref="Y10" ca="1" si="27">IF(X10=1,"(+) Alta", "(-) Baixa")</f>
        <v>(+) Alta</v>
      </c>
      <c r="Z10" s="31">
        <f t="shared" ca="1" si="0"/>
        <v>1</v>
      </c>
      <c r="AA10" s="31" t="str">
        <f t="shared" ref="AA10" ca="1" si="28">IF(Z10=1,"(+) Alta", "(-) Baixa")</f>
        <v>(+) Alta</v>
      </c>
      <c r="AB10" s="31">
        <f t="shared" ca="1" si="0"/>
        <v>1</v>
      </c>
      <c r="AC10" s="31" t="str">
        <f t="shared" ref="AC10" ca="1" si="29">IF(AB10=1,"(+) Alta", "(-) Baixa")</f>
        <v>(+) Alta</v>
      </c>
      <c r="AD10" s="31">
        <f t="shared" ca="1" si="0"/>
        <v>0</v>
      </c>
      <c r="AE10" s="32" t="str">
        <f t="shared" ref="AE10" ca="1" si="30">IF(AD10=1,"(+) Alta", "(-) Baixa")</f>
        <v>(-) Baixa</v>
      </c>
    </row>
    <row r="11" spans="6:35" ht="18" x14ac:dyDescent="0.35">
      <c r="F11" s="55" t="s">
        <v>39</v>
      </c>
      <c r="G11" s="56"/>
      <c r="H11" s="30">
        <f t="shared" ca="1" si="0"/>
        <v>1</v>
      </c>
      <c r="I11" s="31" t="str">
        <f t="shared" ca="1" si="1"/>
        <v>(+) Alta</v>
      </c>
      <c r="J11" s="31">
        <f t="shared" ca="1" si="0"/>
        <v>0</v>
      </c>
      <c r="K11" s="31" t="str">
        <f t="shared" ca="1" si="1"/>
        <v>(-) Baixa</v>
      </c>
      <c r="L11" s="31">
        <f t="shared" ca="1" si="0"/>
        <v>1</v>
      </c>
      <c r="M11" s="31" t="str">
        <f t="shared" ref="M11" ca="1" si="31">IF(L11=1,"(+) Alta", "(-) Baixa")</f>
        <v>(+) Alta</v>
      </c>
      <c r="N11" s="31">
        <f t="shared" ca="1" si="0"/>
        <v>0</v>
      </c>
      <c r="O11" s="31" t="str">
        <f t="shared" ref="O11" ca="1" si="32">IF(N11=1,"(+) Alta", "(-) Baixa")</f>
        <v>(-) Baixa</v>
      </c>
      <c r="P11" s="31">
        <f t="shared" ca="1" si="0"/>
        <v>1</v>
      </c>
      <c r="Q11" s="31" t="str">
        <f t="shared" ref="Q11:S11" ca="1" si="33">IF(P11=1,"(+) Alta", "(-) Baixa")</f>
        <v>(+) Alta</v>
      </c>
      <c r="R11" s="31">
        <f t="shared" ca="1" si="0"/>
        <v>1</v>
      </c>
      <c r="S11" s="31" t="str">
        <f t="shared" ca="1" si="33"/>
        <v>(+) Alta</v>
      </c>
      <c r="T11" s="31">
        <f t="shared" ca="1" si="0"/>
        <v>0</v>
      </c>
      <c r="U11" s="31" t="str">
        <f t="shared" ref="U11" ca="1" si="34">IF(T11=1,"(+) Alta", "(-) Baixa")</f>
        <v>(-) Baixa</v>
      </c>
      <c r="V11" s="31">
        <f t="shared" ca="1" si="0"/>
        <v>1</v>
      </c>
      <c r="W11" s="31" t="str">
        <f t="shared" ref="W11" ca="1" si="35">IF(V11=1,"(+) Alta", "(-) Baixa")</f>
        <v>(+) Alta</v>
      </c>
      <c r="X11" s="31">
        <f t="shared" ca="1" si="0"/>
        <v>1</v>
      </c>
      <c r="Y11" s="31" t="str">
        <f t="shared" ref="Y11" ca="1" si="36">IF(X11=1,"(+) Alta", "(-) Baixa")</f>
        <v>(+) Alta</v>
      </c>
      <c r="Z11" s="31">
        <f t="shared" ca="1" si="0"/>
        <v>0</v>
      </c>
      <c r="AA11" s="31" t="str">
        <f t="shared" ref="AA11" ca="1" si="37">IF(Z11=1,"(+) Alta", "(-) Baixa")</f>
        <v>(-) Baixa</v>
      </c>
      <c r="AB11" s="31">
        <f t="shared" ca="1" si="0"/>
        <v>0</v>
      </c>
      <c r="AC11" s="31" t="str">
        <f t="shared" ref="AC11" ca="1" si="38">IF(AB11=1,"(+) Alta", "(-) Baixa")</f>
        <v>(-) Baixa</v>
      </c>
      <c r="AD11" s="31">
        <f t="shared" ca="1" si="0"/>
        <v>1</v>
      </c>
      <c r="AE11" s="32" t="str">
        <f t="shared" ref="AE11" ca="1" si="39">IF(AD11=1,"(+) Alta", "(-) Baixa")</f>
        <v>(+) Alta</v>
      </c>
    </row>
    <row r="12" spans="6:35" ht="18" x14ac:dyDescent="0.35">
      <c r="F12" s="55" t="s">
        <v>40</v>
      </c>
      <c r="G12" s="56"/>
      <c r="H12" s="30">
        <f t="shared" ca="1" si="0"/>
        <v>1</v>
      </c>
      <c r="I12" s="31" t="str">
        <f t="shared" ca="1" si="1"/>
        <v>(+) Alta</v>
      </c>
      <c r="J12" s="31">
        <f t="shared" ca="1" si="0"/>
        <v>1</v>
      </c>
      <c r="K12" s="31" t="str">
        <f t="shared" ca="1" si="1"/>
        <v>(+) Alta</v>
      </c>
      <c r="L12" s="31">
        <f t="shared" ca="1" si="0"/>
        <v>0</v>
      </c>
      <c r="M12" s="31" t="str">
        <f t="shared" ref="M12" ca="1" si="40">IF(L12=1,"(+) Alta", "(-) Baixa")</f>
        <v>(-) Baixa</v>
      </c>
      <c r="N12" s="31">
        <f t="shared" ca="1" si="0"/>
        <v>0</v>
      </c>
      <c r="O12" s="31" t="str">
        <f t="shared" ref="O12" ca="1" si="41">IF(N12=1,"(+) Alta", "(-) Baixa")</f>
        <v>(-) Baixa</v>
      </c>
      <c r="P12" s="31">
        <f t="shared" ca="1" si="0"/>
        <v>1</v>
      </c>
      <c r="Q12" s="31" t="str">
        <f t="shared" ref="Q12:S12" ca="1" si="42">IF(P12=1,"(+) Alta", "(-) Baixa")</f>
        <v>(+) Alta</v>
      </c>
      <c r="R12" s="31">
        <f t="shared" ca="1" si="0"/>
        <v>0</v>
      </c>
      <c r="S12" s="31" t="str">
        <f t="shared" ca="1" si="42"/>
        <v>(-) Baixa</v>
      </c>
      <c r="T12" s="31">
        <f t="shared" ca="1" si="0"/>
        <v>0</v>
      </c>
      <c r="U12" s="31" t="str">
        <f t="shared" ref="U12" ca="1" si="43">IF(T12=1,"(+) Alta", "(-) Baixa")</f>
        <v>(-) Baixa</v>
      </c>
      <c r="V12" s="31">
        <f t="shared" ca="1" si="0"/>
        <v>0</v>
      </c>
      <c r="W12" s="31" t="str">
        <f t="shared" ref="W12" ca="1" si="44">IF(V12=1,"(+) Alta", "(-) Baixa")</f>
        <v>(-) Baixa</v>
      </c>
      <c r="X12" s="31">
        <f t="shared" ca="1" si="0"/>
        <v>0</v>
      </c>
      <c r="Y12" s="31" t="str">
        <f t="shared" ref="Y12" ca="1" si="45">IF(X12=1,"(+) Alta", "(-) Baixa")</f>
        <v>(-) Baixa</v>
      </c>
      <c r="Z12" s="31">
        <f t="shared" ca="1" si="0"/>
        <v>0</v>
      </c>
      <c r="AA12" s="31" t="str">
        <f t="shared" ref="AA12" ca="1" si="46">IF(Z12=1,"(+) Alta", "(-) Baixa")</f>
        <v>(-) Baixa</v>
      </c>
      <c r="AB12" s="31">
        <f t="shared" ca="1" si="0"/>
        <v>1</v>
      </c>
      <c r="AC12" s="31" t="str">
        <f t="shared" ref="AC12" ca="1" si="47">IF(AB12=1,"(+) Alta", "(-) Baixa")</f>
        <v>(+) Alta</v>
      </c>
      <c r="AD12" s="31">
        <f t="shared" ca="1" si="0"/>
        <v>0</v>
      </c>
      <c r="AE12" s="32" t="str">
        <f t="shared" ref="AE12" ca="1" si="48">IF(AD12=1,"(+) Alta", "(-) Baixa")</f>
        <v>(-) Baixa</v>
      </c>
    </row>
    <row r="13" spans="6:35" ht="18" x14ac:dyDescent="0.35">
      <c r="F13" s="55" t="s">
        <v>41</v>
      </c>
      <c r="G13" s="56"/>
      <c r="H13" s="30">
        <f t="shared" ca="1" si="0"/>
        <v>0</v>
      </c>
      <c r="I13" s="31" t="str">
        <f t="shared" ca="1" si="1"/>
        <v>(-) Baixa</v>
      </c>
      <c r="J13" s="31">
        <f t="shared" ca="1" si="0"/>
        <v>0</v>
      </c>
      <c r="K13" s="31" t="str">
        <f t="shared" ca="1" si="1"/>
        <v>(-) Baixa</v>
      </c>
      <c r="L13" s="31">
        <f t="shared" ca="1" si="0"/>
        <v>1</v>
      </c>
      <c r="M13" s="31" t="str">
        <f t="shared" ref="M13" ca="1" si="49">IF(L13=1,"(+) Alta", "(-) Baixa")</f>
        <v>(+) Alta</v>
      </c>
      <c r="N13" s="31">
        <f t="shared" ca="1" si="0"/>
        <v>0</v>
      </c>
      <c r="O13" s="31" t="str">
        <f t="shared" ref="O13" ca="1" si="50">IF(N13=1,"(+) Alta", "(-) Baixa")</f>
        <v>(-) Baixa</v>
      </c>
      <c r="P13" s="31">
        <f t="shared" ca="1" si="0"/>
        <v>0</v>
      </c>
      <c r="Q13" s="31" t="str">
        <f t="shared" ref="Q13:S13" ca="1" si="51">IF(P13=1,"(+) Alta", "(-) Baixa")</f>
        <v>(-) Baixa</v>
      </c>
      <c r="R13" s="31">
        <f t="shared" ca="1" si="0"/>
        <v>1</v>
      </c>
      <c r="S13" s="31" t="str">
        <f t="shared" ca="1" si="51"/>
        <v>(+) Alta</v>
      </c>
      <c r="T13" s="31">
        <f t="shared" ca="1" si="0"/>
        <v>1</v>
      </c>
      <c r="U13" s="31" t="str">
        <f t="shared" ref="U13" ca="1" si="52">IF(T13=1,"(+) Alta", "(-) Baixa")</f>
        <v>(+) Alta</v>
      </c>
      <c r="V13" s="31">
        <f t="shared" ca="1" si="0"/>
        <v>0</v>
      </c>
      <c r="W13" s="31" t="str">
        <f t="shared" ref="W13" ca="1" si="53">IF(V13=1,"(+) Alta", "(-) Baixa")</f>
        <v>(-) Baixa</v>
      </c>
      <c r="X13" s="31">
        <f t="shared" ca="1" si="0"/>
        <v>1</v>
      </c>
      <c r="Y13" s="31" t="str">
        <f t="shared" ref="Y13" ca="1" si="54">IF(X13=1,"(+) Alta", "(-) Baixa")</f>
        <v>(+) Alta</v>
      </c>
      <c r="Z13" s="31">
        <f t="shared" ca="1" si="0"/>
        <v>1</v>
      </c>
      <c r="AA13" s="31" t="str">
        <f t="shared" ref="AA13" ca="1" si="55">IF(Z13=1,"(+) Alta", "(-) Baixa")</f>
        <v>(+) Alta</v>
      </c>
      <c r="AB13" s="31">
        <f t="shared" ca="1" si="0"/>
        <v>0</v>
      </c>
      <c r="AC13" s="31" t="str">
        <f t="shared" ref="AC13" ca="1" si="56">IF(AB13=1,"(+) Alta", "(-) Baixa")</f>
        <v>(-) Baixa</v>
      </c>
      <c r="AD13" s="31">
        <f t="shared" ca="1" si="0"/>
        <v>0</v>
      </c>
      <c r="AE13" s="32" t="str">
        <f t="shared" ref="AE13" ca="1" si="57">IF(AD13=1,"(+) Alta", "(-) Baixa")</f>
        <v>(-) Baixa</v>
      </c>
    </row>
    <row r="14" spans="6:35" ht="18" x14ac:dyDescent="0.35">
      <c r="F14" s="55" t="s">
        <v>42</v>
      </c>
      <c r="G14" s="56"/>
      <c r="H14" s="30">
        <f t="shared" ca="1" si="0"/>
        <v>1</v>
      </c>
      <c r="I14" s="31" t="str">
        <f t="shared" ca="1" si="1"/>
        <v>(+) Alta</v>
      </c>
      <c r="J14" s="31">
        <f t="shared" ca="1" si="0"/>
        <v>1</v>
      </c>
      <c r="K14" s="31" t="str">
        <f t="shared" ca="1" si="1"/>
        <v>(+) Alta</v>
      </c>
      <c r="L14" s="31">
        <f t="shared" ca="1" si="0"/>
        <v>0</v>
      </c>
      <c r="M14" s="31" t="str">
        <f t="shared" ref="M14" ca="1" si="58">IF(L14=1,"(+) Alta", "(-) Baixa")</f>
        <v>(-) Baixa</v>
      </c>
      <c r="N14" s="31">
        <f t="shared" ca="1" si="0"/>
        <v>1</v>
      </c>
      <c r="O14" s="31" t="str">
        <f t="shared" ref="O14" ca="1" si="59">IF(N14=1,"(+) Alta", "(-) Baixa")</f>
        <v>(+) Alta</v>
      </c>
      <c r="P14" s="31">
        <f t="shared" ca="1" si="0"/>
        <v>0</v>
      </c>
      <c r="Q14" s="31" t="str">
        <f t="shared" ref="Q14:S14" ca="1" si="60">IF(P14=1,"(+) Alta", "(-) Baixa")</f>
        <v>(-) Baixa</v>
      </c>
      <c r="R14" s="31">
        <f t="shared" ca="1" si="0"/>
        <v>0</v>
      </c>
      <c r="S14" s="31" t="str">
        <f t="shared" ca="1" si="60"/>
        <v>(-) Baixa</v>
      </c>
      <c r="T14" s="31">
        <f t="shared" ca="1" si="0"/>
        <v>1</v>
      </c>
      <c r="U14" s="31" t="str">
        <f t="shared" ref="U14" ca="1" si="61">IF(T14=1,"(+) Alta", "(-) Baixa")</f>
        <v>(+) Alta</v>
      </c>
      <c r="V14" s="31">
        <f t="shared" ca="1" si="0"/>
        <v>1</v>
      </c>
      <c r="W14" s="31" t="str">
        <f t="shared" ref="W14" ca="1" si="62">IF(V14=1,"(+) Alta", "(-) Baixa")</f>
        <v>(+) Alta</v>
      </c>
      <c r="X14" s="31">
        <f t="shared" ca="1" si="0"/>
        <v>0</v>
      </c>
      <c r="Y14" s="31" t="str">
        <f t="shared" ref="Y14" ca="1" si="63">IF(X14=1,"(+) Alta", "(-) Baixa")</f>
        <v>(-) Baixa</v>
      </c>
      <c r="Z14" s="31">
        <f t="shared" ca="1" si="0"/>
        <v>0</v>
      </c>
      <c r="AA14" s="31" t="str">
        <f t="shared" ref="AA14" ca="1" si="64">IF(Z14=1,"(+) Alta", "(-) Baixa")</f>
        <v>(-) Baixa</v>
      </c>
      <c r="AB14" s="31">
        <f t="shared" ca="1" si="0"/>
        <v>1</v>
      </c>
      <c r="AC14" s="31" t="str">
        <f t="shared" ref="AC14" ca="1" si="65">IF(AB14=1,"(+) Alta", "(-) Baixa")</f>
        <v>(+) Alta</v>
      </c>
      <c r="AD14" s="31">
        <f t="shared" ca="1" si="0"/>
        <v>1</v>
      </c>
      <c r="AE14" s="32" t="str">
        <f t="shared" ref="AE14" ca="1" si="66">IF(AD14=1,"(+) Alta", "(-) Baixa")</f>
        <v>(+) Alta</v>
      </c>
    </row>
    <row r="15" spans="6:35" ht="18.600000000000001" thickBot="1" x14ac:dyDescent="0.4">
      <c r="F15" s="57" t="s">
        <v>43</v>
      </c>
      <c r="G15" s="58"/>
      <c r="H15" s="33">
        <f t="shared" ca="1" si="0"/>
        <v>0</v>
      </c>
      <c r="I15" s="34" t="str">
        <f t="shared" ca="1" si="1"/>
        <v>(-) Baixa</v>
      </c>
      <c r="J15" s="34">
        <f t="shared" ca="1" si="0"/>
        <v>1</v>
      </c>
      <c r="K15" s="34" t="str">
        <f t="shared" ca="1" si="1"/>
        <v>(+) Alta</v>
      </c>
      <c r="L15" s="34">
        <f t="shared" ca="1" si="0"/>
        <v>1</v>
      </c>
      <c r="M15" s="34" t="str">
        <f t="shared" ref="M15" ca="1" si="67">IF(L15=1,"(+) Alta", "(-) Baixa")</f>
        <v>(+) Alta</v>
      </c>
      <c r="N15" s="34">
        <f t="shared" ca="1" si="0"/>
        <v>0</v>
      </c>
      <c r="O15" s="34" t="str">
        <f t="shared" ref="O15" ca="1" si="68">IF(N15=1,"(+) Alta", "(-) Baixa")</f>
        <v>(-) Baixa</v>
      </c>
      <c r="P15" s="34">
        <f t="shared" ca="1" si="0"/>
        <v>0</v>
      </c>
      <c r="Q15" s="34" t="str">
        <f t="shared" ref="Q15:S15" ca="1" si="69">IF(P15=1,"(+) Alta", "(-) Baixa")</f>
        <v>(-) Baixa</v>
      </c>
      <c r="R15" s="34">
        <f t="shared" ca="1" si="0"/>
        <v>0</v>
      </c>
      <c r="S15" s="34" t="str">
        <f t="shared" ca="1" si="69"/>
        <v>(-) Baixa</v>
      </c>
      <c r="T15" s="34">
        <f t="shared" ca="1" si="0"/>
        <v>1</v>
      </c>
      <c r="U15" s="34" t="str">
        <f t="shared" ref="U15" ca="1" si="70">IF(T15=1,"(+) Alta", "(-) Baixa")</f>
        <v>(+) Alta</v>
      </c>
      <c r="V15" s="34">
        <f t="shared" ca="1" si="0"/>
        <v>1</v>
      </c>
      <c r="W15" s="34" t="str">
        <f t="shared" ref="W15" ca="1" si="71">IF(V15=1,"(+) Alta", "(-) Baixa")</f>
        <v>(+) Alta</v>
      </c>
      <c r="X15" s="34">
        <f t="shared" ca="1" si="0"/>
        <v>0</v>
      </c>
      <c r="Y15" s="34" t="str">
        <f t="shared" ref="Y15" ca="1" si="72">IF(X15=1,"(+) Alta", "(-) Baixa")</f>
        <v>(-) Baixa</v>
      </c>
      <c r="Z15" s="34">
        <f t="shared" ca="1" si="0"/>
        <v>0</v>
      </c>
      <c r="AA15" s="34" t="str">
        <f t="shared" ref="AA15" ca="1" si="73">IF(Z15=1,"(+) Alta", "(-) Baixa")</f>
        <v>(-) Baixa</v>
      </c>
      <c r="AB15" s="34">
        <f t="shared" ca="1" si="0"/>
        <v>0</v>
      </c>
      <c r="AC15" s="34" t="str">
        <f t="shared" ref="AC15" ca="1" si="74">IF(AB15=1,"(+) Alta", "(-) Baixa")</f>
        <v>(-) Baixa</v>
      </c>
      <c r="AD15" s="34">
        <f t="shared" ca="1" si="0"/>
        <v>1</v>
      </c>
      <c r="AE15" s="35" t="str">
        <f t="shared" ref="AE15" ca="1" si="75">IF(AD15=1,"(+) Alta", "(-) Baixa")</f>
        <v>(+) Alta</v>
      </c>
    </row>
    <row r="17" spans="6:31" ht="15" thickBot="1" x14ac:dyDescent="0.35"/>
    <row r="18" spans="6:31" ht="14.4" customHeight="1" x14ac:dyDescent="0.3">
      <c r="H18" s="36" t="s">
        <v>33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8"/>
    </row>
    <row r="19" spans="6:31" x14ac:dyDescent="0.3">
      <c r="H19" s="39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1"/>
    </row>
    <row r="20" spans="6:31" ht="16.2" thickBot="1" x14ac:dyDescent="0.35">
      <c r="H20" s="27" t="s">
        <v>20</v>
      </c>
      <c r="I20" s="28"/>
      <c r="J20" s="28" t="s">
        <v>21</v>
      </c>
      <c r="K20" s="28"/>
      <c r="L20" s="28" t="s">
        <v>22</v>
      </c>
      <c r="M20" s="28"/>
      <c r="N20" s="28" t="s">
        <v>23</v>
      </c>
      <c r="O20" s="28"/>
      <c r="P20" s="28" t="s">
        <v>24</v>
      </c>
      <c r="Q20" s="28"/>
      <c r="R20" s="28" t="s">
        <v>25</v>
      </c>
      <c r="S20" s="28"/>
      <c r="T20" s="28" t="s">
        <v>26</v>
      </c>
      <c r="U20" s="28"/>
      <c r="V20" s="28" t="s">
        <v>27</v>
      </c>
      <c r="W20" s="28"/>
      <c r="X20" s="28" t="s">
        <v>28</v>
      </c>
      <c r="Y20" s="28"/>
      <c r="Z20" s="28" t="s">
        <v>29</v>
      </c>
      <c r="AA20" s="28"/>
      <c r="AB20" s="28" t="s">
        <v>30</v>
      </c>
      <c r="AC20" s="28"/>
      <c r="AD20" s="28" t="s">
        <v>31</v>
      </c>
      <c r="AE20" s="29"/>
    </row>
    <row r="21" spans="6:31" ht="18" x14ac:dyDescent="0.35">
      <c r="F21" s="53" t="s">
        <v>34</v>
      </c>
      <c r="G21" s="54"/>
      <c r="H21" s="30">
        <f ca="1">RANDBETWEEN(0,1)</f>
        <v>1</v>
      </c>
      <c r="I21" s="31" t="str">
        <f ca="1">IF(H21=1,"(+) Alta", "(-) Baixa")</f>
        <v>(+) Alta</v>
      </c>
      <c r="J21" s="31">
        <f ca="1">RANDBETWEEN(0,1)</f>
        <v>1</v>
      </c>
      <c r="K21" s="31" t="str">
        <f ca="1">IF(J21=1,"(+) Alta", "(-) Baixa")</f>
        <v>(+) Alta</v>
      </c>
      <c r="L21" s="31">
        <f ca="1">RANDBETWEEN(0,1)</f>
        <v>1</v>
      </c>
      <c r="M21" s="31" t="str">
        <f ca="1">IF(L21=1,"(+) Alta", "(-) Baixa")</f>
        <v>(+) Alta</v>
      </c>
      <c r="N21" s="31">
        <f ca="1">RANDBETWEEN(0,1)</f>
        <v>0</v>
      </c>
      <c r="O21" s="31" t="str">
        <f ca="1">IF(N21=1,"(+) Alta", "(-) Baixa")</f>
        <v>(-) Baixa</v>
      </c>
      <c r="P21" s="31">
        <f ca="1">RANDBETWEEN(0,1)</f>
        <v>1</v>
      </c>
      <c r="Q21" s="31" t="str">
        <f ca="1">IF(P21=1,"(+) Alta", "(-) Baixa")</f>
        <v>(+) Alta</v>
      </c>
      <c r="R21" s="31">
        <f ca="1">RANDBETWEEN(0,1)</f>
        <v>0</v>
      </c>
      <c r="S21" s="31" t="str">
        <f ca="1">IF(R21=1,"(+) Alta", "(-) Baixa")</f>
        <v>(-) Baixa</v>
      </c>
      <c r="T21" s="31">
        <f ca="1">RANDBETWEEN(0,1)</f>
        <v>1</v>
      </c>
      <c r="U21" s="31" t="str">
        <f ca="1">IF(T21=1,"(+) Alta", "(-) Baixa")</f>
        <v>(+) Alta</v>
      </c>
      <c r="V21" s="31">
        <f ca="1">RANDBETWEEN(0,1)</f>
        <v>0</v>
      </c>
      <c r="W21" s="31" t="str">
        <f ca="1">IF(V21=1,"(+) Alta", "(-) Baixa")</f>
        <v>(-) Baixa</v>
      </c>
      <c r="X21" s="31">
        <f ca="1">RANDBETWEEN(0,1)</f>
        <v>1</v>
      </c>
      <c r="Y21" s="31" t="str">
        <f ca="1">IF(X21=1,"(+) Alta", "(-) Baixa")</f>
        <v>(+) Alta</v>
      </c>
      <c r="Z21" s="31">
        <f ca="1">RANDBETWEEN(0,1)</f>
        <v>0</v>
      </c>
      <c r="AA21" s="31" t="str">
        <f ca="1">IF(Z21=1,"(+) Alta", "(-) Baixa")</f>
        <v>(-) Baixa</v>
      </c>
      <c r="AB21" s="31">
        <f ca="1">RANDBETWEEN(0,1)</f>
        <v>1</v>
      </c>
      <c r="AC21" s="31" t="str">
        <f ca="1">IF(AB21=1,"(+) Alta", "(-) Baixa")</f>
        <v>(+) Alta</v>
      </c>
      <c r="AD21" s="31">
        <f ca="1">RANDBETWEEN(0,1)</f>
        <v>0</v>
      </c>
      <c r="AE21" s="32" t="str">
        <f ca="1">IF(AD21=1,"(+) Alta", "(-) Baixa")</f>
        <v>(-) Baixa</v>
      </c>
    </row>
    <row r="22" spans="6:31" ht="18" x14ac:dyDescent="0.35">
      <c r="F22" s="55" t="s">
        <v>35</v>
      </c>
      <c r="G22" s="56"/>
      <c r="H22" s="30">
        <f t="shared" ref="H22:AD30" ca="1" si="76">RANDBETWEEN(0,1)</f>
        <v>0</v>
      </c>
      <c r="I22" s="31" t="str">
        <f t="shared" ref="I22:K30" ca="1" si="77">IF(H22=1,"(+) Alta", "(-) Baixa")</f>
        <v>(-) Baixa</v>
      </c>
      <c r="J22" s="31">
        <f t="shared" ca="1" si="76"/>
        <v>1</v>
      </c>
      <c r="K22" s="31" t="str">
        <f t="shared" ca="1" si="77"/>
        <v>(+) Alta</v>
      </c>
      <c r="L22" s="31">
        <f t="shared" ca="1" si="76"/>
        <v>1</v>
      </c>
      <c r="M22" s="31" t="str">
        <f t="shared" ref="M22" ca="1" si="78">IF(L22=1,"(+) Alta", "(-) Baixa")</f>
        <v>(+) Alta</v>
      </c>
      <c r="N22" s="31">
        <f t="shared" ca="1" si="76"/>
        <v>1</v>
      </c>
      <c r="O22" s="31" t="str">
        <f t="shared" ref="O22" ca="1" si="79">IF(N22=1,"(+) Alta", "(-) Baixa")</f>
        <v>(+) Alta</v>
      </c>
      <c r="P22" s="31">
        <f t="shared" ca="1" si="76"/>
        <v>1</v>
      </c>
      <c r="Q22" s="31" t="str">
        <f t="shared" ref="Q22" ca="1" si="80">IF(P22=1,"(+) Alta", "(-) Baixa")</f>
        <v>(+) Alta</v>
      </c>
      <c r="R22" s="31">
        <f t="shared" ca="1" si="76"/>
        <v>1</v>
      </c>
      <c r="S22" s="31" t="str">
        <f t="shared" ref="S22" ca="1" si="81">IF(R22=1,"(+) Alta", "(-) Baixa")</f>
        <v>(+) Alta</v>
      </c>
      <c r="T22" s="31">
        <f t="shared" ca="1" si="76"/>
        <v>0</v>
      </c>
      <c r="U22" s="31" t="str">
        <f t="shared" ref="U22" ca="1" si="82">IF(T22=1,"(+) Alta", "(-) Baixa")</f>
        <v>(-) Baixa</v>
      </c>
      <c r="V22" s="31">
        <f t="shared" ca="1" si="76"/>
        <v>1</v>
      </c>
      <c r="W22" s="31" t="str">
        <f t="shared" ref="W22" ca="1" si="83">IF(V22=1,"(+) Alta", "(-) Baixa")</f>
        <v>(+) Alta</v>
      </c>
      <c r="X22" s="31">
        <f t="shared" ca="1" si="76"/>
        <v>0</v>
      </c>
      <c r="Y22" s="31" t="str">
        <f t="shared" ref="Y22" ca="1" si="84">IF(X22=1,"(+) Alta", "(-) Baixa")</f>
        <v>(-) Baixa</v>
      </c>
      <c r="Z22" s="31">
        <f t="shared" ca="1" si="76"/>
        <v>0</v>
      </c>
      <c r="AA22" s="31" t="str">
        <f t="shared" ref="AA22" ca="1" si="85">IF(Z22=1,"(+) Alta", "(-) Baixa")</f>
        <v>(-) Baixa</v>
      </c>
      <c r="AB22" s="31">
        <f t="shared" ca="1" si="76"/>
        <v>1</v>
      </c>
      <c r="AC22" s="31" t="str">
        <f t="shared" ref="AC22" ca="1" si="86">IF(AB22=1,"(+) Alta", "(-) Baixa")</f>
        <v>(+) Alta</v>
      </c>
      <c r="AD22" s="31">
        <f t="shared" ca="1" si="76"/>
        <v>1</v>
      </c>
      <c r="AE22" s="32" t="str">
        <f t="shared" ref="AE22" ca="1" si="87">IF(AD22=1,"(+) Alta", "(-) Baixa")</f>
        <v>(+) Alta</v>
      </c>
    </row>
    <row r="23" spans="6:31" ht="18" x14ac:dyDescent="0.35">
      <c r="F23" s="55" t="s">
        <v>36</v>
      </c>
      <c r="G23" s="56"/>
      <c r="H23" s="30">
        <f t="shared" ca="1" si="76"/>
        <v>1</v>
      </c>
      <c r="I23" s="31" t="str">
        <f t="shared" ca="1" si="77"/>
        <v>(+) Alta</v>
      </c>
      <c r="J23" s="31">
        <f t="shared" ca="1" si="76"/>
        <v>0</v>
      </c>
      <c r="K23" s="31" t="str">
        <f t="shared" ca="1" si="77"/>
        <v>(-) Baixa</v>
      </c>
      <c r="L23" s="31">
        <f t="shared" ca="1" si="76"/>
        <v>1</v>
      </c>
      <c r="M23" s="31" t="str">
        <f t="shared" ref="M23" ca="1" si="88">IF(L23=1,"(+) Alta", "(-) Baixa")</f>
        <v>(+) Alta</v>
      </c>
      <c r="N23" s="31">
        <f t="shared" ca="1" si="76"/>
        <v>1</v>
      </c>
      <c r="O23" s="31" t="str">
        <f t="shared" ref="O23" ca="1" si="89">IF(N23=1,"(+) Alta", "(-) Baixa")</f>
        <v>(+) Alta</v>
      </c>
      <c r="P23" s="31">
        <f t="shared" ca="1" si="76"/>
        <v>0</v>
      </c>
      <c r="Q23" s="31" t="str">
        <f t="shared" ref="Q23" ca="1" si="90">IF(P23=1,"(+) Alta", "(-) Baixa")</f>
        <v>(-) Baixa</v>
      </c>
      <c r="R23" s="31">
        <f t="shared" ca="1" si="76"/>
        <v>0</v>
      </c>
      <c r="S23" s="31" t="str">
        <f t="shared" ref="S23" ca="1" si="91">IF(R23=1,"(+) Alta", "(-) Baixa")</f>
        <v>(-) Baixa</v>
      </c>
      <c r="T23" s="31">
        <f t="shared" ca="1" si="76"/>
        <v>0</v>
      </c>
      <c r="U23" s="31" t="str">
        <f t="shared" ref="U23" ca="1" si="92">IF(T23=1,"(+) Alta", "(-) Baixa")</f>
        <v>(-) Baixa</v>
      </c>
      <c r="V23" s="31">
        <f t="shared" ca="1" si="76"/>
        <v>0</v>
      </c>
      <c r="W23" s="31" t="str">
        <f t="shared" ref="W23" ca="1" si="93">IF(V23=1,"(+) Alta", "(-) Baixa")</f>
        <v>(-) Baixa</v>
      </c>
      <c r="X23" s="31">
        <f t="shared" ca="1" si="76"/>
        <v>1</v>
      </c>
      <c r="Y23" s="31" t="str">
        <f t="shared" ref="Y23" ca="1" si="94">IF(X23=1,"(+) Alta", "(-) Baixa")</f>
        <v>(+) Alta</v>
      </c>
      <c r="Z23" s="31">
        <f t="shared" ca="1" si="76"/>
        <v>1</v>
      </c>
      <c r="AA23" s="31" t="str">
        <f t="shared" ref="AA23" ca="1" si="95">IF(Z23=1,"(+) Alta", "(-) Baixa")</f>
        <v>(+) Alta</v>
      </c>
      <c r="AB23" s="31">
        <f t="shared" ca="1" si="76"/>
        <v>0</v>
      </c>
      <c r="AC23" s="31" t="str">
        <f t="shared" ref="AC23" ca="1" si="96">IF(AB23=1,"(+) Alta", "(-) Baixa")</f>
        <v>(-) Baixa</v>
      </c>
      <c r="AD23" s="31">
        <f t="shared" ca="1" si="76"/>
        <v>1</v>
      </c>
      <c r="AE23" s="32" t="str">
        <f t="shared" ref="AE23" ca="1" si="97">IF(AD23=1,"(+) Alta", "(-) Baixa")</f>
        <v>(+) Alta</v>
      </c>
    </row>
    <row r="24" spans="6:31" ht="18" x14ac:dyDescent="0.35">
      <c r="F24" s="55" t="s">
        <v>37</v>
      </c>
      <c r="G24" s="56"/>
      <c r="H24" s="30">
        <f t="shared" ca="1" si="76"/>
        <v>0</v>
      </c>
      <c r="I24" s="31" t="str">
        <f t="shared" ca="1" si="77"/>
        <v>(-) Baixa</v>
      </c>
      <c r="J24" s="31">
        <f t="shared" ca="1" si="76"/>
        <v>0</v>
      </c>
      <c r="K24" s="31" t="str">
        <f t="shared" ca="1" si="77"/>
        <v>(-) Baixa</v>
      </c>
      <c r="L24" s="31">
        <f t="shared" ca="1" si="76"/>
        <v>1</v>
      </c>
      <c r="M24" s="31" t="str">
        <f t="shared" ref="M24" ca="1" si="98">IF(L24=1,"(+) Alta", "(-) Baixa")</f>
        <v>(+) Alta</v>
      </c>
      <c r="N24" s="31">
        <f t="shared" ca="1" si="76"/>
        <v>1</v>
      </c>
      <c r="O24" s="31" t="str">
        <f t="shared" ref="O24" ca="1" si="99">IF(N24=1,"(+) Alta", "(-) Baixa")</f>
        <v>(+) Alta</v>
      </c>
      <c r="P24" s="31">
        <f t="shared" ca="1" si="76"/>
        <v>0</v>
      </c>
      <c r="Q24" s="31" t="str">
        <f t="shared" ref="Q24" ca="1" si="100">IF(P24=1,"(+) Alta", "(-) Baixa")</f>
        <v>(-) Baixa</v>
      </c>
      <c r="R24" s="31">
        <f t="shared" ca="1" si="76"/>
        <v>0</v>
      </c>
      <c r="S24" s="31" t="str">
        <f t="shared" ref="S24" ca="1" si="101">IF(R24=1,"(+) Alta", "(-) Baixa")</f>
        <v>(-) Baixa</v>
      </c>
      <c r="T24" s="31">
        <f t="shared" ca="1" si="76"/>
        <v>0</v>
      </c>
      <c r="U24" s="31" t="str">
        <f t="shared" ref="U24" ca="1" si="102">IF(T24=1,"(+) Alta", "(-) Baixa")</f>
        <v>(-) Baixa</v>
      </c>
      <c r="V24" s="31">
        <f t="shared" ca="1" si="76"/>
        <v>0</v>
      </c>
      <c r="W24" s="31" t="str">
        <f t="shared" ref="W24" ca="1" si="103">IF(V24=1,"(+) Alta", "(-) Baixa")</f>
        <v>(-) Baixa</v>
      </c>
      <c r="X24" s="31">
        <f t="shared" ca="1" si="76"/>
        <v>0</v>
      </c>
      <c r="Y24" s="31" t="str">
        <f t="shared" ref="Y24" ca="1" si="104">IF(X24=1,"(+) Alta", "(-) Baixa")</f>
        <v>(-) Baixa</v>
      </c>
      <c r="Z24" s="31">
        <f t="shared" ca="1" si="76"/>
        <v>1</v>
      </c>
      <c r="AA24" s="31" t="str">
        <f t="shared" ref="AA24" ca="1" si="105">IF(Z24=1,"(+) Alta", "(-) Baixa")</f>
        <v>(+) Alta</v>
      </c>
      <c r="AB24" s="31">
        <f t="shared" ca="1" si="76"/>
        <v>1</v>
      </c>
      <c r="AC24" s="31" t="str">
        <f t="shared" ref="AC24" ca="1" si="106">IF(AB24=1,"(+) Alta", "(-) Baixa")</f>
        <v>(+) Alta</v>
      </c>
      <c r="AD24" s="31">
        <f t="shared" ca="1" si="76"/>
        <v>1</v>
      </c>
      <c r="AE24" s="32" t="str">
        <f t="shared" ref="AE24" ca="1" si="107">IF(AD24=1,"(+) Alta", "(-) Baixa")</f>
        <v>(+) Alta</v>
      </c>
    </row>
    <row r="25" spans="6:31" ht="18" x14ac:dyDescent="0.35">
      <c r="F25" s="55" t="s">
        <v>38</v>
      </c>
      <c r="G25" s="56"/>
      <c r="H25" s="30">
        <f t="shared" ca="1" si="76"/>
        <v>0</v>
      </c>
      <c r="I25" s="31" t="str">
        <f t="shared" ca="1" si="77"/>
        <v>(-) Baixa</v>
      </c>
      <c r="J25" s="31">
        <f t="shared" ca="1" si="76"/>
        <v>0</v>
      </c>
      <c r="K25" s="31" t="str">
        <f t="shared" ca="1" si="77"/>
        <v>(-) Baixa</v>
      </c>
      <c r="L25" s="31">
        <f t="shared" ca="1" si="76"/>
        <v>0</v>
      </c>
      <c r="M25" s="31" t="str">
        <f t="shared" ref="M25" ca="1" si="108">IF(L25=1,"(+) Alta", "(-) Baixa")</f>
        <v>(-) Baixa</v>
      </c>
      <c r="N25" s="31">
        <f t="shared" ca="1" si="76"/>
        <v>1</v>
      </c>
      <c r="O25" s="31" t="str">
        <f t="shared" ref="O25" ca="1" si="109">IF(N25=1,"(+) Alta", "(-) Baixa")</f>
        <v>(+) Alta</v>
      </c>
      <c r="P25" s="31">
        <f t="shared" ca="1" si="76"/>
        <v>1</v>
      </c>
      <c r="Q25" s="31" t="str">
        <f t="shared" ref="Q25" ca="1" si="110">IF(P25=1,"(+) Alta", "(-) Baixa")</f>
        <v>(+) Alta</v>
      </c>
      <c r="R25" s="31">
        <f t="shared" ca="1" si="76"/>
        <v>0</v>
      </c>
      <c r="S25" s="31" t="str">
        <f t="shared" ref="S25" ca="1" si="111">IF(R25=1,"(+) Alta", "(-) Baixa")</f>
        <v>(-) Baixa</v>
      </c>
      <c r="T25" s="31">
        <f t="shared" ca="1" si="76"/>
        <v>1</v>
      </c>
      <c r="U25" s="31" t="str">
        <f t="shared" ref="U25" ca="1" si="112">IF(T25=1,"(+) Alta", "(-) Baixa")</f>
        <v>(+) Alta</v>
      </c>
      <c r="V25" s="31">
        <f t="shared" ca="1" si="76"/>
        <v>1</v>
      </c>
      <c r="W25" s="31" t="str">
        <f t="shared" ref="W25" ca="1" si="113">IF(V25=1,"(+) Alta", "(-) Baixa")</f>
        <v>(+) Alta</v>
      </c>
      <c r="X25" s="31">
        <f t="shared" ca="1" si="76"/>
        <v>1</v>
      </c>
      <c r="Y25" s="31" t="str">
        <f t="shared" ref="Y25" ca="1" si="114">IF(X25=1,"(+) Alta", "(-) Baixa")</f>
        <v>(+) Alta</v>
      </c>
      <c r="Z25" s="31">
        <f t="shared" ca="1" si="76"/>
        <v>1</v>
      </c>
      <c r="AA25" s="31" t="str">
        <f t="shared" ref="AA25" ca="1" si="115">IF(Z25=1,"(+) Alta", "(-) Baixa")</f>
        <v>(+) Alta</v>
      </c>
      <c r="AB25" s="31">
        <f t="shared" ca="1" si="76"/>
        <v>1</v>
      </c>
      <c r="AC25" s="31" t="str">
        <f t="shared" ref="AC25" ca="1" si="116">IF(AB25=1,"(+) Alta", "(-) Baixa")</f>
        <v>(+) Alta</v>
      </c>
      <c r="AD25" s="31">
        <f t="shared" ca="1" si="76"/>
        <v>1</v>
      </c>
      <c r="AE25" s="32" t="str">
        <f t="shared" ref="AE25" ca="1" si="117">IF(AD25=1,"(+) Alta", "(-) Baixa")</f>
        <v>(+) Alta</v>
      </c>
    </row>
    <row r="26" spans="6:31" ht="18" x14ac:dyDescent="0.35">
      <c r="F26" s="55" t="s">
        <v>39</v>
      </c>
      <c r="G26" s="56"/>
      <c r="H26" s="30">
        <f t="shared" ca="1" si="76"/>
        <v>1</v>
      </c>
      <c r="I26" s="31" t="str">
        <f t="shared" ca="1" si="77"/>
        <v>(+) Alta</v>
      </c>
      <c r="J26" s="31">
        <f t="shared" ca="1" si="76"/>
        <v>1</v>
      </c>
      <c r="K26" s="31" t="str">
        <f t="shared" ca="1" si="77"/>
        <v>(+) Alta</v>
      </c>
      <c r="L26" s="31">
        <f t="shared" ca="1" si="76"/>
        <v>1</v>
      </c>
      <c r="M26" s="31" t="str">
        <f t="shared" ref="M26" ca="1" si="118">IF(L26=1,"(+) Alta", "(-) Baixa")</f>
        <v>(+) Alta</v>
      </c>
      <c r="N26" s="31">
        <f t="shared" ca="1" si="76"/>
        <v>1</v>
      </c>
      <c r="O26" s="31" t="str">
        <f t="shared" ref="O26" ca="1" si="119">IF(N26=1,"(+) Alta", "(-) Baixa")</f>
        <v>(+) Alta</v>
      </c>
      <c r="P26" s="31">
        <f t="shared" ca="1" si="76"/>
        <v>1</v>
      </c>
      <c r="Q26" s="31" t="str">
        <f t="shared" ref="Q26" ca="1" si="120">IF(P26=1,"(+) Alta", "(-) Baixa")</f>
        <v>(+) Alta</v>
      </c>
      <c r="R26" s="31">
        <f t="shared" ca="1" si="76"/>
        <v>1</v>
      </c>
      <c r="S26" s="31" t="str">
        <f t="shared" ref="S26" ca="1" si="121">IF(R26=1,"(+) Alta", "(-) Baixa")</f>
        <v>(+) Alta</v>
      </c>
      <c r="T26" s="31">
        <f t="shared" ca="1" si="76"/>
        <v>1</v>
      </c>
      <c r="U26" s="31" t="str">
        <f t="shared" ref="U26" ca="1" si="122">IF(T26=1,"(+) Alta", "(-) Baixa")</f>
        <v>(+) Alta</v>
      </c>
      <c r="V26" s="31">
        <f t="shared" ca="1" si="76"/>
        <v>1</v>
      </c>
      <c r="W26" s="31" t="str">
        <f t="shared" ref="W26" ca="1" si="123">IF(V26=1,"(+) Alta", "(-) Baixa")</f>
        <v>(+) Alta</v>
      </c>
      <c r="X26" s="31">
        <f t="shared" ca="1" si="76"/>
        <v>0</v>
      </c>
      <c r="Y26" s="31" t="str">
        <f t="shared" ref="Y26" ca="1" si="124">IF(X26=1,"(+) Alta", "(-) Baixa")</f>
        <v>(-) Baixa</v>
      </c>
      <c r="Z26" s="31">
        <f t="shared" ca="1" si="76"/>
        <v>0</v>
      </c>
      <c r="AA26" s="31" t="str">
        <f t="shared" ref="AA26" ca="1" si="125">IF(Z26=1,"(+) Alta", "(-) Baixa")</f>
        <v>(-) Baixa</v>
      </c>
      <c r="AB26" s="31">
        <f t="shared" ca="1" si="76"/>
        <v>0</v>
      </c>
      <c r="AC26" s="31" t="str">
        <f t="shared" ref="AC26" ca="1" si="126">IF(AB26=1,"(+) Alta", "(-) Baixa")</f>
        <v>(-) Baixa</v>
      </c>
      <c r="AD26" s="31">
        <f t="shared" ca="1" si="76"/>
        <v>1</v>
      </c>
      <c r="AE26" s="32" t="str">
        <f t="shared" ref="AE26" ca="1" si="127">IF(AD26=1,"(+) Alta", "(-) Baixa")</f>
        <v>(+) Alta</v>
      </c>
    </row>
    <row r="27" spans="6:31" ht="18" x14ac:dyDescent="0.35">
      <c r="F27" s="55" t="s">
        <v>40</v>
      </c>
      <c r="G27" s="56"/>
      <c r="H27" s="30">
        <f t="shared" ca="1" si="76"/>
        <v>1</v>
      </c>
      <c r="I27" s="31" t="str">
        <f t="shared" ca="1" si="77"/>
        <v>(+) Alta</v>
      </c>
      <c r="J27" s="31">
        <f t="shared" ca="1" si="76"/>
        <v>0</v>
      </c>
      <c r="K27" s="31" t="str">
        <f t="shared" ca="1" si="77"/>
        <v>(-) Baixa</v>
      </c>
      <c r="L27" s="31">
        <f t="shared" ca="1" si="76"/>
        <v>0</v>
      </c>
      <c r="M27" s="31" t="str">
        <f t="shared" ref="M27" ca="1" si="128">IF(L27=1,"(+) Alta", "(-) Baixa")</f>
        <v>(-) Baixa</v>
      </c>
      <c r="N27" s="31">
        <f t="shared" ca="1" si="76"/>
        <v>0</v>
      </c>
      <c r="O27" s="31" t="str">
        <f t="shared" ref="O27" ca="1" si="129">IF(N27=1,"(+) Alta", "(-) Baixa")</f>
        <v>(-) Baixa</v>
      </c>
      <c r="P27" s="31">
        <f t="shared" ca="1" si="76"/>
        <v>0</v>
      </c>
      <c r="Q27" s="31" t="str">
        <f t="shared" ref="Q27" ca="1" si="130">IF(P27=1,"(+) Alta", "(-) Baixa")</f>
        <v>(-) Baixa</v>
      </c>
      <c r="R27" s="31">
        <f t="shared" ca="1" si="76"/>
        <v>1</v>
      </c>
      <c r="S27" s="31" t="str">
        <f t="shared" ref="S27" ca="1" si="131">IF(R27=1,"(+) Alta", "(-) Baixa")</f>
        <v>(+) Alta</v>
      </c>
      <c r="T27" s="31">
        <f t="shared" ca="1" si="76"/>
        <v>0</v>
      </c>
      <c r="U27" s="31" t="str">
        <f t="shared" ref="U27" ca="1" si="132">IF(T27=1,"(+) Alta", "(-) Baixa")</f>
        <v>(-) Baixa</v>
      </c>
      <c r="V27" s="31">
        <f t="shared" ca="1" si="76"/>
        <v>1</v>
      </c>
      <c r="W27" s="31" t="str">
        <f t="shared" ref="W27" ca="1" si="133">IF(V27=1,"(+) Alta", "(-) Baixa")</f>
        <v>(+) Alta</v>
      </c>
      <c r="X27" s="31">
        <f t="shared" ca="1" si="76"/>
        <v>1</v>
      </c>
      <c r="Y27" s="31" t="str">
        <f t="shared" ref="Y27" ca="1" si="134">IF(X27=1,"(+) Alta", "(-) Baixa")</f>
        <v>(+) Alta</v>
      </c>
      <c r="Z27" s="31">
        <f t="shared" ca="1" si="76"/>
        <v>1</v>
      </c>
      <c r="AA27" s="31" t="str">
        <f t="shared" ref="AA27" ca="1" si="135">IF(Z27=1,"(+) Alta", "(-) Baixa")</f>
        <v>(+) Alta</v>
      </c>
      <c r="AB27" s="31">
        <f t="shared" ca="1" si="76"/>
        <v>1</v>
      </c>
      <c r="AC27" s="31" t="str">
        <f t="shared" ref="AC27" ca="1" si="136">IF(AB27=1,"(+) Alta", "(-) Baixa")</f>
        <v>(+) Alta</v>
      </c>
      <c r="AD27" s="31">
        <f t="shared" ca="1" si="76"/>
        <v>0</v>
      </c>
      <c r="AE27" s="32" t="str">
        <f t="shared" ref="AE27" ca="1" si="137">IF(AD27=1,"(+) Alta", "(-) Baixa")</f>
        <v>(-) Baixa</v>
      </c>
    </row>
    <row r="28" spans="6:31" ht="18" x14ac:dyDescent="0.35">
      <c r="F28" s="55" t="s">
        <v>41</v>
      </c>
      <c r="G28" s="56"/>
      <c r="H28" s="30">
        <f t="shared" ca="1" si="76"/>
        <v>0</v>
      </c>
      <c r="I28" s="31" t="str">
        <f t="shared" ca="1" si="77"/>
        <v>(-) Baixa</v>
      </c>
      <c r="J28" s="31">
        <f t="shared" ca="1" si="76"/>
        <v>1</v>
      </c>
      <c r="K28" s="31" t="str">
        <f t="shared" ca="1" si="77"/>
        <v>(+) Alta</v>
      </c>
      <c r="L28" s="31">
        <f t="shared" ca="1" si="76"/>
        <v>0</v>
      </c>
      <c r="M28" s="31" t="str">
        <f t="shared" ref="M28" ca="1" si="138">IF(L28=1,"(+) Alta", "(-) Baixa")</f>
        <v>(-) Baixa</v>
      </c>
      <c r="N28" s="31">
        <f t="shared" ca="1" si="76"/>
        <v>0</v>
      </c>
      <c r="O28" s="31" t="str">
        <f t="shared" ref="O28" ca="1" si="139">IF(N28=1,"(+) Alta", "(-) Baixa")</f>
        <v>(-) Baixa</v>
      </c>
      <c r="P28" s="31">
        <f t="shared" ca="1" si="76"/>
        <v>0</v>
      </c>
      <c r="Q28" s="31" t="str">
        <f t="shared" ref="Q28" ca="1" si="140">IF(P28=1,"(+) Alta", "(-) Baixa")</f>
        <v>(-) Baixa</v>
      </c>
      <c r="R28" s="31">
        <f t="shared" ca="1" si="76"/>
        <v>0</v>
      </c>
      <c r="S28" s="31" t="str">
        <f t="shared" ref="S28" ca="1" si="141">IF(R28=1,"(+) Alta", "(-) Baixa")</f>
        <v>(-) Baixa</v>
      </c>
      <c r="T28" s="31">
        <f t="shared" ca="1" si="76"/>
        <v>1</v>
      </c>
      <c r="U28" s="31" t="str">
        <f t="shared" ref="U28" ca="1" si="142">IF(T28=1,"(+) Alta", "(-) Baixa")</f>
        <v>(+) Alta</v>
      </c>
      <c r="V28" s="31">
        <f t="shared" ca="1" si="76"/>
        <v>1</v>
      </c>
      <c r="W28" s="31" t="str">
        <f t="shared" ref="W28" ca="1" si="143">IF(V28=1,"(+) Alta", "(-) Baixa")</f>
        <v>(+) Alta</v>
      </c>
      <c r="X28" s="31">
        <f t="shared" ca="1" si="76"/>
        <v>0</v>
      </c>
      <c r="Y28" s="31" t="str">
        <f t="shared" ref="Y28" ca="1" si="144">IF(X28=1,"(+) Alta", "(-) Baixa")</f>
        <v>(-) Baixa</v>
      </c>
      <c r="Z28" s="31">
        <f t="shared" ca="1" si="76"/>
        <v>1</v>
      </c>
      <c r="AA28" s="31" t="str">
        <f t="shared" ref="AA28" ca="1" si="145">IF(Z28=1,"(+) Alta", "(-) Baixa")</f>
        <v>(+) Alta</v>
      </c>
      <c r="AB28" s="31">
        <f t="shared" ca="1" si="76"/>
        <v>1</v>
      </c>
      <c r="AC28" s="31" t="str">
        <f t="shared" ref="AC28" ca="1" si="146">IF(AB28=1,"(+) Alta", "(-) Baixa")</f>
        <v>(+) Alta</v>
      </c>
      <c r="AD28" s="31">
        <f t="shared" ca="1" si="76"/>
        <v>0</v>
      </c>
      <c r="AE28" s="32" t="str">
        <f t="shared" ref="AE28" ca="1" si="147">IF(AD28=1,"(+) Alta", "(-) Baixa")</f>
        <v>(-) Baixa</v>
      </c>
    </row>
    <row r="29" spans="6:31" ht="18" x14ac:dyDescent="0.35">
      <c r="F29" s="55" t="s">
        <v>42</v>
      </c>
      <c r="G29" s="56"/>
      <c r="H29" s="30">
        <f t="shared" ca="1" si="76"/>
        <v>0</v>
      </c>
      <c r="I29" s="31" t="str">
        <f t="shared" ca="1" si="77"/>
        <v>(-) Baixa</v>
      </c>
      <c r="J29" s="31">
        <f t="shared" ca="1" si="76"/>
        <v>0</v>
      </c>
      <c r="K29" s="31" t="str">
        <f t="shared" ca="1" si="77"/>
        <v>(-) Baixa</v>
      </c>
      <c r="L29" s="31">
        <f t="shared" ca="1" si="76"/>
        <v>0</v>
      </c>
      <c r="M29" s="31" t="str">
        <f t="shared" ref="M29" ca="1" si="148">IF(L29=1,"(+) Alta", "(-) Baixa")</f>
        <v>(-) Baixa</v>
      </c>
      <c r="N29" s="31">
        <f t="shared" ca="1" si="76"/>
        <v>1</v>
      </c>
      <c r="O29" s="31" t="str">
        <f t="shared" ref="O29" ca="1" si="149">IF(N29=1,"(+) Alta", "(-) Baixa")</f>
        <v>(+) Alta</v>
      </c>
      <c r="P29" s="31">
        <f t="shared" ca="1" si="76"/>
        <v>1</v>
      </c>
      <c r="Q29" s="31" t="str">
        <f t="shared" ref="Q29" ca="1" si="150">IF(P29=1,"(+) Alta", "(-) Baixa")</f>
        <v>(+) Alta</v>
      </c>
      <c r="R29" s="31">
        <f t="shared" ca="1" si="76"/>
        <v>1</v>
      </c>
      <c r="S29" s="31" t="str">
        <f t="shared" ref="S29" ca="1" si="151">IF(R29=1,"(+) Alta", "(-) Baixa")</f>
        <v>(+) Alta</v>
      </c>
      <c r="T29" s="31">
        <f t="shared" ca="1" si="76"/>
        <v>0</v>
      </c>
      <c r="U29" s="31" t="str">
        <f t="shared" ref="U29" ca="1" si="152">IF(T29=1,"(+) Alta", "(-) Baixa")</f>
        <v>(-) Baixa</v>
      </c>
      <c r="V29" s="31">
        <f t="shared" ca="1" si="76"/>
        <v>1</v>
      </c>
      <c r="W29" s="31" t="str">
        <f t="shared" ref="W29" ca="1" si="153">IF(V29=1,"(+) Alta", "(-) Baixa")</f>
        <v>(+) Alta</v>
      </c>
      <c r="X29" s="31">
        <f t="shared" ca="1" si="76"/>
        <v>1</v>
      </c>
      <c r="Y29" s="31" t="str">
        <f t="shared" ref="Y29" ca="1" si="154">IF(X29=1,"(+) Alta", "(-) Baixa")</f>
        <v>(+) Alta</v>
      </c>
      <c r="Z29" s="31">
        <f t="shared" ca="1" si="76"/>
        <v>1</v>
      </c>
      <c r="AA29" s="31" t="str">
        <f t="shared" ref="AA29" ca="1" si="155">IF(Z29=1,"(+) Alta", "(-) Baixa")</f>
        <v>(+) Alta</v>
      </c>
      <c r="AB29" s="31">
        <f t="shared" ca="1" si="76"/>
        <v>0</v>
      </c>
      <c r="AC29" s="31" t="str">
        <f t="shared" ref="AC29" ca="1" si="156">IF(AB29=1,"(+) Alta", "(-) Baixa")</f>
        <v>(-) Baixa</v>
      </c>
      <c r="AD29" s="31">
        <f t="shared" ca="1" si="76"/>
        <v>0</v>
      </c>
      <c r="AE29" s="32" t="str">
        <f t="shared" ref="AE29" ca="1" si="157">IF(AD29=1,"(+) Alta", "(-) Baixa")</f>
        <v>(-) Baixa</v>
      </c>
    </row>
    <row r="30" spans="6:31" ht="18.600000000000001" thickBot="1" x14ac:dyDescent="0.4">
      <c r="F30" s="57" t="s">
        <v>43</v>
      </c>
      <c r="G30" s="58"/>
      <c r="H30" s="33">
        <f t="shared" ca="1" si="76"/>
        <v>1</v>
      </c>
      <c r="I30" s="34" t="str">
        <f t="shared" ca="1" si="77"/>
        <v>(+) Alta</v>
      </c>
      <c r="J30" s="34">
        <f t="shared" ca="1" si="76"/>
        <v>0</v>
      </c>
      <c r="K30" s="34" t="str">
        <f t="shared" ca="1" si="77"/>
        <v>(-) Baixa</v>
      </c>
      <c r="L30" s="34">
        <f t="shared" ca="1" si="76"/>
        <v>0</v>
      </c>
      <c r="M30" s="34" t="str">
        <f t="shared" ref="M30" ca="1" si="158">IF(L30=1,"(+) Alta", "(-) Baixa")</f>
        <v>(-) Baixa</v>
      </c>
      <c r="N30" s="34">
        <f t="shared" ca="1" si="76"/>
        <v>0</v>
      </c>
      <c r="O30" s="34" t="str">
        <f t="shared" ref="O30" ca="1" si="159">IF(N30=1,"(+) Alta", "(-) Baixa")</f>
        <v>(-) Baixa</v>
      </c>
      <c r="P30" s="34">
        <f t="shared" ca="1" si="76"/>
        <v>1</v>
      </c>
      <c r="Q30" s="34" t="str">
        <f t="shared" ref="Q30" ca="1" si="160">IF(P30=1,"(+) Alta", "(-) Baixa")</f>
        <v>(+) Alta</v>
      </c>
      <c r="R30" s="34">
        <f t="shared" ca="1" si="76"/>
        <v>0</v>
      </c>
      <c r="S30" s="34" t="str">
        <f t="shared" ref="S30" ca="1" si="161">IF(R30=1,"(+) Alta", "(-) Baixa")</f>
        <v>(-) Baixa</v>
      </c>
      <c r="T30" s="34">
        <f t="shared" ca="1" si="76"/>
        <v>1</v>
      </c>
      <c r="U30" s="34" t="str">
        <f t="shared" ref="U30" ca="1" si="162">IF(T30=1,"(+) Alta", "(-) Baixa")</f>
        <v>(+) Alta</v>
      </c>
      <c r="V30" s="34">
        <f t="shared" ca="1" si="76"/>
        <v>1</v>
      </c>
      <c r="W30" s="34" t="str">
        <f t="shared" ref="W30" ca="1" si="163">IF(V30=1,"(+) Alta", "(-) Baixa")</f>
        <v>(+) Alta</v>
      </c>
      <c r="X30" s="34">
        <f t="shared" ca="1" si="76"/>
        <v>0</v>
      </c>
      <c r="Y30" s="34" t="str">
        <f t="shared" ref="Y30" ca="1" si="164">IF(X30=1,"(+) Alta", "(-) Baixa")</f>
        <v>(-) Baixa</v>
      </c>
      <c r="Z30" s="34">
        <f t="shared" ca="1" si="76"/>
        <v>0</v>
      </c>
      <c r="AA30" s="34" t="str">
        <f t="shared" ref="AA30" ca="1" si="165">IF(Z30=1,"(+) Alta", "(-) Baixa")</f>
        <v>(-) Baixa</v>
      </c>
      <c r="AB30" s="34">
        <f t="shared" ca="1" si="76"/>
        <v>1</v>
      </c>
      <c r="AC30" s="34" t="str">
        <f t="shared" ref="AC30" ca="1" si="166">IF(AB30=1,"(+) Alta", "(-) Baixa")</f>
        <v>(+) Alta</v>
      </c>
      <c r="AD30" s="34">
        <f t="shared" ca="1" si="76"/>
        <v>0</v>
      </c>
      <c r="AE30" s="35" t="str">
        <f t="shared" ref="AE30" ca="1" si="167">IF(AD30=1,"(+) Alta", "(-) Baixa")</f>
        <v>(-) Baixa</v>
      </c>
    </row>
    <row r="32" spans="6:31" ht="15" thickBot="1" x14ac:dyDescent="0.35"/>
    <row r="33" spans="6:31" ht="14.4" customHeight="1" x14ac:dyDescent="0.3">
      <c r="H33" s="42" t="s">
        <v>16</v>
      </c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4"/>
    </row>
    <row r="34" spans="6:31" x14ac:dyDescent="0.3">
      <c r="H34" s="45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7"/>
    </row>
    <row r="35" spans="6:31" ht="16.2" thickBot="1" x14ac:dyDescent="0.35">
      <c r="H35" s="27" t="s">
        <v>20</v>
      </c>
      <c r="I35" s="28"/>
      <c r="J35" s="28" t="s">
        <v>21</v>
      </c>
      <c r="K35" s="28"/>
      <c r="L35" s="28" t="s">
        <v>22</v>
      </c>
      <c r="M35" s="28"/>
      <c r="N35" s="28" t="s">
        <v>23</v>
      </c>
      <c r="O35" s="28"/>
      <c r="P35" s="28" t="s">
        <v>24</v>
      </c>
      <c r="Q35" s="28"/>
      <c r="R35" s="28" t="s">
        <v>25</v>
      </c>
      <c r="S35" s="28"/>
      <c r="T35" s="28" t="s">
        <v>26</v>
      </c>
      <c r="U35" s="28"/>
      <c r="V35" s="28" t="s">
        <v>27</v>
      </c>
      <c r="W35" s="28"/>
      <c r="X35" s="28" t="s">
        <v>28</v>
      </c>
      <c r="Y35" s="28"/>
      <c r="Z35" s="28" t="s">
        <v>29</v>
      </c>
      <c r="AA35" s="28"/>
      <c r="AB35" s="28" t="s">
        <v>30</v>
      </c>
      <c r="AC35" s="28"/>
      <c r="AD35" s="28" t="s">
        <v>31</v>
      </c>
      <c r="AE35" s="29"/>
    </row>
    <row r="36" spans="6:31" ht="18" x14ac:dyDescent="0.35">
      <c r="F36" s="53" t="s">
        <v>34</v>
      </c>
      <c r="G36" s="54"/>
      <c r="H36" s="48">
        <f ca="1">RAND() * 100</f>
        <v>67.049586074724516</v>
      </c>
      <c r="I36" s="31" t="str">
        <f ca="1">IF(H36&lt;60,"POSITIVO","NEGATIVO")</f>
        <v>NEGATIVO</v>
      </c>
      <c r="J36" s="49">
        <f ca="1">RAND() * 100</f>
        <v>29.219996873904243</v>
      </c>
      <c r="K36" s="31" t="str">
        <f ca="1">IF(J36&lt;60,"POSITIVO","NEGATIVO")</f>
        <v>POSITIVO</v>
      </c>
      <c r="L36" s="49">
        <f ca="1">RAND() * 100</f>
        <v>9.015245142036953</v>
      </c>
      <c r="M36" s="31" t="str">
        <f ca="1">IF(L36&lt;60,"POSITIVO","NEGATIVO")</f>
        <v>POSITIVO</v>
      </c>
      <c r="N36" s="49">
        <f ca="1">RAND() * 100</f>
        <v>66.207835195705442</v>
      </c>
      <c r="O36" s="31" t="str">
        <f ca="1">IF(N36&lt;60,"POSITIVO","NEGATIVO")</f>
        <v>NEGATIVO</v>
      </c>
      <c r="P36" s="49">
        <f ca="1">RAND() * 100</f>
        <v>26.270498171805222</v>
      </c>
      <c r="Q36" s="31" t="str">
        <f ca="1">IF(P36&lt;60,"POSITIVO","NEGATIVO")</f>
        <v>POSITIVO</v>
      </c>
      <c r="R36" s="49">
        <f ca="1">RAND() * 100</f>
        <v>23.579744450229278</v>
      </c>
      <c r="S36" s="31" t="str">
        <f ca="1">IF(R36&lt;60,"POSITIVO","NEGATIVO")</f>
        <v>POSITIVO</v>
      </c>
      <c r="T36" s="49">
        <f ca="1">RAND() * 100</f>
        <v>27.697873784484194</v>
      </c>
      <c r="U36" s="31" t="str">
        <f ca="1">IF(T36&lt;60,"POSITIVO","NEGATIVO")</f>
        <v>POSITIVO</v>
      </c>
      <c r="V36" s="49">
        <f ca="1">RAND() * 100</f>
        <v>61.547674470047063</v>
      </c>
      <c r="W36" s="31" t="str">
        <f ca="1">IF(V36&lt;60,"POSITIVO","NEGATIVO")</f>
        <v>NEGATIVO</v>
      </c>
      <c r="X36" s="49">
        <f ca="1">RAND() * 100</f>
        <v>90.150335430307521</v>
      </c>
      <c r="Y36" s="31" t="str">
        <f ca="1">IF(X36&lt;60,"POSITIVO","NEGATIVO")</f>
        <v>NEGATIVO</v>
      </c>
      <c r="Z36" s="49">
        <f ca="1">RAND() * 100</f>
        <v>98.594409413787858</v>
      </c>
      <c r="AA36" s="31" t="str">
        <f ca="1">IF(Z36&lt;60,"POSITIVO","NEGATIVO")</f>
        <v>NEGATIVO</v>
      </c>
      <c r="AB36" s="49">
        <f ca="1">RAND() * 100</f>
        <v>77.038221032872244</v>
      </c>
      <c r="AC36" s="31" t="str">
        <f ca="1">IF(AB36&lt;60,"POSITIVO","NEGATIVO")</f>
        <v>NEGATIVO</v>
      </c>
      <c r="AD36" s="49">
        <f ca="1">RAND() * 100</f>
        <v>4.1389170434189326</v>
      </c>
      <c r="AE36" s="32" t="str">
        <f ca="1">IF(AD36&lt;60,"POSITIVO","NEGATIVO")</f>
        <v>POSITIVO</v>
      </c>
    </row>
    <row r="37" spans="6:31" ht="18" x14ac:dyDescent="0.35">
      <c r="F37" s="55" t="s">
        <v>35</v>
      </c>
      <c r="G37" s="56"/>
      <c r="H37" s="48">
        <f t="shared" ref="H37:AD45" ca="1" si="168">RAND() * 100</f>
        <v>57.38226627832492</v>
      </c>
      <c r="I37" s="31" t="str">
        <f t="shared" ref="I37:K45" ca="1" si="169">IF(H37&lt;60,"POSITIVO","NEGATIVO")</f>
        <v>POSITIVO</v>
      </c>
      <c r="J37" s="49">
        <f t="shared" ca="1" si="168"/>
        <v>52.737336175432645</v>
      </c>
      <c r="K37" s="31" t="str">
        <f t="shared" ca="1" si="169"/>
        <v>POSITIVO</v>
      </c>
      <c r="L37" s="49">
        <f t="shared" ca="1" si="168"/>
        <v>72.27195934511353</v>
      </c>
      <c r="M37" s="31" t="str">
        <f t="shared" ref="M37" ca="1" si="170">IF(L37&lt;60,"POSITIVO","NEGATIVO")</f>
        <v>NEGATIVO</v>
      </c>
      <c r="N37" s="49">
        <f t="shared" ca="1" si="168"/>
        <v>4.7014668602833094</v>
      </c>
      <c r="O37" s="31" t="str">
        <f t="shared" ref="O37" ca="1" si="171">IF(N37&lt;60,"POSITIVO","NEGATIVO")</f>
        <v>POSITIVO</v>
      </c>
      <c r="P37" s="49">
        <f t="shared" ca="1" si="168"/>
        <v>52.451413196984198</v>
      </c>
      <c r="Q37" s="31" t="str">
        <f t="shared" ref="Q37" ca="1" si="172">IF(P37&lt;60,"POSITIVO","NEGATIVO")</f>
        <v>POSITIVO</v>
      </c>
      <c r="R37" s="49">
        <f t="shared" ca="1" si="168"/>
        <v>64.475475227818819</v>
      </c>
      <c r="S37" s="31" t="str">
        <f t="shared" ref="S37" ca="1" si="173">IF(R37&lt;60,"POSITIVO","NEGATIVO")</f>
        <v>NEGATIVO</v>
      </c>
      <c r="T37" s="49">
        <f t="shared" ca="1" si="168"/>
        <v>10.043385203479716</v>
      </c>
      <c r="U37" s="31" t="str">
        <f t="shared" ref="U37" ca="1" si="174">IF(T37&lt;60,"POSITIVO","NEGATIVO")</f>
        <v>POSITIVO</v>
      </c>
      <c r="V37" s="49">
        <f t="shared" ca="1" si="168"/>
        <v>96.450758950627076</v>
      </c>
      <c r="W37" s="31" t="str">
        <f t="shared" ref="W37" ca="1" si="175">IF(V37&lt;60,"POSITIVO","NEGATIVO")</f>
        <v>NEGATIVO</v>
      </c>
      <c r="X37" s="49">
        <f t="shared" ca="1" si="168"/>
        <v>81.520377225133529</v>
      </c>
      <c r="Y37" s="31" t="str">
        <f t="shared" ref="Y37" ca="1" si="176">IF(X37&lt;60,"POSITIVO","NEGATIVO")</f>
        <v>NEGATIVO</v>
      </c>
      <c r="Z37" s="49">
        <f t="shared" ca="1" si="168"/>
        <v>5.1951957727214282E-2</v>
      </c>
      <c r="AA37" s="31" t="str">
        <f t="shared" ref="AA37" ca="1" si="177">IF(Z37&lt;60,"POSITIVO","NEGATIVO")</f>
        <v>POSITIVO</v>
      </c>
      <c r="AB37" s="49">
        <f t="shared" ca="1" si="168"/>
        <v>71.782588202956404</v>
      </c>
      <c r="AC37" s="31" t="str">
        <f t="shared" ref="AC37" ca="1" si="178">IF(AB37&lt;60,"POSITIVO","NEGATIVO")</f>
        <v>NEGATIVO</v>
      </c>
      <c r="AD37" s="49">
        <f t="shared" ca="1" si="168"/>
        <v>56.12987121412467</v>
      </c>
      <c r="AE37" s="32" t="str">
        <f t="shared" ref="AE37" ca="1" si="179">IF(AD37&lt;60,"POSITIVO","NEGATIVO")</f>
        <v>POSITIVO</v>
      </c>
    </row>
    <row r="38" spans="6:31" ht="18" x14ac:dyDescent="0.35">
      <c r="F38" s="55" t="s">
        <v>36</v>
      </c>
      <c r="G38" s="56"/>
      <c r="H38" s="48">
        <f t="shared" ca="1" si="168"/>
        <v>84.055585320661095</v>
      </c>
      <c r="I38" s="31" t="str">
        <f t="shared" ca="1" si="169"/>
        <v>NEGATIVO</v>
      </c>
      <c r="J38" s="49">
        <f t="shared" ca="1" si="168"/>
        <v>40.883086989846909</v>
      </c>
      <c r="K38" s="31" t="str">
        <f t="shared" ca="1" si="169"/>
        <v>POSITIVO</v>
      </c>
      <c r="L38" s="49">
        <f t="shared" ca="1" si="168"/>
        <v>65.160177941605497</v>
      </c>
      <c r="M38" s="31" t="str">
        <f t="shared" ref="M38" ca="1" si="180">IF(L38&lt;60,"POSITIVO","NEGATIVO")</f>
        <v>NEGATIVO</v>
      </c>
      <c r="N38" s="49">
        <f t="shared" ca="1" si="168"/>
        <v>46.654010533802804</v>
      </c>
      <c r="O38" s="31" t="str">
        <f t="shared" ref="O38" ca="1" si="181">IF(N38&lt;60,"POSITIVO","NEGATIVO")</f>
        <v>POSITIVO</v>
      </c>
      <c r="P38" s="49">
        <f t="shared" ca="1" si="168"/>
        <v>81.497862983088964</v>
      </c>
      <c r="Q38" s="31" t="str">
        <f t="shared" ref="Q38" ca="1" si="182">IF(P38&lt;60,"POSITIVO","NEGATIVO")</f>
        <v>NEGATIVO</v>
      </c>
      <c r="R38" s="49">
        <f t="shared" ca="1" si="168"/>
        <v>80.843278579468759</v>
      </c>
      <c r="S38" s="31" t="str">
        <f t="shared" ref="S38" ca="1" si="183">IF(R38&lt;60,"POSITIVO","NEGATIVO")</f>
        <v>NEGATIVO</v>
      </c>
      <c r="T38" s="49">
        <f t="shared" ca="1" si="168"/>
        <v>79.078004481009188</v>
      </c>
      <c r="U38" s="31" t="str">
        <f t="shared" ref="U38" ca="1" si="184">IF(T38&lt;60,"POSITIVO","NEGATIVO")</f>
        <v>NEGATIVO</v>
      </c>
      <c r="V38" s="49">
        <f t="shared" ca="1" si="168"/>
        <v>31.782312285283453</v>
      </c>
      <c r="W38" s="31" t="str">
        <f t="shared" ref="W38" ca="1" si="185">IF(V38&lt;60,"POSITIVO","NEGATIVO")</f>
        <v>POSITIVO</v>
      </c>
      <c r="X38" s="49">
        <f t="shared" ca="1" si="168"/>
        <v>89.03251870097013</v>
      </c>
      <c r="Y38" s="31" t="str">
        <f t="shared" ref="Y38" ca="1" si="186">IF(X38&lt;60,"POSITIVO","NEGATIVO")</f>
        <v>NEGATIVO</v>
      </c>
      <c r="Z38" s="49">
        <f t="shared" ca="1" si="168"/>
        <v>35.665641977949726</v>
      </c>
      <c r="AA38" s="31" t="str">
        <f t="shared" ref="AA38" ca="1" si="187">IF(Z38&lt;60,"POSITIVO","NEGATIVO")</f>
        <v>POSITIVO</v>
      </c>
      <c r="AB38" s="49">
        <f t="shared" ca="1" si="168"/>
        <v>89.803593911837396</v>
      </c>
      <c r="AC38" s="31" t="str">
        <f t="shared" ref="AC38" ca="1" si="188">IF(AB38&lt;60,"POSITIVO","NEGATIVO")</f>
        <v>NEGATIVO</v>
      </c>
      <c r="AD38" s="49">
        <f t="shared" ca="1" si="168"/>
        <v>75.116650537875103</v>
      </c>
      <c r="AE38" s="32" t="str">
        <f t="shared" ref="AE38" ca="1" si="189">IF(AD38&lt;60,"POSITIVO","NEGATIVO")</f>
        <v>NEGATIVO</v>
      </c>
    </row>
    <row r="39" spans="6:31" ht="18" x14ac:dyDescent="0.35">
      <c r="F39" s="55" t="s">
        <v>37</v>
      </c>
      <c r="G39" s="56"/>
      <c r="H39" s="48">
        <f t="shared" ca="1" si="168"/>
        <v>93.994045583614579</v>
      </c>
      <c r="I39" s="31" t="str">
        <f t="shared" ca="1" si="169"/>
        <v>NEGATIVO</v>
      </c>
      <c r="J39" s="49">
        <f t="shared" ca="1" si="168"/>
        <v>42.26728931979703</v>
      </c>
      <c r="K39" s="31" t="str">
        <f t="shared" ca="1" si="169"/>
        <v>POSITIVO</v>
      </c>
      <c r="L39" s="49">
        <f t="shared" ca="1" si="168"/>
        <v>72.334039492957572</v>
      </c>
      <c r="M39" s="31" t="str">
        <f t="shared" ref="M39" ca="1" si="190">IF(L39&lt;60,"POSITIVO","NEGATIVO")</f>
        <v>NEGATIVO</v>
      </c>
      <c r="N39" s="49">
        <f t="shared" ca="1" si="168"/>
        <v>1.2291722730818355</v>
      </c>
      <c r="O39" s="31" t="str">
        <f t="shared" ref="O39" ca="1" si="191">IF(N39&lt;60,"POSITIVO","NEGATIVO")</f>
        <v>POSITIVO</v>
      </c>
      <c r="P39" s="49">
        <f t="shared" ca="1" si="168"/>
        <v>56.9204440122111</v>
      </c>
      <c r="Q39" s="31" t="str">
        <f t="shared" ref="Q39" ca="1" si="192">IF(P39&lt;60,"POSITIVO","NEGATIVO")</f>
        <v>POSITIVO</v>
      </c>
      <c r="R39" s="49">
        <f t="shared" ca="1" si="168"/>
        <v>12.329041348259439</v>
      </c>
      <c r="S39" s="31" t="str">
        <f t="shared" ref="S39" ca="1" si="193">IF(R39&lt;60,"POSITIVO","NEGATIVO")</f>
        <v>POSITIVO</v>
      </c>
      <c r="T39" s="49">
        <f t="shared" ca="1" si="168"/>
        <v>7.8677708077631863</v>
      </c>
      <c r="U39" s="31" t="str">
        <f t="shared" ref="U39" ca="1" si="194">IF(T39&lt;60,"POSITIVO","NEGATIVO")</f>
        <v>POSITIVO</v>
      </c>
      <c r="V39" s="49">
        <f t="shared" ca="1" si="168"/>
        <v>95.977395052234243</v>
      </c>
      <c r="W39" s="31" t="str">
        <f t="shared" ref="W39" ca="1" si="195">IF(V39&lt;60,"POSITIVO","NEGATIVO")</f>
        <v>NEGATIVO</v>
      </c>
      <c r="X39" s="49">
        <f t="shared" ca="1" si="168"/>
        <v>60.342424736787095</v>
      </c>
      <c r="Y39" s="31" t="str">
        <f t="shared" ref="Y39" ca="1" si="196">IF(X39&lt;60,"POSITIVO","NEGATIVO")</f>
        <v>NEGATIVO</v>
      </c>
      <c r="Z39" s="49">
        <f t="shared" ca="1" si="168"/>
        <v>37.116562809435351</v>
      </c>
      <c r="AA39" s="31" t="str">
        <f t="shared" ref="AA39" ca="1" si="197">IF(Z39&lt;60,"POSITIVO","NEGATIVO")</f>
        <v>POSITIVO</v>
      </c>
      <c r="AB39" s="49">
        <f t="shared" ca="1" si="168"/>
        <v>75.404935917748489</v>
      </c>
      <c r="AC39" s="31" t="str">
        <f t="shared" ref="AC39" ca="1" si="198">IF(AB39&lt;60,"POSITIVO","NEGATIVO")</f>
        <v>NEGATIVO</v>
      </c>
      <c r="AD39" s="49">
        <f t="shared" ca="1" si="168"/>
        <v>43.000324072403714</v>
      </c>
      <c r="AE39" s="32" t="str">
        <f t="shared" ref="AE39" ca="1" si="199">IF(AD39&lt;60,"POSITIVO","NEGATIVO")</f>
        <v>POSITIVO</v>
      </c>
    </row>
    <row r="40" spans="6:31" ht="18" x14ac:dyDescent="0.35">
      <c r="F40" s="55" t="s">
        <v>38</v>
      </c>
      <c r="G40" s="56"/>
      <c r="H40" s="48">
        <f t="shared" ca="1" si="168"/>
        <v>98.014666498705623</v>
      </c>
      <c r="I40" s="31" t="str">
        <f ca="1">IF(H40&lt;60,"POSITIVO","NEGATIVO")</f>
        <v>NEGATIVO</v>
      </c>
      <c r="J40" s="49">
        <f t="shared" ca="1" si="168"/>
        <v>62.174881579302657</v>
      </c>
      <c r="K40" s="31" t="str">
        <f ca="1">IF(J40&lt;60,"POSITIVO","NEGATIVO")</f>
        <v>NEGATIVO</v>
      </c>
      <c r="L40" s="49">
        <f t="shared" ca="1" si="168"/>
        <v>26.270586267702189</v>
      </c>
      <c r="M40" s="31" t="str">
        <f ca="1">IF(L40&lt;60,"POSITIVO","NEGATIVO")</f>
        <v>POSITIVO</v>
      </c>
      <c r="N40" s="49">
        <f t="shared" ca="1" si="168"/>
        <v>11.670608240567393</v>
      </c>
      <c r="O40" s="31" t="str">
        <f ca="1">IF(N40&lt;60,"POSITIVO","NEGATIVO")</f>
        <v>POSITIVO</v>
      </c>
      <c r="P40" s="49">
        <f t="shared" ca="1" si="168"/>
        <v>84.182909338039607</v>
      </c>
      <c r="Q40" s="31" t="str">
        <f ca="1">IF(P40&lt;60,"POSITIVO","NEGATIVO")</f>
        <v>NEGATIVO</v>
      </c>
      <c r="R40" s="49">
        <f t="shared" ca="1" si="168"/>
        <v>40.746962188404403</v>
      </c>
      <c r="S40" s="31" t="str">
        <f ca="1">IF(R40&lt;60,"POSITIVO","NEGATIVO")</f>
        <v>POSITIVO</v>
      </c>
      <c r="T40" s="49">
        <f t="shared" ca="1" si="168"/>
        <v>36.534268853565145</v>
      </c>
      <c r="U40" s="31" t="str">
        <f ca="1">IF(T40&lt;60,"POSITIVO","NEGATIVO")</f>
        <v>POSITIVO</v>
      </c>
      <c r="V40" s="49">
        <f t="shared" ca="1" si="168"/>
        <v>58.519246303972693</v>
      </c>
      <c r="W40" s="31" t="str">
        <f ca="1">IF(V40&lt;60,"POSITIVO","NEGATIVO")</f>
        <v>POSITIVO</v>
      </c>
      <c r="X40" s="49">
        <f t="shared" ca="1" si="168"/>
        <v>30.138269037538411</v>
      </c>
      <c r="Y40" s="31" t="str">
        <f ca="1">IF(X40&lt;60,"POSITIVO","NEGATIVO")</f>
        <v>POSITIVO</v>
      </c>
      <c r="Z40" s="49">
        <f t="shared" ca="1" si="168"/>
        <v>42.909941749181549</v>
      </c>
      <c r="AA40" s="31" t="str">
        <f ca="1">IF(Z40&lt;60,"POSITIVO","NEGATIVO")</f>
        <v>POSITIVO</v>
      </c>
      <c r="AB40" s="49">
        <f t="shared" ca="1" si="168"/>
        <v>63.253973037708548</v>
      </c>
      <c r="AC40" s="31" t="str">
        <f ca="1">IF(AB40&lt;60,"POSITIVO","NEGATIVO")</f>
        <v>NEGATIVO</v>
      </c>
      <c r="AD40" s="49">
        <f t="shared" ca="1" si="168"/>
        <v>11.47543543161218</v>
      </c>
      <c r="AE40" s="32" t="str">
        <f ca="1">IF(AD40&lt;60,"POSITIVO","NEGATIVO")</f>
        <v>POSITIVO</v>
      </c>
    </row>
    <row r="41" spans="6:31" ht="18" x14ac:dyDescent="0.35">
      <c r="F41" s="55" t="s">
        <v>39</v>
      </c>
      <c r="G41" s="56"/>
      <c r="H41" s="48">
        <f t="shared" ca="1" si="168"/>
        <v>79.423480402010014</v>
      </c>
      <c r="I41" s="31" t="str">
        <f t="shared" ca="1" si="169"/>
        <v>NEGATIVO</v>
      </c>
      <c r="J41" s="49">
        <f t="shared" ca="1" si="168"/>
        <v>53.918032371625536</v>
      </c>
      <c r="K41" s="31" t="str">
        <f t="shared" ca="1" si="169"/>
        <v>POSITIVO</v>
      </c>
      <c r="L41" s="49">
        <f t="shared" ca="1" si="168"/>
        <v>1.7172814597128605</v>
      </c>
      <c r="M41" s="31" t="str">
        <f t="shared" ref="M41" ca="1" si="200">IF(L41&lt;60,"POSITIVO","NEGATIVO")</f>
        <v>POSITIVO</v>
      </c>
      <c r="N41" s="49">
        <f t="shared" ca="1" si="168"/>
        <v>73.021411359184611</v>
      </c>
      <c r="O41" s="31" t="str">
        <f t="shared" ref="O41" ca="1" si="201">IF(N41&lt;60,"POSITIVO","NEGATIVO")</f>
        <v>NEGATIVO</v>
      </c>
      <c r="P41" s="49">
        <f t="shared" ca="1" si="168"/>
        <v>97.189112124555876</v>
      </c>
      <c r="Q41" s="31" t="str">
        <f t="shared" ref="Q41" ca="1" si="202">IF(P41&lt;60,"POSITIVO","NEGATIVO")</f>
        <v>NEGATIVO</v>
      </c>
      <c r="R41" s="49">
        <f t="shared" ca="1" si="168"/>
        <v>15.583442325500974</v>
      </c>
      <c r="S41" s="31" t="str">
        <f t="shared" ref="S41" ca="1" si="203">IF(R41&lt;60,"POSITIVO","NEGATIVO")</f>
        <v>POSITIVO</v>
      </c>
      <c r="T41" s="49">
        <f t="shared" ca="1" si="168"/>
        <v>0.89887271453026329</v>
      </c>
      <c r="U41" s="31" t="str">
        <f t="shared" ref="U41" ca="1" si="204">IF(T41&lt;60,"POSITIVO","NEGATIVO")</f>
        <v>POSITIVO</v>
      </c>
      <c r="V41" s="49">
        <f t="shared" ca="1" si="168"/>
        <v>88.7985402569836</v>
      </c>
      <c r="W41" s="31" t="str">
        <f t="shared" ref="W41" ca="1" si="205">IF(V41&lt;60,"POSITIVO","NEGATIVO")</f>
        <v>NEGATIVO</v>
      </c>
      <c r="X41" s="49">
        <f t="shared" ca="1" si="168"/>
        <v>58.935517326171372</v>
      </c>
      <c r="Y41" s="31" t="str">
        <f t="shared" ref="Y41" ca="1" si="206">IF(X41&lt;60,"POSITIVO","NEGATIVO")</f>
        <v>POSITIVO</v>
      </c>
      <c r="Z41" s="49">
        <f t="shared" ca="1" si="168"/>
        <v>7.8468739033440649</v>
      </c>
      <c r="AA41" s="31" t="str">
        <f t="shared" ref="AA41" ca="1" si="207">IF(Z41&lt;60,"POSITIVO","NEGATIVO")</f>
        <v>POSITIVO</v>
      </c>
      <c r="AB41" s="49">
        <f t="shared" ca="1" si="168"/>
        <v>11.230810436845317</v>
      </c>
      <c r="AC41" s="31" t="str">
        <f t="shared" ref="AC41" ca="1" si="208">IF(AB41&lt;60,"POSITIVO","NEGATIVO")</f>
        <v>POSITIVO</v>
      </c>
      <c r="AD41" s="49">
        <f t="shared" ca="1" si="168"/>
        <v>10.619556533264928</v>
      </c>
      <c r="AE41" s="32" t="str">
        <f t="shared" ref="AE41" ca="1" si="209">IF(AD41&lt;60,"POSITIVO","NEGATIVO")</f>
        <v>POSITIVO</v>
      </c>
    </row>
    <row r="42" spans="6:31" ht="18" x14ac:dyDescent="0.35">
      <c r="F42" s="55" t="s">
        <v>40</v>
      </c>
      <c r="G42" s="56"/>
      <c r="H42" s="48">
        <f t="shared" ca="1" si="168"/>
        <v>68.202579614422547</v>
      </c>
      <c r="I42" s="31" t="str">
        <f t="shared" ca="1" si="169"/>
        <v>NEGATIVO</v>
      </c>
      <c r="J42" s="49">
        <f t="shared" ca="1" si="168"/>
        <v>28.022656964447322</v>
      </c>
      <c r="K42" s="31" t="str">
        <f t="shared" ca="1" si="169"/>
        <v>POSITIVO</v>
      </c>
      <c r="L42" s="49">
        <f t="shared" ca="1" si="168"/>
        <v>20.140401209834536</v>
      </c>
      <c r="M42" s="31" t="str">
        <f t="shared" ref="M42" ca="1" si="210">IF(L42&lt;60,"POSITIVO","NEGATIVO")</f>
        <v>POSITIVO</v>
      </c>
      <c r="N42" s="49">
        <f t="shared" ca="1" si="168"/>
        <v>30.810004858938456</v>
      </c>
      <c r="O42" s="31" t="str">
        <f t="shared" ref="O42" ca="1" si="211">IF(N42&lt;60,"POSITIVO","NEGATIVO")</f>
        <v>POSITIVO</v>
      </c>
      <c r="P42" s="49">
        <f t="shared" ca="1" si="168"/>
        <v>15.538873299652101</v>
      </c>
      <c r="Q42" s="31" t="str">
        <f t="shared" ref="Q42" ca="1" si="212">IF(P42&lt;60,"POSITIVO","NEGATIVO")</f>
        <v>POSITIVO</v>
      </c>
      <c r="R42" s="49">
        <f t="shared" ca="1" si="168"/>
        <v>57.916677827025033</v>
      </c>
      <c r="S42" s="31" t="str">
        <f t="shared" ref="S42" ca="1" si="213">IF(R42&lt;60,"POSITIVO","NEGATIVO")</f>
        <v>POSITIVO</v>
      </c>
      <c r="T42" s="49">
        <f t="shared" ca="1" si="168"/>
        <v>63.200471421047652</v>
      </c>
      <c r="U42" s="31" t="str">
        <f t="shared" ref="U42" ca="1" si="214">IF(T42&lt;60,"POSITIVO","NEGATIVO")</f>
        <v>NEGATIVO</v>
      </c>
      <c r="V42" s="49">
        <f t="shared" ca="1" si="168"/>
        <v>3.6186286271495782</v>
      </c>
      <c r="W42" s="31" t="str">
        <f t="shared" ref="W42" ca="1" si="215">IF(V42&lt;60,"POSITIVO","NEGATIVO")</f>
        <v>POSITIVO</v>
      </c>
      <c r="X42" s="49">
        <f t="shared" ca="1" si="168"/>
        <v>60.60355297821598</v>
      </c>
      <c r="Y42" s="31" t="str">
        <f t="shared" ref="Y42" ca="1" si="216">IF(X42&lt;60,"POSITIVO","NEGATIVO")</f>
        <v>NEGATIVO</v>
      </c>
      <c r="Z42" s="49">
        <f t="shared" ca="1" si="168"/>
        <v>27.549416733057875</v>
      </c>
      <c r="AA42" s="31" t="str">
        <f t="shared" ref="AA42" ca="1" si="217">IF(Z42&lt;60,"POSITIVO","NEGATIVO")</f>
        <v>POSITIVO</v>
      </c>
      <c r="AB42" s="49">
        <f t="shared" ca="1" si="168"/>
        <v>34.999444550153079</v>
      </c>
      <c r="AC42" s="31" t="str">
        <f t="shared" ref="AC42" ca="1" si="218">IF(AB42&lt;60,"POSITIVO","NEGATIVO")</f>
        <v>POSITIVO</v>
      </c>
      <c r="AD42" s="49">
        <f t="shared" ca="1" si="168"/>
        <v>27.855954332482192</v>
      </c>
      <c r="AE42" s="32" t="str">
        <f t="shared" ref="AE42" ca="1" si="219">IF(AD42&lt;60,"POSITIVO","NEGATIVO")</f>
        <v>POSITIVO</v>
      </c>
    </row>
    <row r="43" spans="6:31" ht="18" x14ac:dyDescent="0.35">
      <c r="F43" s="55" t="s">
        <v>41</v>
      </c>
      <c r="G43" s="56"/>
      <c r="H43" s="48">
        <f t="shared" ca="1" si="168"/>
        <v>4.5488603226633728</v>
      </c>
      <c r="I43" s="31" t="str">
        <f t="shared" ca="1" si="169"/>
        <v>POSITIVO</v>
      </c>
      <c r="J43" s="49">
        <f t="shared" ca="1" si="168"/>
        <v>39.587548251006687</v>
      </c>
      <c r="K43" s="31" t="str">
        <f t="shared" ca="1" si="169"/>
        <v>POSITIVO</v>
      </c>
      <c r="L43" s="49">
        <f t="shared" ca="1" si="168"/>
        <v>28.993859779095565</v>
      </c>
      <c r="M43" s="31" t="str">
        <f t="shared" ref="M43" ca="1" si="220">IF(L43&lt;60,"POSITIVO","NEGATIVO")</f>
        <v>POSITIVO</v>
      </c>
      <c r="N43" s="49">
        <f t="shared" ca="1" si="168"/>
        <v>87.879593888133698</v>
      </c>
      <c r="O43" s="31" t="str">
        <f t="shared" ref="O43" ca="1" si="221">IF(N43&lt;60,"POSITIVO","NEGATIVO")</f>
        <v>NEGATIVO</v>
      </c>
      <c r="P43" s="49">
        <f t="shared" ca="1" si="168"/>
        <v>18.522509400881436</v>
      </c>
      <c r="Q43" s="31" t="str">
        <f t="shared" ref="Q43" ca="1" si="222">IF(P43&lt;60,"POSITIVO","NEGATIVO")</f>
        <v>POSITIVO</v>
      </c>
      <c r="R43" s="49">
        <f t="shared" ca="1" si="168"/>
        <v>21.569337295734982</v>
      </c>
      <c r="S43" s="31" t="str">
        <f t="shared" ref="S43" ca="1" si="223">IF(R43&lt;60,"POSITIVO","NEGATIVO")</f>
        <v>POSITIVO</v>
      </c>
      <c r="T43" s="49">
        <f t="shared" ca="1" si="168"/>
        <v>39.336987607909599</v>
      </c>
      <c r="U43" s="31" t="str">
        <f t="shared" ref="U43" ca="1" si="224">IF(T43&lt;60,"POSITIVO","NEGATIVO")</f>
        <v>POSITIVO</v>
      </c>
      <c r="V43" s="49">
        <f t="shared" ca="1" si="168"/>
        <v>68.433309354241146</v>
      </c>
      <c r="W43" s="31" t="str">
        <f t="shared" ref="W43" ca="1" si="225">IF(V43&lt;60,"POSITIVO","NEGATIVO")</f>
        <v>NEGATIVO</v>
      </c>
      <c r="X43" s="49">
        <f t="shared" ca="1" si="168"/>
        <v>44.690432317736963</v>
      </c>
      <c r="Y43" s="31" t="str">
        <f t="shared" ref="Y43" ca="1" si="226">IF(X43&lt;60,"POSITIVO","NEGATIVO")</f>
        <v>POSITIVO</v>
      </c>
      <c r="Z43" s="49">
        <f t="shared" ca="1" si="168"/>
        <v>20.625895419549689</v>
      </c>
      <c r="AA43" s="31" t="str">
        <f t="shared" ref="AA43" ca="1" si="227">IF(Z43&lt;60,"POSITIVO","NEGATIVO")</f>
        <v>POSITIVO</v>
      </c>
      <c r="AB43" s="49">
        <f t="shared" ca="1" si="168"/>
        <v>76.828606520830931</v>
      </c>
      <c r="AC43" s="31" t="str">
        <f t="shared" ref="AC43" ca="1" si="228">IF(AB43&lt;60,"POSITIVO","NEGATIVO")</f>
        <v>NEGATIVO</v>
      </c>
      <c r="AD43" s="49">
        <f t="shared" ca="1" si="168"/>
        <v>29.165537431107481</v>
      </c>
      <c r="AE43" s="32" t="str">
        <f t="shared" ref="AE43" ca="1" si="229">IF(AD43&lt;60,"POSITIVO","NEGATIVO")</f>
        <v>POSITIVO</v>
      </c>
    </row>
    <row r="44" spans="6:31" ht="18" x14ac:dyDescent="0.35">
      <c r="F44" s="55" t="s">
        <v>42</v>
      </c>
      <c r="G44" s="56"/>
      <c r="H44" s="48">
        <f t="shared" ca="1" si="168"/>
        <v>46.425667809072593</v>
      </c>
      <c r="I44" s="31" t="str">
        <f t="shared" ca="1" si="169"/>
        <v>POSITIVO</v>
      </c>
      <c r="J44" s="49">
        <f t="shared" ca="1" si="168"/>
        <v>8.2156815595915482</v>
      </c>
      <c r="K44" s="31" t="str">
        <f t="shared" ca="1" si="169"/>
        <v>POSITIVO</v>
      </c>
      <c r="L44" s="49">
        <f t="shared" ca="1" si="168"/>
        <v>58.168559096259933</v>
      </c>
      <c r="M44" s="31" t="str">
        <f t="shared" ref="M44" ca="1" si="230">IF(L44&lt;60,"POSITIVO","NEGATIVO")</f>
        <v>POSITIVO</v>
      </c>
      <c r="N44" s="49">
        <f t="shared" ca="1" si="168"/>
        <v>90.252877586779334</v>
      </c>
      <c r="O44" s="31" t="str">
        <f t="shared" ref="O44" ca="1" si="231">IF(N44&lt;60,"POSITIVO","NEGATIVO")</f>
        <v>NEGATIVO</v>
      </c>
      <c r="P44" s="49">
        <f t="shared" ca="1" si="168"/>
        <v>29.855631548518669</v>
      </c>
      <c r="Q44" s="31" t="str">
        <f t="shared" ref="Q44" ca="1" si="232">IF(P44&lt;60,"POSITIVO","NEGATIVO")</f>
        <v>POSITIVO</v>
      </c>
      <c r="R44" s="49">
        <f t="shared" ca="1" si="168"/>
        <v>61.797451572325159</v>
      </c>
      <c r="S44" s="31" t="str">
        <f t="shared" ref="S44" ca="1" si="233">IF(R44&lt;60,"POSITIVO","NEGATIVO")</f>
        <v>NEGATIVO</v>
      </c>
      <c r="T44" s="49">
        <f t="shared" ca="1" si="168"/>
        <v>79.70125165321042</v>
      </c>
      <c r="U44" s="31" t="str">
        <f t="shared" ref="U44" ca="1" si="234">IF(T44&lt;60,"POSITIVO","NEGATIVO")</f>
        <v>NEGATIVO</v>
      </c>
      <c r="V44" s="49">
        <f t="shared" ca="1" si="168"/>
        <v>20.445087567839071</v>
      </c>
      <c r="W44" s="31" t="str">
        <f t="shared" ref="W44" ca="1" si="235">IF(V44&lt;60,"POSITIVO","NEGATIVO")</f>
        <v>POSITIVO</v>
      </c>
      <c r="X44" s="49">
        <f t="shared" ca="1" si="168"/>
        <v>15.540989961792517</v>
      </c>
      <c r="Y44" s="31" t="str">
        <f t="shared" ref="Y44" ca="1" si="236">IF(X44&lt;60,"POSITIVO","NEGATIVO")</f>
        <v>POSITIVO</v>
      </c>
      <c r="Z44" s="49">
        <f t="shared" ca="1" si="168"/>
        <v>13.684828813582939</v>
      </c>
      <c r="AA44" s="31" t="str">
        <f t="shared" ref="AA44" ca="1" si="237">IF(Z44&lt;60,"POSITIVO","NEGATIVO")</f>
        <v>POSITIVO</v>
      </c>
      <c r="AB44" s="49">
        <f t="shared" ca="1" si="168"/>
        <v>49.044699122126708</v>
      </c>
      <c r="AC44" s="31" t="str">
        <f t="shared" ref="AC44" ca="1" si="238">IF(AB44&lt;60,"POSITIVO","NEGATIVO")</f>
        <v>POSITIVO</v>
      </c>
      <c r="AD44" s="49">
        <f t="shared" ca="1" si="168"/>
        <v>31.623948490043428</v>
      </c>
      <c r="AE44" s="32" t="str">
        <f t="shared" ref="AE44" ca="1" si="239">IF(AD44&lt;60,"POSITIVO","NEGATIVO")</f>
        <v>POSITIVO</v>
      </c>
    </row>
    <row r="45" spans="6:31" ht="18.600000000000001" thickBot="1" x14ac:dyDescent="0.4">
      <c r="F45" s="57" t="s">
        <v>43</v>
      </c>
      <c r="G45" s="58"/>
      <c r="H45" s="50">
        <f t="shared" ca="1" si="168"/>
        <v>7.1068337622580025</v>
      </c>
      <c r="I45" s="34" t="str">
        <f t="shared" ca="1" si="169"/>
        <v>POSITIVO</v>
      </c>
      <c r="J45" s="51">
        <f t="shared" ca="1" si="168"/>
        <v>89.101741525862437</v>
      </c>
      <c r="K45" s="34" t="str">
        <f t="shared" ca="1" si="169"/>
        <v>NEGATIVO</v>
      </c>
      <c r="L45" s="51">
        <f t="shared" ca="1" si="168"/>
        <v>39.011762521134251</v>
      </c>
      <c r="M45" s="34" t="str">
        <f t="shared" ref="M45" ca="1" si="240">IF(L45&lt;60,"POSITIVO","NEGATIVO")</f>
        <v>POSITIVO</v>
      </c>
      <c r="N45" s="51">
        <f t="shared" ca="1" si="168"/>
        <v>14.872607643592273</v>
      </c>
      <c r="O45" s="34" t="str">
        <f t="shared" ref="O45" ca="1" si="241">IF(N45&lt;60,"POSITIVO","NEGATIVO")</f>
        <v>POSITIVO</v>
      </c>
      <c r="P45" s="51">
        <f t="shared" ca="1" si="168"/>
        <v>74.782735617126178</v>
      </c>
      <c r="Q45" s="34" t="str">
        <f t="shared" ref="Q45" ca="1" si="242">IF(P45&lt;60,"POSITIVO","NEGATIVO")</f>
        <v>NEGATIVO</v>
      </c>
      <c r="R45" s="51">
        <f t="shared" ca="1" si="168"/>
        <v>18.399130844488042</v>
      </c>
      <c r="S45" s="34" t="str">
        <f t="shared" ref="S45" ca="1" si="243">IF(R45&lt;60,"POSITIVO","NEGATIVO")</f>
        <v>POSITIVO</v>
      </c>
      <c r="T45" s="51">
        <f t="shared" ca="1" si="168"/>
        <v>94.110299320854878</v>
      </c>
      <c r="U45" s="34" t="str">
        <f t="shared" ref="U45" ca="1" si="244">IF(T45&lt;60,"POSITIVO","NEGATIVO")</f>
        <v>NEGATIVO</v>
      </c>
      <c r="V45" s="51">
        <f t="shared" ca="1" si="168"/>
        <v>79.903153943295024</v>
      </c>
      <c r="W45" s="34" t="str">
        <f t="shared" ref="W45" ca="1" si="245">IF(V45&lt;60,"POSITIVO","NEGATIVO")</f>
        <v>NEGATIVO</v>
      </c>
      <c r="X45" s="51">
        <f t="shared" ca="1" si="168"/>
        <v>32.64529436611555</v>
      </c>
      <c r="Y45" s="34" t="str">
        <f t="shared" ref="Y45" ca="1" si="246">IF(X45&lt;60,"POSITIVO","NEGATIVO")</f>
        <v>POSITIVO</v>
      </c>
      <c r="Z45" s="51">
        <f t="shared" ca="1" si="168"/>
        <v>18.133635126556435</v>
      </c>
      <c r="AA45" s="34" t="str">
        <f t="shared" ref="AA45" ca="1" si="247">IF(Z45&lt;60,"POSITIVO","NEGATIVO")</f>
        <v>POSITIVO</v>
      </c>
      <c r="AB45" s="51">
        <f t="shared" ca="1" si="168"/>
        <v>9.3568499903944122</v>
      </c>
      <c r="AC45" s="34" t="str">
        <f t="shared" ref="AC45" ca="1" si="248">IF(AB45&lt;60,"POSITIVO","NEGATIVO")</f>
        <v>POSITIVO</v>
      </c>
      <c r="AD45" s="51">
        <f t="shared" ca="1" si="168"/>
        <v>20.986386298324366</v>
      </c>
      <c r="AE45" s="35" t="str">
        <f t="shared" ref="AE45" ca="1" si="249">IF(AD45&lt;60,"POSITIVO","NEGATIVO")</f>
        <v>POSITIVO</v>
      </c>
    </row>
    <row r="47" spans="6:31" ht="15" thickBot="1" x14ac:dyDescent="0.35"/>
    <row r="48" spans="6:31" ht="14.4" customHeight="1" x14ac:dyDescent="0.3">
      <c r="H48" s="42" t="s">
        <v>14</v>
      </c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4"/>
    </row>
    <row r="49" spans="6:36" x14ac:dyDescent="0.3">
      <c r="H49" s="45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7"/>
    </row>
    <row r="50" spans="6:36" ht="16.2" thickBot="1" x14ac:dyDescent="0.35">
      <c r="H50" s="27" t="s">
        <v>20</v>
      </c>
      <c r="I50" s="28"/>
      <c r="J50" s="28" t="s">
        <v>21</v>
      </c>
      <c r="K50" s="28"/>
      <c r="L50" s="28" t="s">
        <v>22</v>
      </c>
      <c r="M50" s="28"/>
      <c r="N50" s="28" t="s">
        <v>23</v>
      </c>
      <c r="O50" s="28"/>
      <c r="P50" s="28" t="s">
        <v>24</v>
      </c>
      <c r="Q50" s="28"/>
      <c r="R50" s="28" t="s">
        <v>25</v>
      </c>
      <c r="S50" s="28"/>
      <c r="T50" s="28" t="s">
        <v>26</v>
      </c>
      <c r="U50" s="28"/>
      <c r="V50" s="28" t="s">
        <v>27</v>
      </c>
      <c r="W50" s="28"/>
      <c r="X50" s="28" t="s">
        <v>28</v>
      </c>
      <c r="Y50" s="28"/>
      <c r="Z50" s="28" t="s">
        <v>29</v>
      </c>
      <c r="AA50" s="28"/>
      <c r="AB50" s="28" t="s">
        <v>30</v>
      </c>
      <c r="AC50" s="28"/>
      <c r="AD50" s="28" t="s">
        <v>31</v>
      </c>
      <c r="AE50" s="29"/>
    </row>
    <row r="51" spans="6:36" ht="18" x14ac:dyDescent="0.35">
      <c r="F51" s="53" t="s">
        <v>34</v>
      </c>
      <c r="G51" s="59"/>
      <c r="H51" s="66">
        <f ca="1">RANDBETWEEN(0,1)</f>
        <v>1</v>
      </c>
      <c r="I51" s="67" t="str">
        <f ca="1">IF(H51=1,"SIM","NÃO")</f>
        <v>SIM</v>
      </c>
      <c r="J51" s="67">
        <f ca="1">RANDBETWEEN(0,1)</f>
        <v>1</v>
      </c>
      <c r="K51" s="67" t="str">
        <f ca="1">IF(J51=1,"SIM","NÃO")</f>
        <v>SIM</v>
      </c>
      <c r="L51" s="67">
        <f ca="1">RANDBETWEEN(0,1)</f>
        <v>0</v>
      </c>
      <c r="M51" s="67" t="str">
        <f ca="1">IF(L51=1,"SIM","NÃO")</f>
        <v>NÃO</v>
      </c>
      <c r="N51" s="67">
        <f ca="1">RANDBETWEEN(0,1)</f>
        <v>0</v>
      </c>
      <c r="O51" s="67" t="str">
        <f ca="1">IF(N51=1,"SIM","NÃO")</f>
        <v>NÃO</v>
      </c>
      <c r="P51" s="67">
        <f ca="1">RANDBETWEEN(0,1)</f>
        <v>0</v>
      </c>
      <c r="Q51" s="67" t="str">
        <f ca="1">IF(P51=1,"SIM","NÃO")</f>
        <v>NÃO</v>
      </c>
      <c r="R51" s="67">
        <f ca="1">RANDBETWEEN(0,1)</f>
        <v>1</v>
      </c>
      <c r="S51" s="67" t="str">
        <f ca="1">IF(R51=1,"SIM","NÃO")</f>
        <v>SIM</v>
      </c>
      <c r="T51" s="67">
        <f ca="1">RANDBETWEEN(0,1)</f>
        <v>0</v>
      </c>
      <c r="U51" s="67" t="str">
        <f ca="1">IF(T51=1,"SIM","NÃO")</f>
        <v>NÃO</v>
      </c>
      <c r="V51" s="67">
        <f ca="1">RANDBETWEEN(0,1)</f>
        <v>0</v>
      </c>
      <c r="W51" s="67" t="str">
        <f ca="1">IF(V51=1,"SIM","NÃO")</f>
        <v>NÃO</v>
      </c>
      <c r="X51" s="67">
        <f ca="1">RANDBETWEEN(0,1)</f>
        <v>0</v>
      </c>
      <c r="Y51" s="67" t="str">
        <f ca="1">IF(X51=1,"SIM","NÃO")</f>
        <v>NÃO</v>
      </c>
      <c r="Z51" s="67">
        <f ca="1">RANDBETWEEN(0,1)</f>
        <v>0</v>
      </c>
      <c r="AA51" s="67" t="str">
        <f ca="1">IF(Z51=1,"SIM","NÃO")</f>
        <v>NÃO</v>
      </c>
      <c r="AB51" s="67">
        <f ca="1">RANDBETWEEN(0,1)</f>
        <v>0</v>
      </c>
      <c r="AC51" s="67" t="str">
        <f ca="1">IF(AB51=1,"SIM","NÃO")</f>
        <v>NÃO</v>
      </c>
      <c r="AD51" s="67">
        <f ca="1">RANDBETWEEN(0,1)</f>
        <v>0</v>
      </c>
      <c r="AE51" s="68" t="str">
        <f ca="1">IF(AD51=1,"SIM","NÃO")</f>
        <v>NÃO</v>
      </c>
    </row>
    <row r="52" spans="6:36" ht="18" x14ac:dyDescent="0.35">
      <c r="F52" s="55" t="s">
        <v>35</v>
      </c>
      <c r="G52" s="60"/>
      <c r="H52" s="66">
        <f t="shared" ref="H52:AD60" ca="1" si="250">RANDBETWEEN(0,1)</f>
        <v>1</v>
      </c>
      <c r="I52" s="67" t="str">
        <f ca="1">IF(H52=1,"SIM","NÃO")</f>
        <v>SIM</v>
      </c>
      <c r="J52" s="67">
        <f t="shared" ca="1" si="250"/>
        <v>0</v>
      </c>
      <c r="K52" s="67" t="str">
        <f ca="1">IF(J52=1,"SIM","NÃO")</f>
        <v>NÃO</v>
      </c>
      <c r="L52" s="67">
        <f t="shared" ca="1" si="250"/>
        <v>1</v>
      </c>
      <c r="M52" s="67" t="str">
        <f ca="1">IF(L52=1,"SIM","NÃO")</f>
        <v>SIM</v>
      </c>
      <c r="N52" s="67">
        <f t="shared" ca="1" si="250"/>
        <v>1</v>
      </c>
      <c r="O52" s="67" t="str">
        <f ca="1">IF(N52=1,"SIM","NÃO")</f>
        <v>SIM</v>
      </c>
      <c r="P52" s="67">
        <f t="shared" ca="1" si="250"/>
        <v>0</v>
      </c>
      <c r="Q52" s="67" t="str">
        <f ca="1">IF(P52=1,"SIM","NÃO")</f>
        <v>NÃO</v>
      </c>
      <c r="R52" s="67">
        <f t="shared" ca="1" si="250"/>
        <v>0</v>
      </c>
      <c r="S52" s="67" t="str">
        <f ca="1">IF(R52=1,"SIM","NÃO")</f>
        <v>NÃO</v>
      </c>
      <c r="T52" s="67">
        <f t="shared" ca="1" si="250"/>
        <v>0</v>
      </c>
      <c r="U52" s="67" t="str">
        <f ca="1">IF(T52=1,"SIM","NÃO")</f>
        <v>NÃO</v>
      </c>
      <c r="V52" s="67">
        <f t="shared" ca="1" si="250"/>
        <v>0</v>
      </c>
      <c r="W52" s="67" t="str">
        <f ca="1">IF(V52=1,"SIM","NÃO")</f>
        <v>NÃO</v>
      </c>
      <c r="X52" s="67">
        <f t="shared" ca="1" si="250"/>
        <v>1</v>
      </c>
      <c r="Y52" s="67" t="str">
        <f ca="1">IF(X52=1,"SIM","NÃO")</f>
        <v>SIM</v>
      </c>
      <c r="Z52" s="67">
        <f t="shared" ca="1" si="250"/>
        <v>0</v>
      </c>
      <c r="AA52" s="67" t="str">
        <f ca="1">IF(Z52=1,"SIM","NÃO")</f>
        <v>NÃO</v>
      </c>
      <c r="AB52" s="67">
        <f t="shared" ca="1" si="250"/>
        <v>1</v>
      </c>
      <c r="AC52" s="67" t="str">
        <f ca="1">IF(AB52=1,"SIM","NÃO")</f>
        <v>SIM</v>
      </c>
      <c r="AD52" s="67">
        <f t="shared" ca="1" si="250"/>
        <v>1</v>
      </c>
      <c r="AE52" s="68" t="str">
        <f ca="1">IF(AD52=1,"SIM","NÃO")</f>
        <v>SIM</v>
      </c>
    </row>
    <row r="53" spans="6:36" ht="18" x14ac:dyDescent="0.35">
      <c r="F53" s="55" t="s">
        <v>36</v>
      </c>
      <c r="G53" s="60"/>
      <c r="H53" s="66">
        <f t="shared" ca="1" si="250"/>
        <v>1</v>
      </c>
      <c r="I53" s="67" t="str">
        <f ca="1">IF(H53=1,"SIM","NÃO")</f>
        <v>SIM</v>
      </c>
      <c r="J53" s="67">
        <f t="shared" ca="1" si="250"/>
        <v>1</v>
      </c>
      <c r="K53" s="67" t="str">
        <f ca="1">IF(J53=1,"SIM","NÃO")</f>
        <v>SIM</v>
      </c>
      <c r="L53" s="67">
        <f t="shared" ca="1" si="250"/>
        <v>1</v>
      </c>
      <c r="M53" s="67" t="str">
        <f ca="1">IF(L53=1,"SIM","NÃO")</f>
        <v>SIM</v>
      </c>
      <c r="N53" s="67">
        <f t="shared" ca="1" si="250"/>
        <v>1</v>
      </c>
      <c r="O53" s="67" t="str">
        <f ca="1">IF(N53=1,"SIM","NÃO")</f>
        <v>SIM</v>
      </c>
      <c r="P53" s="67">
        <f t="shared" ca="1" si="250"/>
        <v>1</v>
      </c>
      <c r="Q53" s="67" t="str">
        <f ca="1">IF(P53=1,"SIM","NÃO")</f>
        <v>SIM</v>
      </c>
      <c r="R53" s="67">
        <f t="shared" ca="1" si="250"/>
        <v>1</v>
      </c>
      <c r="S53" s="67" t="str">
        <f ca="1">IF(R53=1,"SIM","NÃO")</f>
        <v>SIM</v>
      </c>
      <c r="T53" s="67">
        <f t="shared" ca="1" si="250"/>
        <v>1</v>
      </c>
      <c r="U53" s="67" t="str">
        <f ca="1">IF(T53=1,"SIM","NÃO")</f>
        <v>SIM</v>
      </c>
      <c r="V53" s="67">
        <f t="shared" ca="1" si="250"/>
        <v>0</v>
      </c>
      <c r="W53" s="67" t="str">
        <f ca="1">IF(V53=1,"SIM","NÃO")</f>
        <v>NÃO</v>
      </c>
      <c r="X53" s="67">
        <f t="shared" ca="1" si="250"/>
        <v>0</v>
      </c>
      <c r="Y53" s="67" t="str">
        <f ca="1">IF(X53=1,"SIM","NÃO")</f>
        <v>NÃO</v>
      </c>
      <c r="Z53" s="67">
        <f t="shared" ca="1" si="250"/>
        <v>1</v>
      </c>
      <c r="AA53" s="67" t="str">
        <f ca="1">IF(Z53=1,"SIM","NÃO")</f>
        <v>SIM</v>
      </c>
      <c r="AB53" s="67">
        <f t="shared" ca="1" si="250"/>
        <v>1</v>
      </c>
      <c r="AC53" s="67" t="str">
        <f ca="1">IF(AB53=1,"SIM","NÃO")</f>
        <v>SIM</v>
      </c>
      <c r="AD53" s="67">
        <f t="shared" ca="1" si="250"/>
        <v>0</v>
      </c>
      <c r="AE53" s="68" t="str">
        <f ca="1">IF(AD53=1,"SIM","NÃO")</f>
        <v>NÃO</v>
      </c>
    </row>
    <row r="54" spans="6:36" ht="18" x14ac:dyDescent="0.35">
      <c r="F54" s="55" t="s">
        <v>37</v>
      </c>
      <c r="G54" s="60"/>
      <c r="H54" s="66">
        <f t="shared" ca="1" si="250"/>
        <v>1</v>
      </c>
      <c r="I54" s="67" t="str">
        <f ca="1">IF(H54=1,"SIM","NÃO")</f>
        <v>SIM</v>
      </c>
      <c r="J54" s="67">
        <f t="shared" ca="1" si="250"/>
        <v>0</v>
      </c>
      <c r="K54" s="67" t="str">
        <f ca="1">IF(J54=1,"SIM","NÃO")</f>
        <v>NÃO</v>
      </c>
      <c r="L54" s="67">
        <f t="shared" ca="1" si="250"/>
        <v>0</v>
      </c>
      <c r="M54" s="67" t="str">
        <f ca="1">IF(L54=1,"SIM","NÃO")</f>
        <v>NÃO</v>
      </c>
      <c r="N54" s="67">
        <f t="shared" ca="1" si="250"/>
        <v>1</v>
      </c>
      <c r="O54" s="67" t="str">
        <f ca="1">IF(N54=1,"SIM","NÃO")</f>
        <v>SIM</v>
      </c>
      <c r="P54" s="67">
        <f t="shared" ca="1" si="250"/>
        <v>0</v>
      </c>
      <c r="Q54" s="67" t="str">
        <f ca="1">IF(P54=1,"SIM","NÃO")</f>
        <v>NÃO</v>
      </c>
      <c r="R54" s="67">
        <f t="shared" ca="1" si="250"/>
        <v>1</v>
      </c>
      <c r="S54" s="67" t="str">
        <f ca="1">IF(R54=1,"SIM","NÃO")</f>
        <v>SIM</v>
      </c>
      <c r="T54" s="67">
        <f t="shared" ca="1" si="250"/>
        <v>0</v>
      </c>
      <c r="U54" s="67" t="str">
        <f ca="1">IF(T54=1,"SIM","NÃO")</f>
        <v>NÃO</v>
      </c>
      <c r="V54" s="67">
        <f t="shared" ca="1" si="250"/>
        <v>0</v>
      </c>
      <c r="W54" s="67" t="str">
        <f ca="1">IF(V54=1,"SIM","NÃO")</f>
        <v>NÃO</v>
      </c>
      <c r="X54" s="67">
        <f t="shared" ca="1" si="250"/>
        <v>1</v>
      </c>
      <c r="Y54" s="67" t="str">
        <f ca="1">IF(X54=1,"SIM","NÃO")</f>
        <v>SIM</v>
      </c>
      <c r="Z54" s="67">
        <f t="shared" ca="1" si="250"/>
        <v>1</v>
      </c>
      <c r="AA54" s="67" t="str">
        <f ca="1">IF(Z54=1,"SIM","NÃO")</f>
        <v>SIM</v>
      </c>
      <c r="AB54" s="67">
        <f t="shared" ca="1" si="250"/>
        <v>0</v>
      </c>
      <c r="AC54" s="67" t="str">
        <f ca="1">IF(AB54=1,"SIM","NÃO")</f>
        <v>NÃO</v>
      </c>
      <c r="AD54" s="67">
        <f t="shared" ca="1" si="250"/>
        <v>0</v>
      </c>
      <c r="AE54" s="68" t="str">
        <f ca="1">IF(AD54=1,"SIM","NÃO")</f>
        <v>NÃO</v>
      </c>
    </row>
    <row r="55" spans="6:36" ht="18" x14ac:dyDescent="0.35">
      <c r="F55" s="55" t="s">
        <v>38</v>
      </c>
      <c r="G55" s="60"/>
      <c r="H55" s="66">
        <f t="shared" ca="1" si="250"/>
        <v>0</v>
      </c>
      <c r="I55" s="67" t="str">
        <f ca="1">IF(H55=1,"SIM","NÃO")</f>
        <v>NÃO</v>
      </c>
      <c r="J55" s="67">
        <f t="shared" ca="1" si="250"/>
        <v>1</v>
      </c>
      <c r="K55" s="67" t="str">
        <f ca="1">IF(J55=1,"SIM","NÃO")</f>
        <v>SIM</v>
      </c>
      <c r="L55" s="67">
        <f t="shared" ca="1" si="250"/>
        <v>1</v>
      </c>
      <c r="M55" s="67" t="str">
        <f ca="1">IF(L55=1,"SIM","NÃO")</f>
        <v>SIM</v>
      </c>
      <c r="N55" s="67">
        <f t="shared" ca="1" si="250"/>
        <v>1</v>
      </c>
      <c r="O55" s="67" t="str">
        <f ca="1">IF(N55=1,"SIM","NÃO")</f>
        <v>SIM</v>
      </c>
      <c r="P55" s="67">
        <f t="shared" ca="1" si="250"/>
        <v>0</v>
      </c>
      <c r="Q55" s="67" t="str">
        <f ca="1">IF(P55=1,"SIM","NÃO")</f>
        <v>NÃO</v>
      </c>
      <c r="R55" s="67">
        <f t="shared" ca="1" si="250"/>
        <v>1</v>
      </c>
      <c r="S55" s="67" t="str">
        <f ca="1">IF(R55=1,"SIM","NÃO")</f>
        <v>SIM</v>
      </c>
      <c r="T55" s="67">
        <f t="shared" ca="1" si="250"/>
        <v>0</v>
      </c>
      <c r="U55" s="67" t="str">
        <f ca="1">IF(T55=1,"SIM","NÃO")</f>
        <v>NÃO</v>
      </c>
      <c r="V55" s="67">
        <f t="shared" ca="1" si="250"/>
        <v>0</v>
      </c>
      <c r="W55" s="67" t="str">
        <f ca="1">IF(V55=1,"SIM","NÃO")</f>
        <v>NÃO</v>
      </c>
      <c r="X55" s="67">
        <f t="shared" ca="1" si="250"/>
        <v>1</v>
      </c>
      <c r="Y55" s="67" t="str">
        <f ca="1">IF(X55=1,"SIM","NÃO")</f>
        <v>SIM</v>
      </c>
      <c r="Z55" s="67">
        <f t="shared" ca="1" si="250"/>
        <v>0</v>
      </c>
      <c r="AA55" s="67" t="str">
        <f ca="1">IF(Z55=1,"SIM","NÃO")</f>
        <v>NÃO</v>
      </c>
      <c r="AB55" s="67">
        <f t="shared" ca="1" si="250"/>
        <v>0</v>
      </c>
      <c r="AC55" s="67" t="str">
        <f ca="1">IF(AB55=1,"SIM","NÃO")</f>
        <v>NÃO</v>
      </c>
      <c r="AD55" s="67">
        <f t="shared" ca="1" si="250"/>
        <v>0</v>
      </c>
      <c r="AE55" s="68" t="str">
        <f ca="1">IF(AD55=1,"SIM","NÃO")</f>
        <v>NÃO</v>
      </c>
    </row>
    <row r="56" spans="6:36" ht="18" x14ac:dyDescent="0.35">
      <c r="F56" s="55" t="s">
        <v>39</v>
      </c>
      <c r="G56" s="60"/>
      <c r="H56" s="66">
        <f t="shared" ca="1" si="250"/>
        <v>0</v>
      </c>
      <c r="I56" s="67" t="str">
        <f ca="1">IF(H56=1,"SIM","NÃO")</f>
        <v>NÃO</v>
      </c>
      <c r="J56" s="67">
        <f t="shared" ca="1" si="250"/>
        <v>0</v>
      </c>
      <c r="K56" s="67" t="str">
        <f ca="1">IF(J56=1,"SIM","NÃO")</f>
        <v>NÃO</v>
      </c>
      <c r="L56" s="67">
        <f t="shared" ca="1" si="250"/>
        <v>1</v>
      </c>
      <c r="M56" s="67" t="str">
        <f ca="1">IF(L56=1,"SIM","NÃO")</f>
        <v>SIM</v>
      </c>
      <c r="N56" s="67">
        <f t="shared" ca="1" si="250"/>
        <v>1</v>
      </c>
      <c r="O56" s="67" t="str">
        <f ca="1">IF(N56=1,"SIM","NÃO")</f>
        <v>SIM</v>
      </c>
      <c r="P56" s="67">
        <f t="shared" ca="1" si="250"/>
        <v>0</v>
      </c>
      <c r="Q56" s="67" t="str">
        <f ca="1">IF(P56=1,"SIM","NÃO")</f>
        <v>NÃO</v>
      </c>
      <c r="R56" s="67">
        <f t="shared" ca="1" si="250"/>
        <v>0</v>
      </c>
      <c r="S56" s="67" t="str">
        <f ca="1">IF(R56=1,"SIM","NÃO")</f>
        <v>NÃO</v>
      </c>
      <c r="T56" s="67">
        <f t="shared" ca="1" si="250"/>
        <v>1</v>
      </c>
      <c r="U56" s="67" t="str">
        <f ca="1">IF(T56=1,"SIM","NÃO")</f>
        <v>SIM</v>
      </c>
      <c r="V56" s="67">
        <f t="shared" ca="1" si="250"/>
        <v>0</v>
      </c>
      <c r="W56" s="67" t="str">
        <f ca="1">IF(V56=1,"SIM","NÃO")</f>
        <v>NÃO</v>
      </c>
      <c r="X56" s="67">
        <f t="shared" ca="1" si="250"/>
        <v>1</v>
      </c>
      <c r="Y56" s="67" t="str">
        <f ca="1">IF(X56=1,"SIM","NÃO")</f>
        <v>SIM</v>
      </c>
      <c r="Z56" s="67">
        <f t="shared" ca="1" si="250"/>
        <v>0</v>
      </c>
      <c r="AA56" s="67" t="str">
        <f ca="1">IF(Z56=1,"SIM","NÃO")</f>
        <v>NÃO</v>
      </c>
      <c r="AB56" s="67">
        <f t="shared" ca="1" si="250"/>
        <v>0</v>
      </c>
      <c r="AC56" s="67" t="str">
        <f ca="1">IF(AB56=1,"SIM","NÃO")</f>
        <v>NÃO</v>
      </c>
      <c r="AD56" s="67">
        <f t="shared" ca="1" si="250"/>
        <v>1</v>
      </c>
      <c r="AE56" s="68" t="str">
        <f ca="1">IF(AD56=1,"SIM","NÃO")</f>
        <v>SIM</v>
      </c>
    </row>
    <row r="57" spans="6:36" ht="18" x14ac:dyDescent="0.35">
      <c r="F57" s="55" t="s">
        <v>40</v>
      </c>
      <c r="G57" s="60"/>
      <c r="H57" s="66">
        <f t="shared" ca="1" si="250"/>
        <v>0</v>
      </c>
      <c r="I57" s="67" t="str">
        <f ca="1">IF(H57=1,"SIM","NÃO")</f>
        <v>NÃO</v>
      </c>
      <c r="J57" s="67">
        <f t="shared" ca="1" si="250"/>
        <v>0</v>
      </c>
      <c r="K57" s="67" t="str">
        <f ca="1">IF(J57=1,"SIM","NÃO")</f>
        <v>NÃO</v>
      </c>
      <c r="L57" s="67">
        <f t="shared" ca="1" si="250"/>
        <v>0</v>
      </c>
      <c r="M57" s="67" t="str">
        <f ca="1">IF(L57=1,"SIM","NÃO")</f>
        <v>NÃO</v>
      </c>
      <c r="N57" s="67">
        <f t="shared" ca="1" si="250"/>
        <v>1</v>
      </c>
      <c r="O57" s="67" t="str">
        <f ca="1">IF(N57=1,"SIM","NÃO")</f>
        <v>SIM</v>
      </c>
      <c r="P57" s="67">
        <f t="shared" ca="1" si="250"/>
        <v>1</v>
      </c>
      <c r="Q57" s="67" t="str">
        <f ca="1">IF(P57=1,"SIM","NÃO")</f>
        <v>SIM</v>
      </c>
      <c r="R57" s="67">
        <f t="shared" ca="1" si="250"/>
        <v>0</v>
      </c>
      <c r="S57" s="67" t="str">
        <f ca="1">IF(R57=1,"SIM","NÃO")</f>
        <v>NÃO</v>
      </c>
      <c r="T57" s="67">
        <f t="shared" ca="1" si="250"/>
        <v>0</v>
      </c>
      <c r="U57" s="67" t="str">
        <f ca="1">IF(T57=1,"SIM","NÃO")</f>
        <v>NÃO</v>
      </c>
      <c r="V57" s="67">
        <f t="shared" ca="1" si="250"/>
        <v>0</v>
      </c>
      <c r="W57" s="67" t="str">
        <f ca="1">IF(V57=1,"SIM","NÃO")</f>
        <v>NÃO</v>
      </c>
      <c r="X57" s="67">
        <f t="shared" ca="1" si="250"/>
        <v>0</v>
      </c>
      <c r="Y57" s="67" t="str">
        <f ca="1">IF(X57=1,"SIM","NÃO")</f>
        <v>NÃO</v>
      </c>
      <c r="Z57" s="67">
        <f t="shared" ca="1" si="250"/>
        <v>1</v>
      </c>
      <c r="AA57" s="67" t="str">
        <f ca="1">IF(Z57=1,"SIM","NÃO")</f>
        <v>SIM</v>
      </c>
      <c r="AB57" s="67">
        <f t="shared" ca="1" si="250"/>
        <v>0</v>
      </c>
      <c r="AC57" s="67" t="str">
        <f ca="1">IF(AB57=1,"SIM","NÃO")</f>
        <v>NÃO</v>
      </c>
      <c r="AD57" s="67">
        <f t="shared" ca="1" si="250"/>
        <v>0</v>
      </c>
      <c r="AE57" s="68" t="str">
        <f ca="1">IF(AD57=1,"SIM","NÃO")</f>
        <v>NÃO</v>
      </c>
    </row>
    <row r="58" spans="6:36" ht="18" x14ac:dyDescent="0.35">
      <c r="F58" s="55" t="s">
        <v>41</v>
      </c>
      <c r="G58" s="60"/>
      <c r="H58" s="66">
        <f t="shared" ca="1" si="250"/>
        <v>1</v>
      </c>
      <c r="I58" s="67" t="str">
        <f ca="1">IF(H58=1,"SIM","NÃO")</f>
        <v>SIM</v>
      </c>
      <c r="J58" s="67">
        <f t="shared" ca="1" si="250"/>
        <v>1</v>
      </c>
      <c r="K58" s="67" t="str">
        <f ca="1">IF(J58=1,"SIM","NÃO")</f>
        <v>SIM</v>
      </c>
      <c r="L58" s="67">
        <f t="shared" ca="1" si="250"/>
        <v>0</v>
      </c>
      <c r="M58" s="67" t="str">
        <f ca="1">IF(L58=1,"SIM","NÃO")</f>
        <v>NÃO</v>
      </c>
      <c r="N58" s="67">
        <f t="shared" ca="1" si="250"/>
        <v>0</v>
      </c>
      <c r="O58" s="67" t="str">
        <f ca="1">IF(N58=1,"SIM","NÃO")</f>
        <v>NÃO</v>
      </c>
      <c r="P58" s="67">
        <f t="shared" ca="1" si="250"/>
        <v>1</v>
      </c>
      <c r="Q58" s="67" t="str">
        <f ca="1">IF(P58=1,"SIM","NÃO")</f>
        <v>SIM</v>
      </c>
      <c r="R58" s="67">
        <f t="shared" ca="1" si="250"/>
        <v>1</v>
      </c>
      <c r="S58" s="67" t="str">
        <f ca="1">IF(R58=1,"SIM","NÃO")</f>
        <v>SIM</v>
      </c>
      <c r="T58" s="67">
        <f t="shared" ca="1" si="250"/>
        <v>1</v>
      </c>
      <c r="U58" s="67" t="str">
        <f ca="1">IF(T58=1,"SIM","NÃO")</f>
        <v>SIM</v>
      </c>
      <c r="V58" s="67">
        <f t="shared" ca="1" si="250"/>
        <v>0</v>
      </c>
      <c r="W58" s="67" t="str">
        <f ca="1">IF(V58=1,"SIM","NÃO")</f>
        <v>NÃO</v>
      </c>
      <c r="X58" s="67">
        <f t="shared" ca="1" si="250"/>
        <v>0</v>
      </c>
      <c r="Y58" s="67" t="str">
        <f ca="1">IF(X58=1,"SIM","NÃO")</f>
        <v>NÃO</v>
      </c>
      <c r="Z58" s="67">
        <f t="shared" ca="1" si="250"/>
        <v>0</v>
      </c>
      <c r="AA58" s="67" t="str">
        <f ca="1">IF(Z58=1,"SIM","NÃO")</f>
        <v>NÃO</v>
      </c>
      <c r="AB58" s="67">
        <f t="shared" ca="1" si="250"/>
        <v>0</v>
      </c>
      <c r="AC58" s="67" t="str">
        <f ca="1">IF(AB58=1,"SIM","NÃO")</f>
        <v>NÃO</v>
      </c>
      <c r="AD58" s="67">
        <f t="shared" ca="1" si="250"/>
        <v>0</v>
      </c>
      <c r="AE58" s="68" t="str">
        <f ca="1">IF(AD58=1,"SIM","NÃO")</f>
        <v>NÃO</v>
      </c>
    </row>
    <row r="59" spans="6:36" ht="18" x14ac:dyDescent="0.35">
      <c r="F59" s="55" t="s">
        <v>42</v>
      </c>
      <c r="G59" s="60"/>
      <c r="H59" s="66">
        <f t="shared" ca="1" si="250"/>
        <v>1</v>
      </c>
      <c r="I59" s="67" t="str">
        <f ca="1">IF(H59=1,"SIM","NÃO")</f>
        <v>SIM</v>
      </c>
      <c r="J59" s="67">
        <f t="shared" ca="1" si="250"/>
        <v>1</v>
      </c>
      <c r="K59" s="67" t="str">
        <f ca="1">IF(J59=1,"SIM","NÃO")</f>
        <v>SIM</v>
      </c>
      <c r="L59" s="67">
        <f t="shared" ca="1" si="250"/>
        <v>1</v>
      </c>
      <c r="M59" s="67" t="str">
        <f ca="1">IF(L59=1,"SIM","NÃO")</f>
        <v>SIM</v>
      </c>
      <c r="N59" s="67">
        <f t="shared" ca="1" si="250"/>
        <v>0</v>
      </c>
      <c r="O59" s="67" t="str">
        <f ca="1">IF(N59=1,"SIM","NÃO")</f>
        <v>NÃO</v>
      </c>
      <c r="P59" s="67">
        <f t="shared" ca="1" si="250"/>
        <v>0</v>
      </c>
      <c r="Q59" s="67" t="str">
        <f ca="1">IF(P59=1,"SIM","NÃO")</f>
        <v>NÃO</v>
      </c>
      <c r="R59" s="67">
        <f t="shared" ca="1" si="250"/>
        <v>0</v>
      </c>
      <c r="S59" s="67" t="str">
        <f ca="1">IF(R59=1,"SIM","NÃO")</f>
        <v>NÃO</v>
      </c>
      <c r="T59" s="67">
        <f t="shared" ca="1" si="250"/>
        <v>1</v>
      </c>
      <c r="U59" s="67" t="str">
        <f ca="1">IF(T59=1,"SIM","NÃO")</f>
        <v>SIM</v>
      </c>
      <c r="V59" s="67">
        <f t="shared" ca="1" si="250"/>
        <v>1</v>
      </c>
      <c r="W59" s="67" t="str">
        <f ca="1">IF(V59=1,"SIM","NÃO")</f>
        <v>SIM</v>
      </c>
      <c r="X59" s="67">
        <f t="shared" ca="1" si="250"/>
        <v>0</v>
      </c>
      <c r="Y59" s="67" t="str">
        <f ca="1">IF(X59=1,"SIM","NÃO")</f>
        <v>NÃO</v>
      </c>
      <c r="Z59" s="67">
        <f t="shared" ca="1" si="250"/>
        <v>0</v>
      </c>
      <c r="AA59" s="67" t="str">
        <f ca="1">IF(Z59=1,"SIM","NÃO")</f>
        <v>NÃO</v>
      </c>
      <c r="AB59" s="67">
        <f t="shared" ca="1" si="250"/>
        <v>1</v>
      </c>
      <c r="AC59" s="67" t="str">
        <f ca="1">IF(AB59=1,"SIM","NÃO")</f>
        <v>SIM</v>
      </c>
      <c r="AD59" s="67">
        <f t="shared" ca="1" si="250"/>
        <v>0</v>
      </c>
      <c r="AE59" s="68" t="str">
        <f ca="1">IF(AD59=1,"SIM","NÃO")</f>
        <v>NÃO</v>
      </c>
    </row>
    <row r="60" spans="6:36" ht="18.600000000000001" thickBot="1" x14ac:dyDescent="0.4">
      <c r="F60" s="57" t="s">
        <v>43</v>
      </c>
      <c r="G60" s="61"/>
      <c r="H60" s="69">
        <f t="shared" ca="1" si="250"/>
        <v>1</v>
      </c>
      <c r="I60" s="70" t="str">
        <f ca="1">IF(H60=1,"SIM","NÃO")</f>
        <v>SIM</v>
      </c>
      <c r="J60" s="70">
        <f t="shared" ca="1" si="250"/>
        <v>0</v>
      </c>
      <c r="K60" s="70" t="str">
        <f ca="1">IF(J60=1,"SIM","NÃO")</f>
        <v>NÃO</v>
      </c>
      <c r="L60" s="70">
        <f t="shared" ca="1" si="250"/>
        <v>1</v>
      </c>
      <c r="M60" s="70" t="str">
        <f ca="1">IF(L60=1,"SIM","NÃO")</f>
        <v>SIM</v>
      </c>
      <c r="N60" s="70">
        <f t="shared" ca="1" si="250"/>
        <v>0</v>
      </c>
      <c r="O60" s="70" t="str">
        <f ca="1">IF(N60=1,"SIM","NÃO")</f>
        <v>NÃO</v>
      </c>
      <c r="P60" s="70">
        <f t="shared" ca="1" si="250"/>
        <v>0</v>
      </c>
      <c r="Q60" s="70" t="str">
        <f ca="1">IF(P60=1,"SIM","NÃO")</f>
        <v>NÃO</v>
      </c>
      <c r="R60" s="70">
        <f t="shared" ca="1" si="250"/>
        <v>0</v>
      </c>
      <c r="S60" s="70" t="str">
        <f ca="1">IF(R60=1,"SIM","NÃO")</f>
        <v>NÃO</v>
      </c>
      <c r="T60" s="70">
        <f t="shared" ca="1" si="250"/>
        <v>0</v>
      </c>
      <c r="U60" s="70" t="str">
        <f ca="1">IF(T60=1,"SIM","NÃO")</f>
        <v>NÃO</v>
      </c>
      <c r="V60" s="70">
        <f t="shared" ca="1" si="250"/>
        <v>1</v>
      </c>
      <c r="W60" s="70" t="str">
        <f ca="1">IF(V60=1,"SIM","NÃO")</f>
        <v>SIM</v>
      </c>
      <c r="X60" s="70">
        <f t="shared" ca="1" si="250"/>
        <v>1</v>
      </c>
      <c r="Y60" s="70" t="str">
        <f ca="1">IF(X60=1,"SIM","NÃO")</f>
        <v>SIM</v>
      </c>
      <c r="Z60" s="70">
        <f t="shared" ca="1" si="250"/>
        <v>0</v>
      </c>
      <c r="AA60" s="70" t="str">
        <f ca="1">IF(Z60=1,"SIM","NÃO")</f>
        <v>NÃO</v>
      </c>
      <c r="AB60" s="70">
        <f t="shared" ca="1" si="250"/>
        <v>1</v>
      </c>
      <c r="AC60" s="70" t="str">
        <f ca="1">IF(AB60=1,"SIM","NÃO")</f>
        <v>SIM</v>
      </c>
      <c r="AD60" s="70">
        <f t="shared" ca="1" si="250"/>
        <v>0</v>
      </c>
      <c r="AE60" s="71" t="str">
        <f ca="1">IF(AD60=1,"SIM","NÃO")</f>
        <v>NÃO</v>
      </c>
    </row>
    <row r="62" spans="6:36" ht="15" thickBot="1" x14ac:dyDescent="0.35"/>
    <row r="63" spans="6:36" ht="14.4" customHeight="1" x14ac:dyDescent="0.3">
      <c r="H63" s="21" t="s">
        <v>15</v>
      </c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3"/>
      <c r="AF63" s="16"/>
      <c r="AG63" s="16"/>
      <c r="AH63" s="16"/>
      <c r="AI63" s="16"/>
      <c r="AJ63" s="16"/>
    </row>
    <row r="64" spans="6:36" ht="14.4" customHeight="1" x14ac:dyDescent="0.3">
      <c r="H64" s="24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6"/>
      <c r="AF64" s="16"/>
      <c r="AG64" s="16"/>
      <c r="AH64" s="16"/>
      <c r="AI64" s="16"/>
      <c r="AJ64" s="16"/>
    </row>
    <row r="65" spans="6:36" ht="18.600000000000001" thickBot="1" x14ac:dyDescent="0.4">
      <c r="F65" s="52"/>
      <c r="G65" s="52"/>
      <c r="H65" s="27" t="s">
        <v>20</v>
      </c>
      <c r="I65" s="28"/>
      <c r="J65" s="28" t="s">
        <v>21</v>
      </c>
      <c r="K65" s="28"/>
      <c r="L65" s="28" t="s">
        <v>22</v>
      </c>
      <c r="M65" s="28"/>
      <c r="N65" s="28" t="s">
        <v>23</v>
      </c>
      <c r="O65" s="28"/>
      <c r="P65" s="28" t="s">
        <v>24</v>
      </c>
      <c r="Q65" s="28"/>
      <c r="R65" s="28" t="s">
        <v>25</v>
      </c>
      <c r="S65" s="28"/>
      <c r="T65" s="28" t="s">
        <v>26</v>
      </c>
      <c r="U65" s="28"/>
      <c r="V65" s="28" t="s">
        <v>27</v>
      </c>
      <c r="W65" s="28"/>
      <c r="X65" s="28" t="s">
        <v>28</v>
      </c>
      <c r="Y65" s="28"/>
      <c r="Z65" s="28" t="s">
        <v>29</v>
      </c>
      <c r="AA65" s="28"/>
      <c r="AB65" s="28" t="s">
        <v>30</v>
      </c>
      <c r="AC65" s="28"/>
      <c r="AD65" s="28" t="s">
        <v>31</v>
      </c>
      <c r="AE65" s="29"/>
      <c r="AF65" s="15"/>
      <c r="AG65" s="15"/>
      <c r="AH65" s="15"/>
      <c r="AI65" s="15"/>
      <c r="AJ65" s="15"/>
    </row>
    <row r="66" spans="6:36" ht="14.4" customHeight="1" x14ac:dyDescent="0.35">
      <c r="F66" s="53" t="s">
        <v>34</v>
      </c>
      <c r="G66" s="59"/>
      <c r="H66" s="62">
        <f ca="1">RAND() * 100</f>
        <v>72.440612450109285</v>
      </c>
      <c r="I66" s="31" t="str">
        <f ca="1">IF(H66 &gt; 70, "SIM", "NÃO")</f>
        <v>SIM</v>
      </c>
      <c r="J66" s="63">
        <f ca="1">RAND() * 100</f>
        <v>24.058813193661898</v>
      </c>
      <c r="K66" s="31" t="str">
        <f ca="1">IF(J66 &gt; 70, "SIM", "NÃO")</f>
        <v>NÃO</v>
      </c>
      <c r="L66" s="63">
        <f ca="1">RAND() * 100</f>
        <v>85.330054766852456</v>
      </c>
      <c r="M66" s="31" t="str">
        <f ca="1">IF(L66 &gt; 70, "SIM", "NÃO")</f>
        <v>SIM</v>
      </c>
      <c r="N66" s="63">
        <f ca="1">RAND() * 100</f>
        <v>7.5052208795776787</v>
      </c>
      <c r="O66" s="31" t="str">
        <f ca="1">IF(N66 &gt; 70, "SIM", "NÃO")</f>
        <v>NÃO</v>
      </c>
      <c r="P66" s="63">
        <f ca="1">RAND() * 100</f>
        <v>85.704756173662318</v>
      </c>
      <c r="Q66" s="31" t="str">
        <f ca="1">IF(P66 &gt; 70, "SIM", "NÃO")</f>
        <v>SIM</v>
      </c>
      <c r="R66" s="63">
        <f ca="1">RAND() * 100</f>
        <v>74.301774905183564</v>
      </c>
      <c r="S66" s="31" t="str">
        <f ca="1">IF(R66 &gt; 70, "SIM", "NÃO")</f>
        <v>SIM</v>
      </c>
      <c r="T66" s="63">
        <f ca="1">RAND() * 100</f>
        <v>34.037558490471568</v>
      </c>
      <c r="U66" s="31" t="str">
        <f ca="1">IF(T66 &gt; 70, "SIM", "NÃO")</f>
        <v>NÃO</v>
      </c>
      <c r="V66" s="63">
        <f ca="1">RAND() * 100</f>
        <v>76.714627202230432</v>
      </c>
      <c r="W66" s="31" t="str">
        <f ca="1">IF(V66 &gt; 70, "SIM", "NÃO")</f>
        <v>SIM</v>
      </c>
      <c r="X66" s="63">
        <f ca="1">RAND() * 100</f>
        <v>23.196257365875141</v>
      </c>
      <c r="Y66" s="31" t="str">
        <f ca="1">IF(X66 &gt; 70, "SIM", "NÃO")</f>
        <v>NÃO</v>
      </c>
      <c r="Z66" s="63">
        <f ca="1">RAND() * 100</f>
        <v>16.820240795767848</v>
      </c>
      <c r="AA66" s="31" t="str">
        <f ca="1">IF(Z66 &gt; 70, "SIM", "NÃO")</f>
        <v>NÃO</v>
      </c>
      <c r="AB66" s="63">
        <f ca="1">RAND() * 100</f>
        <v>76.817700672589211</v>
      </c>
      <c r="AC66" s="31" t="str">
        <f ca="1">IF(AB66 &gt; 70, "SIM", "NÃO")</f>
        <v>SIM</v>
      </c>
      <c r="AD66" s="63">
        <f ca="1">RAND() * 100</f>
        <v>22.381826129714387</v>
      </c>
      <c r="AE66" s="32" t="str">
        <f ca="1">IF(AD66 &gt; 70, "SIM", "NÃO")</f>
        <v>NÃO</v>
      </c>
      <c r="AF66" s="15"/>
      <c r="AG66" s="15"/>
      <c r="AH66" s="15"/>
      <c r="AI66" s="15"/>
      <c r="AJ66" s="15"/>
    </row>
    <row r="67" spans="6:36" ht="14.4" customHeight="1" x14ac:dyDescent="0.35">
      <c r="F67" s="55" t="s">
        <v>35</v>
      </c>
      <c r="G67" s="60"/>
      <c r="H67" s="62">
        <f t="shared" ref="H67:AD75" ca="1" si="251">RAND() * 100</f>
        <v>97.370294388627599</v>
      </c>
      <c r="I67" s="31" t="str">
        <f ca="1">IF(H67 &gt; 70, "SIM", "NÃO")</f>
        <v>SIM</v>
      </c>
      <c r="J67" s="63">
        <f t="shared" ca="1" si="251"/>
        <v>8.8885274253230566</v>
      </c>
      <c r="K67" s="31" t="str">
        <f ca="1">IF(J67 &gt; 70, "SIM", "NÃO")</f>
        <v>NÃO</v>
      </c>
      <c r="L67" s="63">
        <f t="shared" ca="1" si="251"/>
        <v>5.9761125088647171</v>
      </c>
      <c r="M67" s="31" t="str">
        <f ca="1">IF(L67 &gt; 70, "SIM", "NÃO")</f>
        <v>NÃO</v>
      </c>
      <c r="N67" s="63">
        <f t="shared" ca="1" si="251"/>
        <v>1.0626157060364738</v>
      </c>
      <c r="O67" s="31" t="str">
        <f ca="1">IF(N67 &gt; 70, "SIM", "NÃO")</f>
        <v>NÃO</v>
      </c>
      <c r="P67" s="63">
        <f t="shared" ca="1" si="251"/>
        <v>70.957180622135226</v>
      </c>
      <c r="Q67" s="31" t="str">
        <f ca="1">IF(P67 &gt; 70, "SIM", "NÃO")</f>
        <v>SIM</v>
      </c>
      <c r="R67" s="63">
        <f t="shared" ca="1" si="251"/>
        <v>6.6059546052621094</v>
      </c>
      <c r="S67" s="31" t="str">
        <f ca="1">IF(R67 &gt; 70, "SIM", "NÃO")</f>
        <v>NÃO</v>
      </c>
      <c r="T67" s="63">
        <f t="shared" ca="1" si="251"/>
        <v>79.517408848002432</v>
      </c>
      <c r="U67" s="31" t="str">
        <f ca="1">IF(T67 &gt; 70, "SIM", "NÃO")</f>
        <v>SIM</v>
      </c>
      <c r="V67" s="63">
        <f t="shared" ca="1" si="251"/>
        <v>13.544448646593455</v>
      </c>
      <c r="W67" s="31" t="str">
        <f ca="1">IF(V67 &gt; 70, "SIM", "NÃO")</f>
        <v>NÃO</v>
      </c>
      <c r="X67" s="63">
        <f t="shared" ca="1" si="251"/>
        <v>53.787584353548404</v>
      </c>
      <c r="Y67" s="31" t="str">
        <f ca="1">IF(X67 &gt; 70, "SIM", "NÃO")</f>
        <v>NÃO</v>
      </c>
      <c r="Z67" s="63">
        <f t="shared" ca="1" si="251"/>
        <v>2.5276427680624103</v>
      </c>
      <c r="AA67" s="31" t="str">
        <f ca="1">IF(Z67 &gt; 70, "SIM", "NÃO")</f>
        <v>NÃO</v>
      </c>
      <c r="AB67" s="63">
        <f t="shared" ca="1" si="251"/>
        <v>43.693570212440413</v>
      </c>
      <c r="AC67" s="31" t="str">
        <f ca="1">IF(AB67 &gt; 70, "SIM", "NÃO")</f>
        <v>NÃO</v>
      </c>
      <c r="AD67" s="63">
        <f t="shared" ca="1" si="251"/>
        <v>65.163311561259562</v>
      </c>
      <c r="AE67" s="32" t="str">
        <f ca="1">IF(AD67 &gt; 70, "SIM", "NÃO")</f>
        <v>NÃO</v>
      </c>
      <c r="AF67" s="15"/>
      <c r="AG67" s="15"/>
      <c r="AH67" s="15"/>
      <c r="AI67" s="15"/>
      <c r="AJ67" s="15"/>
    </row>
    <row r="68" spans="6:36" ht="14.4" customHeight="1" x14ac:dyDescent="0.35">
      <c r="F68" s="55" t="s">
        <v>36</v>
      </c>
      <c r="G68" s="60"/>
      <c r="H68" s="62">
        <f t="shared" ca="1" si="251"/>
        <v>87.568654764354037</v>
      </c>
      <c r="I68" s="31" t="str">
        <f ca="1">IF(H68 &gt; 70, "SIM", "NÃO")</f>
        <v>SIM</v>
      </c>
      <c r="J68" s="63">
        <f t="shared" ca="1" si="251"/>
        <v>87.105893946822704</v>
      </c>
      <c r="K68" s="31" t="str">
        <f ca="1">IF(J68 &gt; 70, "SIM", "NÃO")</f>
        <v>SIM</v>
      </c>
      <c r="L68" s="63">
        <f t="shared" ca="1" si="251"/>
        <v>88.345056072447235</v>
      </c>
      <c r="M68" s="31" t="str">
        <f ca="1">IF(L68 &gt; 70, "SIM", "NÃO")</f>
        <v>SIM</v>
      </c>
      <c r="N68" s="63">
        <f t="shared" ca="1" si="251"/>
        <v>62.419644295033279</v>
      </c>
      <c r="O68" s="31" t="str">
        <f ca="1">IF(N68 &gt; 70, "SIM", "NÃO")</f>
        <v>NÃO</v>
      </c>
      <c r="P68" s="63">
        <f t="shared" ca="1" si="251"/>
        <v>59.762486752072661</v>
      </c>
      <c r="Q68" s="31" t="str">
        <f ca="1">IF(P68 &gt; 70, "SIM", "NÃO")</f>
        <v>NÃO</v>
      </c>
      <c r="R68" s="63">
        <f t="shared" ca="1" si="251"/>
        <v>51.16243237566016</v>
      </c>
      <c r="S68" s="31" t="str">
        <f ca="1">IF(R68 &gt; 70, "SIM", "NÃO")</f>
        <v>NÃO</v>
      </c>
      <c r="T68" s="63">
        <f t="shared" ca="1" si="251"/>
        <v>83.324095458105191</v>
      </c>
      <c r="U68" s="31" t="str">
        <f ca="1">IF(T68 &gt; 70, "SIM", "NÃO")</f>
        <v>SIM</v>
      </c>
      <c r="V68" s="63">
        <f t="shared" ca="1" si="251"/>
        <v>91.607018841740413</v>
      </c>
      <c r="W68" s="31" t="str">
        <f ca="1">IF(V68 &gt; 70, "SIM", "NÃO")</f>
        <v>SIM</v>
      </c>
      <c r="X68" s="63">
        <f t="shared" ca="1" si="251"/>
        <v>22.580553331552633</v>
      </c>
      <c r="Y68" s="31" t="str">
        <f ca="1">IF(X68 &gt; 70, "SIM", "NÃO")</f>
        <v>NÃO</v>
      </c>
      <c r="Z68" s="63">
        <f t="shared" ca="1" si="251"/>
        <v>75.337902554774956</v>
      </c>
      <c r="AA68" s="31" t="str">
        <f ca="1">IF(Z68 &gt; 70, "SIM", "NÃO")</f>
        <v>SIM</v>
      </c>
      <c r="AB68" s="63">
        <f t="shared" ca="1" si="251"/>
        <v>4.3291722389488196</v>
      </c>
      <c r="AC68" s="31" t="str">
        <f ca="1">IF(AB68 &gt; 70, "SIM", "NÃO")</f>
        <v>NÃO</v>
      </c>
      <c r="AD68" s="63">
        <f t="shared" ca="1" si="251"/>
        <v>49.007277137544833</v>
      </c>
      <c r="AE68" s="32" t="str">
        <f ca="1">IF(AD68 &gt; 70, "SIM", "NÃO")</f>
        <v>NÃO</v>
      </c>
      <c r="AF68" s="15"/>
      <c r="AG68" s="15"/>
      <c r="AH68" s="15"/>
      <c r="AI68" s="15"/>
      <c r="AJ68" s="15"/>
    </row>
    <row r="69" spans="6:36" ht="14.4" customHeight="1" x14ac:dyDescent="0.35">
      <c r="F69" s="55" t="s">
        <v>37</v>
      </c>
      <c r="G69" s="60"/>
      <c r="H69" s="62">
        <f t="shared" ca="1" si="251"/>
        <v>28.896106126242827</v>
      </c>
      <c r="I69" s="31" t="str">
        <f ca="1">IF(H69 &gt; 70, "SIM", "NÃO")</f>
        <v>NÃO</v>
      </c>
      <c r="J69" s="63">
        <f t="shared" ca="1" si="251"/>
        <v>54.459469774692415</v>
      </c>
      <c r="K69" s="31" t="str">
        <f ca="1">IF(J69 &gt; 70, "SIM", "NÃO")</f>
        <v>NÃO</v>
      </c>
      <c r="L69" s="63">
        <f t="shared" ca="1" si="251"/>
        <v>60.995024924339333</v>
      </c>
      <c r="M69" s="31" t="str">
        <f ca="1">IF(L69 &gt; 70, "SIM", "NÃO")</f>
        <v>NÃO</v>
      </c>
      <c r="N69" s="63">
        <f t="shared" ca="1" si="251"/>
        <v>91.855390296444682</v>
      </c>
      <c r="O69" s="31" t="str">
        <f ca="1">IF(N69 &gt; 70, "SIM", "NÃO")</f>
        <v>SIM</v>
      </c>
      <c r="P69" s="63">
        <f t="shared" ca="1" si="251"/>
        <v>75.041071928807682</v>
      </c>
      <c r="Q69" s="31" t="str">
        <f ca="1">IF(P69 &gt; 70, "SIM", "NÃO")</f>
        <v>SIM</v>
      </c>
      <c r="R69" s="63">
        <f t="shared" ca="1" si="251"/>
        <v>63.557109491837103</v>
      </c>
      <c r="S69" s="31" t="str">
        <f ca="1">IF(R69 &gt; 70, "SIM", "NÃO")</f>
        <v>NÃO</v>
      </c>
      <c r="T69" s="63">
        <f t="shared" ca="1" si="251"/>
        <v>96.022821798855347</v>
      </c>
      <c r="U69" s="31" t="str">
        <f ca="1">IF(T69 &gt; 70, "SIM", "NÃO")</f>
        <v>SIM</v>
      </c>
      <c r="V69" s="63">
        <f t="shared" ca="1" si="251"/>
        <v>72.369049779994256</v>
      </c>
      <c r="W69" s="31" t="str">
        <f ca="1">IF(V69 &gt; 70, "SIM", "NÃO")</f>
        <v>SIM</v>
      </c>
      <c r="X69" s="63">
        <f t="shared" ca="1" si="251"/>
        <v>68.823348484342333</v>
      </c>
      <c r="Y69" s="31" t="str">
        <f ca="1">IF(X69 &gt; 70, "SIM", "NÃO")</f>
        <v>NÃO</v>
      </c>
      <c r="Z69" s="63">
        <f t="shared" ca="1" si="251"/>
        <v>27.561488950469993</v>
      </c>
      <c r="AA69" s="31" t="str">
        <f ca="1">IF(Z69 &gt; 70, "SIM", "NÃO")</f>
        <v>NÃO</v>
      </c>
      <c r="AB69" s="63">
        <f t="shared" ca="1" si="251"/>
        <v>15.378415873298657</v>
      </c>
      <c r="AC69" s="31" t="str">
        <f ca="1">IF(AB69 &gt; 70, "SIM", "NÃO")</f>
        <v>NÃO</v>
      </c>
      <c r="AD69" s="63">
        <f t="shared" ca="1" si="251"/>
        <v>34.777734940115124</v>
      </c>
      <c r="AE69" s="32" t="str">
        <f ca="1">IF(AD69 &gt; 70, "SIM", "NÃO")</f>
        <v>NÃO</v>
      </c>
      <c r="AF69" s="15"/>
      <c r="AG69" s="15"/>
      <c r="AH69" s="15"/>
      <c r="AI69" s="15"/>
      <c r="AJ69" s="15"/>
    </row>
    <row r="70" spans="6:36" ht="14.4" customHeight="1" x14ac:dyDescent="0.35">
      <c r="F70" s="55" t="s">
        <v>38</v>
      </c>
      <c r="G70" s="60"/>
      <c r="H70" s="62">
        <f t="shared" ca="1" si="251"/>
        <v>7.2364997033587901</v>
      </c>
      <c r="I70" s="31" t="str">
        <f ca="1">IF(H70 &gt; 70, "SIM", "NÃO")</f>
        <v>NÃO</v>
      </c>
      <c r="J70" s="63">
        <f t="shared" ca="1" si="251"/>
        <v>59.67361918430025</v>
      </c>
      <c r="K70" s="31" t="str">
        <f ca="1">IF(J70 &gt; 70, "SIM", "NÃO")</f>
        <v>NÃO</v>
      </c>
      <c r="L70" s="63">
        <f t="shared" ca="1" si="251"/>
        <v>82.795992090418125</v>
      </c>
      <c r="M70" s="31" t="str">
        <f ca="1">IF(L70 &gt; 70, "SIM", "NÃO")</f>
        <v>SIM</v>
      </c>
      <c r="N70" s="63">
        <f t="shared" ca="1" si="251"/>
        <v>65.657805701473677</v>
      </c>
      <c r="O70" s="31" t="str">
        <f ca="1">IF(N70 &gt; 70, "SIM", "NÃO")</f>
        <v>NÃO</v>
      </c>
      <c r="P70" s="63">
        <f t="shared" ca="1" si="251"/>
        <v>24.276074279556013</v>
      </c>
      <c r="Q70" s="31" t="str">
        <f ca="1">IF(P70 &gt; 70, "SIM", "NÃO")</f>
        <v>NÃO</v>
      </c>
      <c r="R70" s="63">
        <f t="shared" ca="1" si="251"/>
        <v>73.308580366276786</v>
      </c>
      <c r="S70" s="31" t="str">
        <f ca="1">IF(R70 &gt; 70, "SIM", "NÃO")</f>
        <v>SIM</v>
      </c>
      <c r="T70" s="63">
        <f t="shared" ca="1" si="251"/>
        <v>25.613519002076202</v>
      </c>
      <c r="U70" s="31" t="str">
        <f ca="1">IF(T70 &gt; 70, "SIM", "NÃO")</f>
        <v>NÃO</v>
      </c>
      <c r="V70" s="63">
        <f t="shared" ca="1" si="251"/>
        <v>69.608197568753567</v>
      </c>
      <c r="W70" s="31" t="str">
        <f ca="1">IF(V70 &gt; 70, "SIM", "NÃO")</f>
        <v>NÃO</v>
      </c>
      <c r="X70" s="63">
        <f t="shared" ca="1" si="251"/>
        <v>21.928441267163446</v>
      </c>
      <c r="Y70" s="31" t="str">
        <f ca="1">IF(X70 &gt; 70, "SIM", "NÃO")</f>
        <v>NÃO</v>
      </c>
      <c r="Z70" s="63">
        <f t="shared" ca="1" si="251"/>
        <v>0.55004141873584711</v>
      </c>
      <c r="AA70" s="31" t="str">
        <f ca="1">IF(Z70 &gt; 70, "SIM", "NÃO")</f>
        <v>NÃO</v>
      </c>
      <c r="AB70" s="63">
        <f t="shared" ca="1" si="251"/>
        <v>48.982164527921725</v>
      </c>
      <c r="AC70" s="31" t="str">
        <f ca="1">IF(AB70 &gt; 70, "SIM", "NÃO")</f>
        <v>NÃO</v>
      </c>
      <c r="AD70" s="63">
        <f t="shared" ca="1" si="251"/>
        <v>3.1406765235904022</v>
      </c>
      <c r="AE70" s="32" t="str">
        <f ca="1">IF(AD70 &gt; 70, "SIM", "NÃO")</f>
        <v>NÃO</v>
      </c>
      <c r="AF70" s="15"/>
      <c r="AG70" s="15"/>
      <c r="AH70" s="15"/>
      <c r="AI70" s="15"/>
      <c r="AJ70" s="15"/>
    </row>
    <row r="71" spans="6:36" ht="14.4" customHeight="1" x14ac:dyDescent="0.35">
      <c r="F71" s="55" t="s">
        <v>39</v>
      </c>
      <c r="G71" s="60"/>
      <c r="H71" s="62">
        <f t="shared" ca="1" si="251"/>
        <v>49.884508377993242</v>
      </c>
      <c r="I71" s="31" t="str">
        <f ca="1">IF(H71 &gt; 70, "SIM", "NÃO")</f>
        <v>NÃO</v>
      </c>
      <c r="J71" s="63">
        <f t="shared" ca="1" si="251"/>
        <v>30.447926596335229</v>
      </c>
      <c r="K71" s="31" t="str">
        <f ca="1">IF(J71 &gt; 70, "SIM", "NÃO")</f>
        <v>NÃO</v>
      </c>
      <c r="L71" s="63">
        <f t="shared" ca="1" si="251"/>
        <v>93.212703491201353</v>
      </c>
      <c r="M71" s="31" t="str">
        <f ca="1">IF(L71 &gt; 70, "SIM", "NÃO")</f>
        <v>SIM</v>
      </c>
      <c r="N71" s="63">
        <f t="shared" ca="1" si="251"/>
        <v>75.926825830946044</v>
      </c>
      <c r="O71" s="31" t="str">
        <f ca="1">IF(N71 &gt; 70, "SIM", "NÃO")</f>
        <v>SIM</v>
      </c>
      <c r="P71" s="63">
        <f t="shared" ca="1" si="251"/>
        <v>33.393682581458414</v>
      </c>
      <c r="Q71" s="31" t="str">
        <f ca="1">IF(P71 &gt; 70, "SIM", "NÃO")</f>
        <v>NÃO</v>
      </c>
      <c r="R71" s="63">
        <f t="shared" ca="1" si="251"/>
        <v>76.444349776821667</v>
      </c>
      <c r="S71" s="31" t="str">
        <f ca="1">IF(R71 &gt; 70, "SIM", "NÃO")</f>
        <v>SIM</v>
      </c>
      <c r="T71" s="63">
        <f t="shared" ca="1" si="251"/>
        <v>87.189185056825309</v>
      </c>
      <c r="U71" s="31" t="str">
        <f ca="1">IF(T71 &gt; 70, "SIM", "NÃO")</f>
        <v>SIM</v>
      </c>
      <c r="V71" s="63">
        <f t="shared" ca="1" si="251"/>
        <v>11.788869852007922</v>
      </c>
      <c r="W71" s="31" t="str">
        <f ca="1">IF(V71 &gt; 70, "SIM", "NÃO")</f>
        <v>NÃO</v>
      </c>
      <c r="X71" s="63">
        <f t="shared" ca="1" si="251"/>
        <v>34.58332170167219</v>
      </c>
      <c r="Y71" s="31" t="str">
        <f ca="1">IF(X71 &gt; 70, "SIM", "NÃO")</f>
        <v>NÃO</v>
      </c>
      <c r="Z71" s="63">
        <f t="shared" ca="1" si="251"/>
        <v>81.479206563829081</v>
      </c>
      <c r="AA71" s="31" t="str">
        <f ca="1">IF(Z71 &gt; 70, "SIM", "NÃO")</f>
        <v>SIM</v>
      </c>
      <c r="AB71" s="63">
        <f t="shared" ca="1" si="251"/>
        <v>82.796785877552566</v>
      </c>
      <c r="AC71" s="31" t="str">
        <f ca="1">IF(AB71 &gt; 70, "SIM", "NÃO")</f>
        <v>SIM</v>
      </c>
      <c r="AD71" s="63">
        <f t="shared" ca="1" si="251"/>
        <v>14.08695707232377</v>
      </c>
      <c r="AE71" s="32" t="str">
        <f ca="1">IF(AD71 &gt; 70, "SIM", "NÃO")</f>
        <v>NÃO</v>
      </c>
      <c r="AF71" s="15"/>
      <c r="AG71" s="15"/>
      <c r="AH71" s="15"/>
      <c r="AI71" s="15"/>
      <c r="AJ71" s="15"/>
    </row>
    <row r="72" spans="6:36" ht="14.4" customHeight="1" x14ac:dyDescent="0.35">
      <c r="F72" s="55" t="s">
        <v>40</v>
      </c>
      <c r="G72" s="60"/>
      <c r="H72" s="62">
        <f t="shared" ca="1" si="251"/>
        <v>4.6392841207841151</v>
      </c>
      <c r="I72" s="31" t="str">
        <f ca="1">IF(H72 &gt; 70, "SIM", "NÃO")</f>
        <v>NÃO</v>
      </c>
      <c r="J72" s="63">
        <f t="shared" ca="1" si="251"/>
        <v>52.668252738001264</v>
      </c>
      <c r="K72" s="31" t="str">
        <f ca="1">IF(J72 &gt; 70, "SIM", "NÃO")</f>
        <v>NÃO</v>
      </c>
      <c r="L72" s="63">
        <f t="shared" ca="1" si="251"/>
        <v>50.711431360570138</v>
      </c>
      <c r="M72" s="31" t="str">
        <f ca="1">IF(L72 &gt; 70, "SIM", "NÃO")</f>
        <v>NÃO</v>
      </c>
      <c r="N72" s="63">
        <f t="shared" ca="1" si="251"/>
        <v>45.781690030783842</v>
      </c>
      <c r="O72" s="31" t="str">
        <f ca="1">IF(N72 &gt; 70, "SIM", "NÃO")</f>
        <v>NÃO</v>
      </c>
      <c r="P72" s="63">
        <f t="shared" ca="1" si="251"/>
        <v>99.131993114010925</v>
      </c>
      <c r="Q72" s="31" t="str">
        <f ca="1">IF(P72 &gt; 70, "SIM", "NÃO")</f>
        <v>SIM</v>
      </c>
      <c r="R72" s="63">
        <f t="shared" ca="1" si="251"/>
        <v>76.995219197016226</v>
      </c>
      <c r="S72" s="31" t="str">
        <f ca="1">IF(R72 &gt; 70, "SIM", "NÃO")</f>
        <v>SIM</v>
      </c>
      <c r="T72" s="63">
        <f t="shared" ca="1" si="251"/>
        <v>15.823261643477405</v>
      </c>
      <c r="U72" s="31" t="str">
        <f ca="1">IF(T72 &gt; 70, "SIM", "NÃO")</f>
        <v>NÃO</v>
      </c>
      <c r="V72" s="63">
        <f t="shared" ca="1" si="251"/>
        <v>50.228119818829263</v>
      </c>
      <c r="W72" s="31" t="str">
        <f ca="1">IF(V72 &gt; 70, "SIM", "NÃO")</f>
        <v>NÃO</v>
      </c>
      <c r="X72" s="63">
        <f t="shared" ca="1" si="251"/>
        <v>83.609286103043573</v>
      </c>
      <c r="Y72" s="31" t="str">
        <f ca="1">IF(X72 &gt; 70, "SIM", "NÃO")</f>
        <v>SIM</v>
      </c>
      <c r="Z72" s="63">
        <f t="shared" ca="1" si="251"/>
        <v>87.973571848017059</v>
      </c>
      <c r="AA72" s="31" t="str">
        <f ca="1">IF(Z72 &gt; 70, "SIM", "NÃO")</f>
        <v>SIM</v>
      </c>
      <c r="AB72" s="63">
        <f t="shared" ca="1" si="251"/>
        <v>65.374233673201601</v>
      </c>
      <c r="AC72" s="31" t="str">
        <f ca="1">IF(AB72 &gt; 70, "SIM", "NÃO")</f>
        <v>NÃO</v>
      </c>
      <c r="AD72" s="63">
        <f t="shared" ca="1" si="251"/>
        <v>48.191983175425392</v>
      </c>
      <c r="AE72" s="32" t="str">
        <f ca="1">IF(AD72 &gt; 70, "SIM", "NÃO")</f>
        <v>NÃO</v>
      </c>
      <c r="AF72" s="15"/>
      <c r="AG72" s="15"/>
      <c r="AH72" s="15"/>
      <c r="AI72" s="15"/>
      <c r="AJ72" s="15"/>
    </row>
    <row r="73" spans="6:36" ht="14.4" customHeight="1" x14ac:dyDescent="0.35">
      <c r="F73" s="55" t="s">
        <v>41</v>
      </c>
      <c r="G73" s="60"/>
      <c r="H73" s="62">
        <f t="shared" ca="1" si="251"/>
        <v>6.0711092240888442</v>
      </c>
      <c r="I73" s="31" t="str">
        <f ca="1">IF(H73 &gt; 70, "SIM", "NÃO")</f>
        <v>NÃO</v>
      </c>
      <c r="J73" s="63">
        <f t="shared" ca="1" si="251"/>
        <v>0.25919532038357618</v>
      </c>
      <c r="K73" s="31" t="str">
        <f ca="1">IF(J73 &gt; 70, "SIM", "NÃO")</f>
        <v>NÃO</v>
      </c>
      <c r="L73" s="63">
        <f t="shared" ca="1" si="251"/>
        <v>54.904229129174823</v>
      </c>
      <c r="M73" s="31" t="str">
        <f ca="1">IF(L73 &gt; 70, "SIM", "NÃO")</f>
        <v>NÃO</v>
      </c>
      <c r="N73" s="63">
        <f t="shared" ca="1" si="251"/>
        <v>54.450051403689379</v>
      </c>
      <c r="O73" s="31" t="str">
        <f ca="1">IF(N73 &gt; 70, "SIM", "NÃO")</f>
        <v>NÃO</v>
      </c>
      <c r="P73" s="63">
        <f t="shared" ca="1" si="251"/>
        <v>35.296447057513944</v>
      </c>
      <c r="Q73" s="31" t="str">
        <f ca="1">IF(P73 &gt; 70, "SIM", "NÃO")</f>
        <v>NÃO</v>
      </c>
      <c r="R73" s="63">
        <f t="shared" ca="1" si="251"/>
        <v>33.930667776801194</v>
      </c>
      <c r="S73" s="31" t="str">
        <f ca="1">IF(R73 &gt; 70, "SIM", "NÃO")</f>
        <v>NÃO</v>
      </c>
      <c r="T73" s="63">
        <f t="shared" ca="1" si="251"/>
        <v>29.043700678384088</v>
      </c>
      <c r="U73" s="31" t="str">
        <f ca="1">IF(T73 &gt; 70, "SIM", "NÃO")</f>
        <v>NÃO</v>
      </c>
      <c r="V73" s="63">
        <f t="shared" ca="1" si="251"/>
        <v>78.528748959864586</v>
      </c>
      <c r="W73" s="31" t="str">
        <f ca="1">IF(V73 &gt; 70, "SIM", "NÃO")</f>
        <v>SIM</v>
      </c>
      <c r="X73" s="63">
        <f t="shared" ca="1" si="251"/>
        <v>39.356982679374077</v>
      </c>
      <c r="Y73" s="31" t="str">
        <f ca="1">IF(X73 &gt; 70, "SIM", "NÃO")</f>
        <v>NÃO</v>
      </c>
      <c r="Z73" s="63">
        <f t="shared" ca="1" si="251"/>
        <v>80.868136911151495</v>
      </c>
      <c r="AA73" s="31" t="str">
        <f ca="1">IF(Z73 &gt; 70, "SIM", "NÃO")</f>
        <v>SIM</v>
      </c>
      <c r="AB73" s="63">
        <f t="shared" ca="1" si="251"/>
        <v>49.351121664403387</v>
      </c>
      <c r="AC73" s="31" t="str">
        <f ca="1">IF(AB73 &gt; 70, "SIM", "NÃO")</f>
        <v>NÃO</v>
      </c>
      <c r="AD73" s="63">
        <f t="shared" ca="1" si="251"/>
        <v>6.5952524656667011</v>
      </c>
      <c r="AE73" s="32" t="str">
        <f ca="1">IF(AD73 &gt; 70, "SIM", "NÃO")</f>
        <v>NÃO</v>
      </c>
      <c r="AF73" s="15"/>
      <c r="AG73" s="15"/>
      <c r="AH73" s="15"/>
      <c r="AI73" s="15"/>
      <c r="AJ73" s="15"/>
    </row>
    <row r="74" spans="6:36" ht="14.4" customHeight="1" x14ac:dyDescent="0.35">
      <c r="F74" s="55" t="s">
        <v>42</v>
      </c>
      <c r="G74" s="60"/>
      <c r="H74" s="62">
        <f t="shared" ca="1" si="251"/>
        <v>67.531349950685367</v>
      </c>
      <c r="I74" s="31" t="str">
        <f ca="1">IF(H74 &gt; 70, "SIM", "NÃO")</f>
        <v>NÃO</v>
      </c>
      <c r="J74" s="63">
        <f t="shared" ca="1" si="251"/>
        <v>80.31460947840074</v>
      </c>
      <c r="K74" s="31" t="str">
        <f ca="1">IF(J74 &gt; 70, "SIM", "NÃO")</f>
        <v>SIM</v>
      </c>
      <c r="L74" s="63">
        <f t="shared" ca="1" si="251"/>
        <v>71.696446926480704</v>
      </c>
      <c r="M74" s="31" t="str">
        <f ca="1">IF(L74 &gt; 70, "SIM", "NÃO")</f>
        <v>SIM</v>
      </c>
      <c r="N74" s="63">
        <f t="shared" ca="1" si="251"/>
        <v>58.800568738270329</v>
      </c>
      <c r="O74" s="31" t="str">
        <f ca="1">IF(N74 &gt; 70, "SIM", "NÃO")</f>
        <v>NÃO</v>
      </c>
      <c r="P74" s="63">
        <f t="shared" ca="1" si="251"/>
        <v>63.525809932421637</v>
      </c>
      <c r="Q74" s="31" t="str">
        <f ca="1">IF(P74 &gt; 70, "SIM", "NÃO")</f>
        <v>NÃO</v>
      </c>
      <c r="R74" s="63">
        <f t="shared" ca="1" si="251"/>
        <v>42.076845375564808</v>
      </c>
      <c r="S74" s="31" t="str">
        <f ca="1">IF(R74 &gt; 70, "SIM", "NÃO")</f>
        <v>NÃO</v>
      </c>
      <c r="T74" s="63">
        <f t="shared" ca="1" si="251"/>
        <v>27.607427646820991</v>
      </c>
      <c r="U74" s="31" t="str">
        <f ca="1">IF(T74 &gt; 70, "SIM", "NÃO")</f>
        <v>NÃO</v>
      </c>
      <c r="V74" s="63">
        <f t="shared" ca="1" si="251"/>
        <v>44.460568739092665</v>
      </c>
      <c r="W74" s="31" t="str">
        <f ca="1">IF(V74 &gt; 70, "SIM", "NÃO")</f>
        <v>NÃO</v>
      </c>
      <c r="X74" s="63">
        <f t="shared" ca="1" si="251"/>
        <v>7.7387024726567439</v>
      </c>
      <c r="Y74" s="31" t="str">
        <f ca="1">IF(X74 &gt; 70, "SIM", "NÃO")</f>
        <v>NÃO</v>
      </c>
      <c r="Z74" s="63">
        <f t="shared" ca="1" si="251"/>
        <v>42.207832651180652</v>
      </c>
      <c r="AA74" s="31" t="str">
        <f ca="1">IF(Z74 &gt; 70, "SIM", "NÃO")</f>
        <v>NÃO</v>
      </c>
      <c r="AB74" s="63">
        <f t="shared" ca="1" si="251"/>
        <v>35.201583481834056</v>
      </c>
      <c r="AC74" s="31" t="str">
        <f ca="1">IF(AB74 &gt; 70, "SIM", "NÃO")</f>
        <v>NÃO</v>
      </c>
      <c r="AD74" s="63">
        <f t="shared" ca="1" si="251"/>
        <v>64.461710659365636</v>
      </c>
      <c r="AE74" s="32" t="str">
        <f ca="1">IF(AD74 &gt; 70, "SIM", "NÃO")</f>
        <v>NÃO</v>
      </c>
      <c r="AF74" s="15"/>
      <c r="AG74" s="15"/>
      <c r="AH74" s="15"/>
      <c r="AI74" s="15"/>
      <c r="AJ74" s="15"/>
    </row>
    <row r="75" spans="6:36" ht="14.4" customHeight="1" thickBot="1" x14ac:dyDescent="0.4">
      <c r="F75" s="57" t="s">
        <v>43</v>
      </c>
      <c r="G75" s="61"/>
      <c r="H75" s="64">
        <f t="shared" ca="1" si="251"/>
        <v>12.229963877826489</v>
      </c>
      <c r="I75" s="34" t="str">
        <f ca="1">IF(H75 &gt; 70, "SIM", "NÃO")</f>
        <v>NÃO</v>
      </c>
      <c r="J75" s="65">
        <f t="shared" ca="1" si="251"/>
        <v>50.615929688455651</v>
      </c>
      <c r="K75" s="34" t="str">
        <f ca="1">IF(J75 &gt; 70, "SIM", "NÃO")</f>
        <v>NÃO</v>
      </c>
      <c r="L75" s="65">
        <f t="shared" ca="1" si="251"/>
        <v>14.459026094969518</v>
      </c>
      <c r="M75" s="34" t="str">
        <f ca="1">IF(L75 &gt; 70, "SIM", "NÃO")</f>
        <v>NÃO</v>
      </c>
      <c r="N75" s="65">
        <f t="shared" ca="1" si="251"/>
        <v>38.509772668709942</v>
      </c>
      <c r="O75" s="34" t="str">
        <f ca="1">IF(N75 &gt; 70, "SIM", "NÃO")</f>
        <v>NÃO</v>
      </c>
      <c r="P75" s="65">
        <f t="shared" ca="1" si="251"/>
        <v>26.925087554967998</v>
      </c>
      <c r="Q75" s="34" t="str">
        <f ca="1">IF(P75 &gt; 70, "SIM", "NÃO")</f>
        <v>NÃO</v>
      </c>
      <c r="R75" s="65">
        <f t="shared" ca="1" si="251"/>
        <v>50.489364722818195</v>
      </c>
      <c r="S75" s="34" t="str">
        <f ca="1">IF(R75 &gt; 70, "SIM", "NÃO")</f>
        <v>NÃO</v>
      </c>
      <c r="T75" s="65">
        <f t="shared" ca="1" si="251"/>
        <v>91.560818343190604</v>
      </c>
      <c r="U75" s="34" t="str">
        <f ca="1">IF(T75 &gt; 70, "SIM", "NÃO")</f>
        <v>SIM</v>
      </c>
      <c r="V75" s="65">
        <f t="shared" ca="1" si="251"/>
        <v>81.781418627930975</v>
      </c>
      <c r="W75" s="34" t="str">
        <f ca="1">IF(V75 &gt; 70, "SIM", "NÃO")</f>
        <v>SIM</v>
      </c>
      <c r="X75" s="65">
        <f t="shared" ca="1" si="251"/>
        <v>97.27312933415493</v>
      </c>
      <c r="Y75" s="34" t="str">
        <f ca="1">IF(X75 &gt; 70, "SIM", "NÃO")</f>
        <v>SIM</v>
      </c>
      <c r="Z75" s="65">
        <f t="shared" ca="1" si="251"/>
        <v>62.994389817515952</v>
      </c>
      <c r="AA75" s="34" t="str">
        <f ca="1">IF(Z75 &gt; 70, "SIM", "NÃO")</f>
        <v>NÃO</v>
      </c>
      <c r="AB75" s="65">
        <f t="shared" ca="1" si="251"/>
        <v>86.00266808892475</v>
      </c>
      <c r="AC75" s="34" t="str">
        <f ca="1">IF(AB75 &gt; 70, "SIM", "NÃO")</f>
        <v>SIM</v>
      </c>
      <c r="AD75" s="65">
        <f t="shared" ca="1" si="251"/>
        <v>62.089776202458843</v>
      </c>
      <c r="AE75" s="35" t="str">
        <f ca="1">IF(AD75 &gt; 70, "SIM", "NÃO")</f>
        <v>NÃO</v>
      </c>
      <c r="AF75" s="15"/>
      <c r="AG75" s="15"/>
      <c r="AH75" s="15"/>
      <c r="AI75" s="15"/>
      <c r="AJ75" s="15"/>
    </row>
    <row r="78" spans="6:36" ht="15" thickBot="1" x14ac:dyDescent="0.35"/>
    <row r="79" spans="6:36" ht="14.4" customHeight="1" x14ac:dyDescent="0.3">
      <c r="I79" s="73" t="s">
        <v>17</v>
      </c>
      <c r="J79" s="74"/>
      <c r="K79" s="72"/>
      <c r="L79" s="72"/>
      <c r="M79" s="72"/>
    </row>
    <row r="80" spans="6:36" ht="14.4" customHeight="1" x14ac:dyDescent="0.3">
      <c r="I80" s="75"/>
      <c r="J80" s="76"/>
      <c r="K80" s="72"/>
      <c r="L80" s="72"/>
      <c r="M80" s="72"/>
    </row>
    <row r="81" spans="7:13" ht="14.4" customHeight="1" thickBot="1" x14ac:dyDescent="0.35">
      <c r="I81" s="75"/>
      <c r="J81" s="76"/>
      <c r="K81" s="72"/>
      <c r="L81" s="72"/>
      <c r="M81" s="72"/>
    </row>
    <row r="82" spans="7:13" ht="18" x14ac:dyDescent="0.35">
      <c r="G82" s="53" t="s">
        <v>34</v>
      </c>
      <c r="H82" s="59"/>
      <c r="I82" s="17" t="s">
        <v>18</v>
      </c>
      <c r="J82" s="18"/>
      <c r="K82" s="67"/>
      <c r="L82" s="67"/>
      <c r="M82" s="67"/>
    </row>
    <row r="83" spans="7:13" ht="18" x14ac:dyDescent="0.35">
      <c r="G83" s="55" t="s">
        <v>35</v>
      </c>
      <c r="H83" s="60"/>
      <c r="I83" s="17" t="s">
        <v>18</v>
      </c>
      <c r="J83" s="18"/>
      <c r="K83" s="67"/>
      <c r="L83" s="67"/>
      <c r="M83" s="67"/>
    </row>
    <row r="84" spans="7:13" ht="18" x14ac:dyDescent="0.35">
      <c r="G84" s="55" t="s">
        <v>36</v>
      </c>
      <c r="H84" s="60"/>
      <c r="I84" s="17" t="s">
        <v>18</v>
      </c>
      <c r="J84" s="18"/>
      <c r="K84" s="67"/>
      <c r="L84" s="67"/>
      <c r="M84" s="67"/>
    </row>
    <row r="85" spans="7:13" ht="18" x14ac:dyDescent="0.35">
      <c r="G85" s="55" t="s">
        <v>37</v>
      </c>
      <c r="H85" s="60"/>
      <c r="I85" s="17" t="s">
        <v>18</v>
      </c>
      <c r="J85" s="18"/>
      <c r="K85" s="67"/>
      <c r="L85" s="67"/>
      <c r="M85" s="67"/>
    </row>
    <row r="86" spans="7:13" ht="18" x14ac:dyDescent="0.35">
      <c r="G86" s="55" t="s">
        <v>38</v>
      </c>
      <c r="H86" s="60"/>
      <c r="I86" s="17" t="s">
        <v>18</v>
      </c>
      <c r="J86" s="18"/>
      <c r="K86" s="67"/>
      <c r="L86" s="67"/>
      <c r="M86" s="67"/>
    </row>
    <row r="87" spans="7:13" ht="18" x14ac:dyDescent="0.35">
      <c r="G87" s="55" t="s">
        <v>39</v>
      </c>
      <c r="H87" s="60"/>
      <c r="I87" s="17" t="s">
        <v>18</v>
      </c>
      <c r="J87" s="18"/>
      <c r="K87" s="67"/>
      <c r="L87" s="67"/>
      <c r="M87" s="67"/>
    </row>
    <row r="88" spans="7:13" ht="18" x14ac:dyDescent="0.35">
      <c r="G88" s="55" t="s">
        <v>40</v>
      </c>
      <c r="H88" s="60"/>
      <c r="I88" s="17" t="s">
        <v>18</v>
      </c>
      <c r="J88" s="18"/>
      <c r="K88" s="67"/>
      <c r="L88" s="67"/>
      <c r="M88" s="67"/>
    </row>
    <row r="89" spans="7:13" ht="18" x14ac:dyDescent="0.35">
      <c r="G89" s="55" t="s">
        <v>41</v>
      </c>
      <c r="H89" s="60"/>
      <c r="I89" s="17" t="s">
        <v>19</v>
      </c>
      <c r="J89" s="18"/>
      <c r="K89" s="67"/>
      <c r="L89" s="67"/>
      <c r="M89" s="67"/>
    </row>
    <row r="90" spans="7:13" ht="18" x14ac:dyDescent="0.35">
      <c r="G90" s="55" t="s">
        <v>42</v>
      </c>
      <c r="H90" s="60"/>
      <c r="I90" s="17" t="s">
        <v>19</v>
      </c>
      <c r="J90" s="18"/>
      <c r="K90" s="67"/>
      <c r="L90" s="67"/>
      <c r="M90" s="67"/>
    </row>
    <row r="91" spans="7:13" ht="18.600000000000001" thickBot="1" x14ac:dyDescent="0.4">
      <c r="G91" s="57" t="s">
        <v>43</v>
      </c>
      <c r="H91" s="61"/>
      <c r="I91" s="19" t="s">
        <v>19</v>
      </c>
      <c r="J91" s="20"/>
      <c r="K91" s="67"/>
      <c r="L91" s="67"/>
      <c r="M91" s="67"/>
    </row>
  </sheetData>
  <mergeCells count="139">
    <mergeCell ref="G86:H86"/>
    <mergeCell ref="G87:H87"/>
    <mergeCell ref="G88:H88"/>
    <mergeCell ref="G89:H89"/>
    <mergeCell ref="G90:H90"/>
    <mergeCell ref="G91:H91"/>
    <mergeCell ref="I79:J81"/>
    <mergeCell ref="G82:H82"/>
    <mergeCell ref="G83:H83"/>
    <mergeCell ref="G84:H84"/>
    <mergeCell ref="G85:H85"/>
    <mergeCell ref="I82:J82"/>
    <mergeCell ref="I83:J83"/>
    <mergeCell ref="I84:J84"/>
    <mergeCell ref="I85:J85"/>
    <mergeCell ref="I86:J86"/>
    <mergeCell ref="I87:J87"/>
    <mergeCell ref="F10:G10"/>
    <mergeCell ref="F11:G11"/>
    <mergeCell ref="F12:G12"/>
    <mergeCell ref="F13:G13"/>
    <mergeCell ref="F14:G14"/>
    <mergeCell ref="F15:G15"/>
    <mergeCell ref="F26:G26"/>
    <mergeCell ref="F27:G27"/>
    <mergeCell ref="F28:G28"/>
    <mergeCell ref="F29:G29"/>
    <mergeCell ref="F30:G30"/>
    <mergeCell ref="F6:G6"/>
    <mergeCell ref="F7:G7"/>
    <mergeCell ref="F8:G8"/>
    <mergeCell ref="F9:G9"/>
    <mergeCell ref="F41:G41"/>
    <mergeCell ref="F42:G42"/>
    <mergeCell ref="F43:G43"/>
    <mergeCell ref="F44:G44"/>
    <mergeCell ref="F45:G45"/>
    <mergeCell ref="F21:G21"/>
    <mergeCell ref="F22:G22"/>
    <mergeCell ref="F23:G23"/>
    <mergeCell ref="F24:G24"/>
    <mergeCell ref="F25:G25"/>
    <mergeCell ref="F57:G57"/>
    <mergeCell ref="F58:G58"/>
    <mergeCell ref="F59:G59"/>
    <mergeCell ref="F60:G60"/>
    <mergeCell ref="F36:G36"/>
    <mergeCell ref="F37:G37"/>
    <mergeCell ref="F38:G38"/>
    <mergeCell ref="F39:G39"/>
    <mergeCell ref="F40:G40"/>
    <mergeCell ref="F51:G51"/>
    <mergeCell ref="F52:G52"/>
    <mergeCell ref="F53:G53"/>
    <mergeCell ref="F54:G54"/>
    <mergeCell ref="F55:G55"/>
    <mergeCell ref="F56:G56"/>
    <mergeCell ref="F70:G70"/>
    <mergeCell ref="F71:G71"/>
    <mergeCell ref="F72:G72"/>
    <mergeCell ref="F73:G73"/>
    <mergeCell ref="F74:G74"/>
    <mergeCell ref="F75:G75"/>
    <mergeCell ref="H63:AE64"/>
    <mergeCell ref="F65:G65"/>
    <mergeCell ref="F66:G66"/>
    <mergeCell ref="F67:G67"/>
    <mergeCell ref="F68:G68"/>
    <mergeCell ref="F69:G69"/>
    <mergeCell ref="H65:I65"/>
    <mergeCell ref="J65:K65"/>
    <mergeCell ref="L65:M65"/>
    <mergeCell ref="N65:O65"/>
    <mergeCell ref="P65:Q65"/>
    <mergeCell ref="R65:S65"/>
    <mergeCell ref="T65:U65"/>
    <mergeCell ref="V65:W65"/>
    <mergeCell ref="I88:J88"/>
    <mergeCell ref="I89:J89"/>
    <mergeCell ref="I90:J90"/>
    <mergeCell ref="I91:J91"/>
    <mergeCell ref="X65:Y65"/>
    <mergeCell ref="Z65:AA65"/>
    <mergeCell ref="AB65:AC65"/>
    <mergeCell ref="AD65:AE65"/>
    <mergeCell ref="AD50:AE50"/>
    <mergeCell ref="R50:S50"/>
    <mergeCell ref="T50:U50"/>
    <mergeCell ref="V50:W50"/>
    <mergeCell ref="X50:Y50"/>
    <mergeCell ref="Z50:AA50"/>
    <mergeCell ref="AB50:AC50"/>
    <mergeCell ref="X35:Y35"/>
    <mergeCell ref="Z35:AA35"/>
    <mergeCell ref="AB35:AC35"/>
    <mergeCell ref="AD35:AE35"/>
    <mergeCell ref="H48:AE49"/>
    <mergeCell ref="H50:I50"/>
    <mergeCell ref="J50:K50"/>
    <mergeCell ref="L50:M50"/>
    <mergeCell ref="N50:O50"/>
    <mergeCell ref="P50:Q50"/>
    <mergeCell ref="H18:AE19"/>
    <mergeCell ref="H33:AE34"/>
    <mergeCell ref="H35:I35"/>
    <mergeCell ref="J35:K35"/>
    <mergeCell ref="L35:M35"/>
    <mergeCell ref="N35:O35"/>
    <mergeCell ref="P35:Q35"/>
    <mergeCell ref="R35:S35"/>
    <mergeCell ref="T35:U35"/>
    <mergeCell ref="V35:W35"/>
    <mergeCell ref="T20:U20"/>
    <mergeCell ref="V20:W20"/>
    <mergeCell ref="X20:Y20"/>
    <mergeCell ref="Z20:AA20"/>
    <mergeCell ref="AB20:AC20"/>
    <mergeCell ref="AD20:AE20"/>
    <mergeCell ref="AD5:AE5"/>
    <mergeCell ref="AF5:AG5"/>
    <mergeCell ref="AH5:AI5"/>
    <mergeCell ref="H3:AE4"/>
    <mergeCell ref="H20:I20"/>
    <mergeCell ref="J20:K20"/>
    <mergeCell ref="L20:M20"/>
    <mergeCell ref="N20:O20"/>
    <mergeCell ref="P20:Q20"/>
    <mergeCell ref="R20:S20"/>
    <mergeCell ref="R5:S5"/>
    <mergeCell ref="T5:U5"/>
    <mergeCell ref="V5:W5"/>
    <mergeCell ref="X5:Y5"/>
    <mergeCell ref="Z5:AA5"/>
    <mergeCell ref="AB5:AC5"/>
    <mergeCell ref="H5:I5"/>
    <mergeCell ref="J5:K5"/>
    <mergeCell ref="L5:M5"/>
    <mergeCell ref="N5:O5"/>
    <mergeCell ref="P5:Q5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79B8-08C1-42C7-A8F1-C416D74D8312}">
  <dimension ref="C6:O18"/>
  <sheetViews>
    <sheetView workbookViewId="0">
      <selection activeCell="F9" sqref="F9"/>
    </sheetView>
  </sheetViews>
  <sheetFormatPr defaultRowHeight="14.4" x14ac:dyDescent="0.3"/>
  <sheetData>
    <row r="6" spans="3:15" x14ac:dyDescent="0.3">
      <c r="D6" s="14" t="s">
        <v>94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3:15" x14ac:dyDescent="0.3"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3:15" x14ac:dyDescent="0.3"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</row>
    <row r="9" spans="3:15" x14ac:dyDescent="0.3">
      <c r="C9" t="s">
        <v>34</v>
      </c>
      <c r="D9">
        <f ca="1">(RAND() * 20 - 10) / 100</f>
        <v>-7.3633543396067425E-2</v>
      </c>
      <c r="E9">
        <f t="shared" ref="E9:O18" ca="1" si="0">(RAND() * 20 - 10) / 100</f>
        <v>6.8992765794376534E-2</v>
      </c>
      <c r="F9">
        <f t="shared" ca="1" si="0"/>
        <v>1.0757534162327361E-2</v>
      </c>
      <c r="G9">
        <f t="shared" ca="1" si="0"/>
        <v>2.3444887895936049E-2</v>
      </c>
      <c r="H9">
        <f t="shared" ca="1" si="0"/>
        <v>-4.6604609271387029E-2</v>
      </c>
      <c r="I9">
        <f t="shared" ca="1" si="0"/>
        <v>-2.7175184424017455E-2</v>
      </c>
      <c r="J9">
        <f t="shared" ca="1" si="0"/>
        <v>-5.892349155337797E-2</v>
      </c>
      <c r="K9">
        <f ca="1">(RAND() * 20 - 10) / 100</f>
        <v>1.4990117678927089E-2</v>
      </c>
      <c r="L9">
        <f t="shared" ca="1" si="0"/>
        <v>-5.5031281246119376E-2</v>
      </c>
      <c r="M9">
        <f t="shared" ca="1" si="0"/>
        <v>9.5959651389016326E-2</v>
      </c>
      <c r="N9">
        <f t="shared" ca="1" si="0"/>
        <v>-1.5042297908488074E-2</v>
      </c>
      <c r="O9">
        <f t="shared" ca="1" si="0"/>
        <v>-1.7338126862125752E-2</v>
      </c>
    </row>
    <row r="10" spans="3:15" x14ac:dyDescent="0.3">
      <c r="C10" t="s">
        <v>35</v>
      </c>
      <c r="D10">
        <f t="shared" ref="D10:D18" ca="1" si="1">(RAND() * 20 - 10) / 100</f>
        <v>-2.0904888124614888E-2</v>
      </c>
      <c r="E10">
        <f t="shared" ca="1" si="0"/>
        <v>1.0720646425403687E-2</v>
      </c>
      <c r="F10">
        <f t="shared" ca="1" si="0"/>
        <v>-2.9771425739166801E-4</v>
      </c>
      <c r="G10">
        <f t="shared" ca="1" si="0"/>
        <v>-9.0803297903011785E-4</v>
      </c>
      <c r="H10">
        <f t="shared" ca="1" si="0"/>
        <v>4.5853150425590898E-2</v>
      </c>
      <c r="I10">
        <f t="shared" ca="1" si="0"/>
        <v>7.4074867361014892E-3</v>
      </c>
      <c r="J10">
        <f t="shared" ca="1" si="0"/>
        <v>4.622644402481086E-2</v>
      </c>
      <c r="K10">
        <f t="shared" ca="1" si="0"/>
        <v>-6.0750118189894863E-2</v>
      </c>
      <c r="L10">
        <f t="shared" ca="1" si="0"/>
        <v>4.5102956360229013E-2</v>
      </c>
      <c r="M10">
        <f t="shared" ca="1" si="0"/>
        <v>2.6566999363513127E-2</v>
      </c>
      <c r="N10">
        <f t="shared" ca="1" si="0"/>
        <v>9.2771981545276494E-2</v>
      </c>
      <c r="O10">
        <f t="shared" ca="1" si="0"/>
        <v>5.6170861120109342E-2</v>
      </c>
    </row>
    <row r="11" spans="3:15" x14ac:dyDescent="0.3">
      <c r="C11" t="s">
        <v>36</v>
      </c>
      <c r="D11">
        <f t="shared" ca="1" si="1"/>
        <v>2.6596041647758285E-2</v>
      </c>
      <c r="E11">
        <f t="shared" ca="1" si="0"/>
        <v>3.9980898495374735E-2</v>
      </c>
      <c r="F11">
        <f t="shared" ca="1" si="0"/>
        <v>-8.3395360822863487E-2</v>
      </c>
      <c r="G11">
        <f t="shared" ca="1" si="0"/>
        <v>-3.808195674897643E-2</v>
      </c>
      <c r="H11">
        <f t="shared" ca="1" si="0"/>
        <v>-7.6243956925868744E-2</v>
      </c>
      <c r="I11">
        <f t="shared" ca="1" si="0"/>
        <v>6.2487905093699218E-2</v>
      </c>
      <c r="J11">
        <f t="shared" ca="1" si="0"/>
        <v>4.8680888944176492E-2</v>
      </c>
      <c r="K11">
        <f t="shared" ca="1" si="0"/>
        <v>9.0575194853040594E-2</v>
      </c>
      <c r="L11">
        <f t="shared" ca="1" si="0"/>
        <v>-3.231824013807616E-2</v>
      </c>
      <c r="M11">
        <f t="shared" ca="1" si="0"/>
        <v>4.117280222495847E-2</v>
      </c>
      <c r="N11">
        <f t="shared" ca="1" si="0"/>
        <v>9.4806856071924517E-2</v>
      </c>
      <c r="O11">
        <f t="shared" ca="1" si="0"/>
        <v>-9.4469857903497888E-3</v>
      </c>
    </row>
    <row r="12" spans="3:15" x14ac:dyDescent="0.3">
      <c r="C12" t="s">
        <v>37</v>
      </c>
      <c r="D12">
        <f t="shared" ca="1" si="1"/>
        <v>9.6334051340782378E-2</v>
      </c>
      <c r="E12">
        <f t="shared" ca="1" si="0"/>
        <v>2.198773460552985E-2</v>
      </c>
      <c r="F12">
        <f t="shared" ca="1" si="0"/>
        <v>8.9011999941266962E-2</v>
      </c>
      <c r="G12">
        <f t="shared" ca="1" si="0"/>
        <v>8.025742263379694E-2</v>
      </c>
      <c r="H12">
        <f t="shared" ca="1" si="0"/>
        <v>4.4236531154318449E-2</v>
      </c>
      <c r="I12">
        <f t="shared" ca="1" si="0"/>
        <v>-1.5020695781946358E-3</v>
      </c>
      <c r="J12">
        <f t="shared" ca="1" si="0"/>
        <v>7.7714356250544792E-2</v>
      </c>
      <c r="K12">
        <f t="shared" ca="1" si="0"/>
        <v>1.9048955297200347E-2</v>
      </c>
      <c r="L12">
        <f t="shared" ca="1" si="0"/>
        <v>9.4281883712161049E-2</v>
      </c>
      <c r="M12">
        <f t="shared" ca="1" si="0"/>
        <v>-7.6564128676025772E-2</v>
      </c>
      <c r="N12">
        <f t="shared" ca="1" si="0"/>
        <v>-4.0541042084091303E-2</v>
      </c>
      <c r="O12">
        <f t="shared" ca="1" si="0"/>
        <v>4.0031645961641812E-2</v>
      </c>
    </row>
    <row r="13" spans="3:15" x14ac:dyDescent="0.3">
      <c r="C13" t="s">
        <v>38</v>
      </c>
      <c r="D13">
        <f t="shared" ca="1" si="1"/>
        <v>-9.4784581827168785E-3</v>
      </c>
      <c r="E13">
        <f t="shared" ca="1" si="0"/>
        <v>-4.3671821150565095E-2</v>
      </c>
      <c r="F13">
        <f t="shared" ca="1" si="0"/>
        <v>8.5169999027108076E-2</v>
      </c>
      <c r="G13">
        <f t="shared" ca="1" si="0"/>
        <v>-4.427125740242522E-2</v>
      </c>
      <c r="H13">
        <f t="shared" ca="1" si="0"/>
        <v>4.7532291094789E-2</v>
      </c>
      <c r="I13">
        <f t="shared" ca="1" si="0"/>
        <v>5.5117931616544789E-2</v>
      </c>
      <c r="J13">
        <f t="shared" ca="1" si="0"/>
        <v>-9.2436269626879147E-2</v>
      </c>
      <c r="K13">
        <f t="shared" ca="1" si="0"/>
        <v>-5.5599175545054225E-2</v>
      </c>
      <c r="L13">
        <f t="shared" ca="1" si="0"/>
        <v>-7.1438581656222994E-2</v>
      </c>
      <c r="M13">
        <f t="shared" ca="1" si="0"/>
        <v>4.5039441208982393E-2</v>
      </c>
      <c r="N13">
        <f t="shared" ca="1" si="0"/>
        <v>6.2638143687571854E-2</v>
      </c>
      <c r="O13">
        <f t="shared" ca="1" si="0"/>
        <v>5.7495124655921576E-2</v>
      </c>
    </row>
    <row r="14" spans="3:15" x14ac:dyDescent="0.3">
      <c r="C14" t="s">
        <v>39</v>
      </c>
      <c r="D14">
        <f t="shared" ca="1" si="1"/>
        <v>-9.0879985126796667E-2</v>
      </c>
      <c r="E14">
        <f t="shared" ca="1" si="0"/>
        <v>1.7093294599979922E-2</v>
      </c>
      <c r="F14">
        <f t="shared" ca="1" si="0"/>
        <v>4.206159141274652E-2</v>
      </c>
      <c r="G14">
        <f t="shared" ca="1" si="0"/>
        <v>8.5087178260219359E-2</v>
      </c>
      <c r="H14">
        <f t="shared" ca="1" si="0"/>
        <v>1.9391400022349962E-2</v>
      </c>
      <c r="I14">
        <f t="shared" ca="1" si="0"/>
        <v>3.74477680007584E-2</v>
      </c>
      <c r="J14">
        <f t="shared" ca="1" si="0"/>
        <v>-8.081771902710716E-2</v>
      </c>
      <c r="K14">
        <f t="shared" ca="1" si="0"/>
        <v>6.5966517799462346E-2</v>
      </c>
      <c r="L14">
        <f t="shared" ca="1" si="0"/>
        <v>1.9366265834048307E-2</v>
      </c>
      <c r="M14">
        <f t="shared" ca="1" si="0"/>
        <v>2.4653549558700513E-2</v>
      </c>
      <c r="N14">
        <f t="shared" ca="1" si="0"/>
        <v>9.390694651412651E-2</v>
      </c>
      <c r="O14">
        <f t="shared" ca="1" si="0"/>
        <v>-1.2286116984281215E-2</v>
      </c>
    </row>
    <row r="15" spans="3:15" x14ac:dyDescent="0.3">
      <c r="C15" t="s">
        <v>40</v>
      </c>
      <c r="D15">
        <f t="shared" ca="1" si="1"/>
        <v>-4.6083955540662809E-2</v>
      </c>
      <c r="E15">
        <f t="shared" ca="1" si="0"/>
        <v>-7.0787907882552403E-3</v>
      </c>
      <c r="F15">
        <f t="shared" ca="1" si="0"/>
        <v>-4.4937392102929435E-2</v>
      </c>
      <c r="G15">
        <f t="shared" ca="1" si="0"/>
        <v>-2.6517009392190351E-2</v>
      </c>
      <c r="H15">
        <f t="shared" ca="1" si="0"/>
        <v>6.701472284018131E-3</v>
      </c>
      <c r="I15">
        <f t="shared" ca="1" si="0"/>
        <v>5.2298995862732393E-2</v>
      </c>
      <c r="J15">
        <f t="shared" ca="1" si="0"/>
        <v>1.3913734400387909E-2</v>
      </c>
      <c r="K15">
        <f t="shared" ca="1" si="0"/>
        <v>7.845659391569558E-2</v>
      </c>
      <c r="L15">
        <f t="shared" ca="1" si="0"/>
        <v>5.7378113850666781E-2</v>
      </c>
      <c r="M15">
        <f t="shared" ca="1" si="0"/>
        <v>-5.6260552736449816E-2</v>
      </c>
      <c r="N15">
        <f t="shared" ca="1" si="0"/>
        <v>9.8217425407511633E-2</v>
      </c>
      <c r="O15">
        <f t="shared" ca="1" si="0"/>
        <v>-4.4941433457851687E-3</v>
      </c>
    </row>
    <row r="16" spans="3:15" x14ac:dyDescent="0.3">
      <c r="C16" t="s">
        <v>41</v>
      </c>
      <c r="D16">
        <f t="shared" ca="1" si="1"/>
        <v>8.9443888068062635E-3</v>
      </c>
      <c r="E16">
        <f t="shared" ca="1" si="0"/>
        <v>7.0449943933099418E-2</v>
      </c>
      <c r="F16">
        <f t="shared" ca="1" si="0"/>
        <v>9.3569711327216573E-2</v>
      </c>
      <c r="G16">
        <f t="shared" ca="1" si="0"/>
        <v>7.1528955544353677E-3</v>
      </c>
      <c r="H16">
        <f t="shared" ca="1" si="0"/>
        <v>7.2369383275474486E-2</v>
      </c>
      <c r="I16">
        <f t="shared" ca="1" si="0"/>
        <v>3.6932462930388253E-3</v>
      </c>
      <c r="J16">
        <f t="shared" ca="1" si="0"/>
        <v>5.7295409059496906E-2</v>
      </c>
      <c r="K16">
        <f t="shared" ca="1" si="0"/>
        <v>-2.5468158529419328E-3</v>
      </c>
      <c r="L16">
        <f t="shared" ca="1" si="0"/>
        <v>9.5061546568574642E-2</v>
      </c>
      <c r="M16">
        <f t="shared" ca="1" si="0"/>
        <v>-4.3374680766291966E-2</v>
      </c>
      <c r="N16">
        <f t="shared" ca="1" si="0"/>
        <v>8.7917245650818959E-2</v>
      </c>
      <c r="O16">
        <f t="shared" ca="1" si="0"/>
        <v>9.6859103514656444E-2</v>
      </c>
    </row>
    <row r="17" spans="3:15" x14ac:dyDescent="0.3">
      <c r="C17" t="s">
        <v>42</v>
      </c>
      <c r="D17">
        <f t="shared" ca="1" si="1"/>
        <v>1.8143172476877963E-2</v>
      </c>
      <c r="E17">
        <f t="shared" ca="1" si="0"/>
        <v>-8.3170717876946298E-2</v>
      </c>
      <c r="F17">
        <f t="shared" ca="1" si="0"/>
        <v>9.8358988306127632E-2</v>
      </c>
      <c r="G17">
        <f t="shared" ca="1" si="0"/>
        <v>5.4805895422811023E-2</v>
      </c>
      <c r="H17">
        <f t="shared" ca="1" si="0"/>
        <v>6.9734218678450186E-2</v>
      </c>
      <c r="I17">
        <f t="shared" ca="1" si="0"/>
        <v>4.8647163894328604E-2</v>
      </c>
      <c r="J17">
        <f t="shared" ca="1" si="0"/>
        <v>-8.0756161761966705E-2</v>
      </c>
      <c r="K17">
        <f t="shared" ca="1" si="0"/>
        <v>4.7112734950318508E-2</v>
      </c>
      <c r="L17">
        <f t="shared" ca="1" si="0"/>
        <v>-8.6885073427251117E-2</v>
      </c>
      <c r="M17">
        <f t="shared" ca="1" si="0"/>
        <v>4.9878290219369424E-2</v>
      </c>
      <c r="N17">
        <f t="shared" ca="1" si="0"/>
        <v>8.4822488122376041E-2</v>
      </c>
      <c r="O17">
        <f t="shared" ca="1" si="0"/>
        <v>2.7500320564263544E-2</v>
      </c>
    </row>
    <row r="18" spans="3:15" x14ac:dyDescent="0.3">
      <c r="C18" t="s">
        <v>43</v>
      </c>
      <c r="D18">
        <f t="shared" ca="1" si="1"/>
        <v>-8.7360985395742205E-2</v>
      </c>
      <c r="E18">
        <f t="shared" ca="1" si="0"/>
        <v>1.6166932511626087E-2</v>
      </c>
      <c r="F18">
        <f t="shared" ca="1" si="0"/>
        <v>5.4904253360102831E-3</v>
      </c>
      <c r="G18">
        <f t="shared" ca="1" si="0"/>
        <v>4.7427156883880973E-2</v>
      </c>
      <c r="H18">
        <f t="shared" ca="1" si="0"/>
        <v>-9.651721661019344E-2</v>
      </c>
      <c r="I18">
        <f t="shared" ca="1" si="0"/>
        <v>-2.7836183484587274E-3</v>
      </c>
      <c r="J18">
        <f t="shared" ca="1" si="0"/>
        <v>9.6545327643212608E-2</v>
      </c>
      <c r="K18">
        <f t="shared" ca="1" si="0"/>
        <v>5.5388793114958083E-2</v>
      </c>
      <c r="L18">
        <f t="shared" ca="1" si="0"/>
        <v>-6.9339443894156375E-2</v>
      </c>
      <c r="M18">
        <f t="shared" ca="1" si="0"/>
        <v>-1.8251933567722246E-2</v>
      </c>
      <c r="N18">
        <f t="shared" ca="1" si="0"/>
        <v>3.289241100840707E-2</v>
      </c>
      <c r="O18">
        <f t="shared" ca="1" si="0"/>
        <v>7.4266521940773378E-2</v>
      </c>
    </row>
  </sheetData>
  <mergeCells count="1">
    <mergeCell ref="D6:O7"/>
  </mergeCells>
  <phoneticPr fontId="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TOTAL</vt:lpstr>
      <vt:lpstr>INDEXES</vt:lpstr>
      <vt:lpstr>Valorização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2021-06-20T21:20:05Z</dcterms:created>
  <dcterms:modified xsi:type="dcterms:W3CDTF">2021-06-21T02:41:02Z</dcterms:modified>
</cp:coreProperties>
</file>