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ropbox\ANOVA's Welch\Outputs of simulations\statistics_power and type 1 error rate\"/>
    </mc:Choice>
  </mc:AlternateContent>
  <bookViews>
    <workbookView xWindow="0" yWindow="0" windowWidth="14570" windowHeight="9310" tabRatio="599" activeTab="4" xr2:uid="{00000000-000D-0000-FFFF-FFFF00000000}"/>
  </bookViews>
  <sheets>
    <sheet name="Normal" sheetId="1" r:id="rId1"/>
    <sheet name="Doublex" sheetId="2" r:id="rId2"/>
    <sheet name="Doublex with correct scale para" sheetId="11" r:id="rId3"/>
    <sheet name="Mixed" sheetId="12" r:id="rId4"/>
    <sheet name="Skewpos,skewpos" sheetId="3" r:id="rId5"/>
    <sheet name="Skewpos,skewneg" sheetId="4" r:id="rId6"/>
    <sheet name="Chi²,skewpos" sheetId="6" r:id="rId7"/>
    <sheet name="Chi²,skewneg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7" l="1"/>
  <c r="R73" i="7"/>
  <c r="AD129" i="12" l="1"/>
  <c r="AC129" i="12"/>
  <c r="AB129" i="12"/>
  <c r="AA129" i="12"/>
  <c r="AE129" i="12" s="1"/>
  <c r="V129" i="12"/>
  <c r="U129" i="12"/>
  <c r="T129" i="12"/>
  <c r="S129" i="12"/>
  <c r="W129" i="12" s="1"/>
  <c r="N129" i="12"/>
  <c r="M129" i="12"/>
  <c r="L129" i="12"/>
  <c r="K129" i="12"/>
  <c r="O129" i="12" s="1"/>
  <c r="F129" i="12"/>
  <c r="E129" i="12"/>
  <c r="D129" i="12"/>
  <c r="C129" i="12"/>
  <c r="AD128" i="12"/>
  <c r="AC128" i="12"/>
  <c r="AB128" i="12"/>
  <c r="AA128" i="12"/>
  <c r="AE128" i="12" s="1"/>
  <c r="V128" i="12"/>
  <c r="U128" i="12"/>
  <c r="T128" i="12"/>
  <c r="S128" i="12"/>
  <c r="W128" i="12" s="1"/>
  <c r="N128" i="12"/>
  <c r="M128" i="12"/>
  <c r="L128" i="12"/>
  <c r="K128" i="12"/>
  <c r="O128" i="12" s="1"/>
  <c r="F128" i="12"/>
  <c r="E128" i="12"/>
  <c r="D128" i="12"/>
  <c r="C128" i="12"/>
  <c r="AD127" i="12"/>
  <c r="AC127" i="12"/>
  <c r="AB127" i="12"/>
  <c r="AA127" i="12"/>
  <c r="AE127" i="12" s="1"/>
  <c r="V127" i="12"/>
  <c r="U127" i="12"/>
  <c r="T127" i="12"/>
  <c r="S127" i="12"/>
  <c r="W127" i="12" s="1"/>
  <c r="N127" i="12"/>
  <c r="M127" i="12"/>
  <c r="L127" i="12"/>
  <c r="K127" i="12"/>
  <c r="O127" i="12" s="1"/>
  <c r="F127" i="12"/>
  <c r="E127" i="12"/>
  <c r="D127" i="12"/>
  <c r="C127" i="12"/>
  <c r="AL126" i="12"/>
  <c r="AK126" i="12"/>
  <c r="AJ126" i="12"/>
  <c r="AI126" i="12"/>
  <c r="AM126" i="12" s="1"/>
  <c r="AD126" i="12"/>
  <c r="AC126" i="12"/>
  <c r="AB126" i="12"/>
  <c r="AA126" i="12"/>
  <c r="AE126" i="12" s="1"/>
  <c r="V126" i="12"/>
  <c r="U126" i="12"/>
  <c r="T126" i="12"/>
  <c r="S126" i="12"/>
  <c r="W126" i="12" s="1"/>
  <c r="N126" i="12"/>
  <c r="M126" i="12"/>
  <c r="L126" i="12"/>
  <c r="K126" i="12"/>
  <c r="O126" i="12" s="1"/>
  <c r="F126" i="12"/>
  <c r="E126" i="12"/>
  <c r="D126" i="12"/>
  <c r="C126" i="12"/>
  <c r="AL125" i="12"/>
  <c r="AK125" i="12"/>
  <c r="AJ125" i="12"/>
  <c r="AI125" i="12"/>
  <c r="AM125" i="12" s="1"/>
  <c r="AD125" i="12"/>
  <c r="AC125" i="12"/>
  <c r="AB125" i="12"/>
  <c r="AA125" i="12"/>
  <c r="AE125" i="12" s="1"/>
  <c r="V125" i="12"/>
  <c r="U125" i="12"/>
  <c r="T125" i="12"/>
  <c r="S125" i="12"/>
  <c r="W125" i="12" s="1"/>
  <c r="N125" i="12"/>
  <c r="M125" i="12"/>
  <c r="L125" i="12"/>
  <c r="K125" i="12"/>
  <c r="O125" i="12" s="1"/>
  <c r="F125" i="12"/>
  <c r="E125" i="12"/>
  <c r="D125" i="12"/>
  <c r="C125" i="12"/>
  <c r="AL124" i="12"/>
  <c r="AK124" i="12"/>
  <c r="AJ124" i="12"/>
  <c r="AI124" i="12"/>
  <c r="AM124" i="12" s="1"/>
  <c r="AD124" i="12"/>
  <c r="AC124" i="12"/>
  <c r="AB124" i="12"/>
  <c r="AA124" i="12"/>
  <c r="AE124" i="12" s="1"/>
  <c r="V124" i="12"/>
  <c r="U124" i="12"/>
  <c r="T124" i="12"/>
  <c r="S124" i="12"/>
  <c r="W124" i="12" s="1"/>
  <c r="N124" i="12"/>
  <c r="M124" i="12"/>
  <c r="L124" i="12"/>
  <c r="K124" i="12"/>
  <c r="O124" i="12" s="1"/>
  <c r="F124" i="12"/>
  <c r="E124" i="12"/>
  <c r="D124" i="12"/>
  <c r="C124" i="12"/>
  <c r="AL123" i="12"/>
  <c r="AK123" i="12"/>
  <c r="AJ123" i="12"/>
  <c r="AI123" i="12"/>
  <c r="AM123" i="12" s="1"/>
  <c r="AD123" i="12"/>
  <c r="AC123" i="12"/>
  <c r="AB123" i="12"/>
  <c r="AA123" i="12"/>
  <c r="AE123" i="12" s="1"/>
  <c r="V123" i="12"/>
  <c r="U123" i="12"/>
  <c r="T123" i="12"/>
  <c r="S123" i="12"/>
  <c r="W123" i="12" s="1"/>
  <c r="N123" i="12"/>
  <c r="M123" i="12"/>
  <c r="L123" i="12"/>
  <c r="K123" i="12"/>
  <c r="O123" i="12" s="1"/>
  <c r="F123" i="12"/>
  <c r="E123" i="12"/>
  <c r="D123" i="12"/>
  <c r="C123" i="12"/>
  <c r="AL122" i="12"/>
  <c r="AL128" i="12" s="1"/>
  <c r="AK122" i="12"/>
  <c r="AK128" i="12" s="1"/>
  <c r="AJ122" i="12"/>
  <c r="AJ127" i="12" s="1"/>
  <c r="AI122" i="12"/>
  <c r="AI128" i="12" s="1"/>
  <c r="AD122" i="12"/>
  <c r="AC122" i="12"/>
  <c r="AB122" i="12"/>
  <c r="AA122" i="12"/>
  <c r="AE122" i="12" s="1"/>
  <c r="V122" i="12"/>
  <c r="U122" i="12"/>
  <c r="T122" i="12"/>
  <c r="S122" i="12"/>
  <c r="W122" i="12" s="1"/>
  <c r="N122" i="12"/>
  <c r="M122" i="12"/>
  <c r="L122" i="12"/>
  <c r="K122" i="12"/>
  <c r="O122" i="12" s="1"/>
  <c r="F122" i="12"/>
  <c r="E122" i="12"/>
  <c r="D122" i="12"/>
  <c r="C122" i="12"/>
  <c r="AD121" i="12"/>
  <c r="AC121" i="12"/>
  <c r="AB121" i="12"/>
  <c r="AA121" i="12"/>
  <c r="AE121" i="12" s="1"/>
  <c r="V121" i="12"/>
  <c r="U121" i="12"/>
  <c r="T121" i="12"/>
  <c r="S121" i="12"/>
  <c r="W121" i="12" s="1"/>
  <c r="N121" i="12"/>
  <c r="M121" i="12"/>
  <c r="L121" i="12"/>
  <c r="K121" i="12"/>
  <c r="O121" i="12" s="1"/>
  <c r="F121" i="12"/>
  <c r="E121" i="12"/>
  <c r="D121" i="12"/>
  <c r="C121" i="12"/>
  <c r="AD120" i="12"/>
  <c r="AD131" i="12" s="1"/>
  <c r="AC120" i="12"/>
  <c r="AC131" i="12" s="1"/>
  <c r="AB120" i="12"/>
  <c r="AB131" i="12" s="1"/>
  <c r="AA120" i="12"/>
  <c r="AA131" i="12" s="1"/>
  <c r="AE131" i="12" s="1"/>
  <c r="V120" i="12"/>
  <c r="V131" i="12" s="1"/>
  <c r="U120" i="12"/>
  <c r="U131" i="12" s="1"/>
  <c r="T120" i="12"/>
  <c r="T131" i="12" s="1"/>
  <c r="S120" i="12"/>
  <c r="W120" i="12" s="1"/>
  <c r="N120" i="12"/>
  <c r="N131" i="12" s="1"/>
  <c r="M120" i="12"/>
  <c r="M131" i="12" s="1"/>
  <c r="L120" i="12"/>
  <c r="L131" i="12" s="1"/>
  <c r="K120" i="12"/>
  <c r="O120" i="12" s="1"/>
  <c r="F120" i="12"/>
  <c r="F131" i="12" s="1"/>
  <c r="E120" i="12"/>
  <c r="E131" i="12" s="1"/>
  <c r="D120" i="12"/>
  <c r="D131" i="12" s="1"/>
  <c r="C120" i="12"/>
  <c r="C131" i="12" s="1"/>
  <c r="G131" i="12" s="1"/>
  <c r="AD114" i="12"/>
  <c r="AC114" i="12"/>
  <c r="AB114" i="12"/>
  <c r="AA114" i="12"/>
  <c r="AE114" i="12" s="1"/>
  <c r="V114" i="12"/>
  <c r="U114" i="12"/>
  <c r="T114" i="12"/>
  <c r="S114" i="12"/>
  <c r="W114" i="12" s="1"/>
  <c r="N114" i="12"/>
  <c r="M114" i="12"/>
  <c r="L114" i="12"/>
  <c r="K114" i="12"/>
  <c r="O114" i="12" s="1"/>
  <c r="G114" i="12"/>
  <c r="F114" i="12"/>
  <c r="E114" i="12"/>
  <c r="D114" i="12"/>
  <c r="C114" i="12"/>
  <c r="G129" i="12" s="1"/>
  <c r="AD113" i="12"/>
  <c r="AC113" i="12"/>
  <c r="AB113" i="12"/>
  <c r="AA113" i="12"/>
  <c r="AE113" i="12" s="1"/>
  <c r="V113" i="12"/>
  <c r="U113" i="12"/>
  <c r="T113" i="12"/>
  <c r="S113" i="12"/>
  <c r="W113" i="12" s="1"/>
  <c r="N113" i="12"/>
  <c r="M113" i="12"/>
  <c r="L113" i="12"/>
  <c r="K113" i="12"/>
  <c r="O113" i="12" s="1"/>
  <c r="G113" i="12"/>
  <c r="F113" i="12"/>
  <c r="E113" i="12"/>
  <c r="D113" i="12"/>
  <c r="C113" i="12"/>
  <c r="G128" i="12" s="1"/>
  <c r="AD112" i="12"/>
  <c r="AC112" i="12"/>
  <c r="AB112" i="12"/>
  <c r="AA112" i="12"/>
  <c r="AE112" i="12" s="1"/>
  <c r="V112" i="12"/>
  <c r="U112" i="12"/>
  <c r="T112" i="12"/>
  <c r="S112" i="12"/>
  <c r="W112" i="12" s="1"/>
  <c r="N112" i="12"/>
  <c r="M112" i="12"/>
  <c r="L112" i="12"/>
  <c r="K112" i="12"/>
  <c r="O112" i="12" s="1"/>
  <c r="G112" i="12"/>
  <c r="F112" i="12"/>
  <c r="E112" i="12"/>
  <c r="D112" i="12"/>
  <c r="C112" i="12"/>
  <c r="G127" i="12" s="1"/>
  <c r="AL111" i="12"/>
  <c r="AK111" i="12"/>
  <c r="AJ111" i="12"/>
  <c r="AI111" i="12"/>
  <c r="AM111" i="12" s="1"/>
  <c r="AD111" i="12"/>
  <c r="AC111" i="12"/>
  <c r="AB111" i="12"/>
  <c r="AA111" i="12"/>
  <c r="AE111" i="12" s="1"/>
  <c r="V111" i="12"/>
  <c r="U111" i="12"/>
  <c r="T111" i="12"/>
  <c r="S111" i="12"/>
  <c r="W111" i="12" s="1"/>
  <c r="N111" i="12"/>
  <c r="M111" i="12"/>
  <c r="L111" i="12"/>
  <c r="K111" i="12"/>
  <c r="O111" i="12" s="1"/>
  <c r="G111" i="12"/>
  <c r="F111" i="12"/>
  <c r="E111" i="12"/>
  <c r="D111" i="12"/>
  <c r="C111" i="12"/>
  <c r="G126" i="12" s="1"/>
  <c r="AL110" i="12"/>
  <c r="AK110" i="12"/>
  <c r="AJ110" i="12"/>
  <c r="AI110" i="12"/>
  <c r="AM110" i="12" s="1"/>
  <c r="AD110" i="12"/>
  <c r="AC110" i="12"/>
  <c r="AB110" i="12"/>
  <c r="AA110" i="12"/>
  <c r="AE110" i="12" s="1"/>
  <c r="V110" i="12"/>
  <c r="U110" i="12"/>
  <c r="T110" i="12"/>
  <c r="S110" i="12"/>
  <c r="W110" i="12" s="1"/>
  <c r="N110" i="12"/>
  <c r="M110" i="12"/>
  <c r="L110" i="12"/>
  <c r="K110" i="12"/>
  <c r="O110" i="12" s="1"/>
  <c r="G110" i="12"/>
  <c r="F110" i="12"/>
  <c r="E110" i="12"/>
  <c r="D110" i="12"/>
  <c r="C110" i="12"/>
  <c r="G125" i="12" s="1"/>
  <c r="AL109" i="12"/>
  <c r="AK109" i="12"/>
  <c r="AJ109" i="12"/>
  <c r="AI109" i="12"/>
  <c r="AM109" i="12" s="1"/>
  <c r="AD109" i="12"/>
  <c r="AC109" i="12"/>
  <c r="AB109" i="12"/>
  <c r="AA109" i="12"/>
  <c r="AE109" i="12" s="1"/>
  <c r="V109" i="12"/>
  <c r="U109" i="12"/>
  <c r="T109" i="12"/>
  <c r="S109" i="12"/>
  <c r="W109" i="12" s="1"/>
  <c r="N109" i="12"/>
  <c r="M109" i="12"/>
  <c r="L109" i="12"/>
  <c r="K109" i="12"/>
  <c r="O109" i="12" s="1"/>
  <c r="G109" i="12"/>
  <c r="F109" i="12"/>
  <c r="E109" i="12"/>
  <c r="D109" i="12"/>
  <c r="C109" i="12"/>
  <c r="G124" i="12" s="1"/>
  <c r="AL108" i="12"/>
  <c r="AK108" i="12"/>
  <c r="AJ108" i="12"/>
  <c r="AI108" i="12"/>
  <c r="AM108" i="12" s="1"/>
  <c r="AD108" i="12"/>
  <c r="AC108" i="12"/>
  <c r="AB108" i="12"/>
  <c r="AA108" i="12"/>
  <c r="AE108" i="12" s="1"/>
  <c r="V108" i="12"/>
  <c r="U108" i="12"/>
  <c r="T108" i="12"/>
  <c r="S108" i="12"/>
  <c r="W108" i="12" s="1"/>
  <c r="N108" i="12"/>
  <c r="M108" i="12"/>
  <c r="L108" i="12"/>
  <c r="K108" i="12"/>
  <c r="O108" i="12" s="1"/>
  <c r="G108" i="12"/>
  <c r="F108" i="12"/>
  <c r="E108" i="12"/>
  <c r="D108" i="12"/>
  <c r="C108" i="12"/>
  <c r="G123" i="12" s="1"/>
  <c r="AL107" i="12"/>
  <c r="AL113" i="12" s="1"/>
  <c r="AK107" i="12"/>
  <c r="AK113" i="12" s="1"/>
  <c r="AJ107" i="12"/>
  <c r="AJ113" i="12" s="1"/>
  <c r="AI107" i="12"/>
  <c r="AI112" i="12" s="1"/>
  <c r="AD107" i="12"/>
  <c r="AC107" i="12"/>
  <c r="AB107" i="12"/>
  <c r="AA107" i="12"/>
  <c r="AE107" i="12" s="1"/>
  <c r="V107" i="12"/>
  <c r="U107" i="12"/>
  <c r="T107" i="12"/>
  <c r="S107" i="12"/>
  <c r="W107" i="12" s="1"/>
  <c r="N107" i="12"/>
  <c r="M107" i="12"/>
  <c r="L107" i="12"/>
  <c r="K107" i="12"/>
  <c r="O107" i="12" s="1"/>
  <c r="G107" i="12"/>
  <c r="F107" i="12"/>
  <c r="E107" i="12"/>
  <c r="D107" i="12"/>
  <c r="C107" i="12"/>
  <c r="G122" i="12" s="1"/>
  <c r="AD106" i="12"/>
  <c r="AC106" i="12"/>
  <c r="AB106" i="12"/>
  <c r="AA106" i="12"/>
  <c r="AE106" i="12" s="1"/>
  <c r="V106" i="12"/>
  <c r="U106" i="12"/>
  <c r="T106" i="12"/>
  <c r="S106" i="12"/>
  <c r="W106" i="12" s="1"/>
  <c r="N106" i="12"/>
  <c r="M106" i="12"/>
  <c r="L106" i="12"/>
  <c r="K106" i="12"/>
  <c r="O106" i="12" s="1"/>
  <c r="G106" i="12"/>
  <c r="F106" i="12"/>
  <c r="E106" i="12"/>
  <c r="D106" i="12"/>
  <c r="C106" i="12"/>
  <c r="G121" i="12" s="1"/>
  <c r="AD105" i="12"/>
  <c r="AD116" i="12" s="1"/>
  <c r="AC105" i="12"/>
  <c r="AC116" i="12" s="1"/>
  <c r="AB105" i="12"/>
  <c r="AB116" i="12" s="1"/>
  <c r="AA105" i="12"/>
  <c r="AE105" i="12" s="1"/>
  <c r="V105" i="12"/>
  <c r="V116" i="12" s="1"/>
  <c r="U105" i="12"/>
  <c r="U116" i="12" s="1"/>
  <c r="T105" i="12"/>
  <c r="T116" i="12" s="1"/>
  <c r="S105" i="12"/>
  <c r="S116" i="12" s="1"/>
  <c r="N105" i="12"/>
  <c r="N116" i="12" s="1"/>
  <c r="M105" i="12"/>
  <c r="M116" i="12" s="1"/>
  <c r="L105" i="12"/>
  <c r="L116" i="12" s="1"/>
  <c r="K105" i="12"/>
  <c r="O105" i="12" s="1"/>
  <c r="G105" i="12"/>
  <c r="F105" i="12"/>
  <c r="F116" i="12" s="1"/>
  <c r="E105" i="12"/>
  <c r="E116" i="12" s="1"/>
  <c r="D105" i="12"/>
  <c r="D116" i="12" s="1"/>
  <c r="C105" i="12"/>
  <c r="G120" i="12" s="1"/>
  <c r="AD99" i="12"/>
  <c r="AC99" i="12"/>
  <c r="AB99" i="12"/>
  <c r="AA99" i="12"/>
  <c r="AE99" i="12" s="1"/>
  <c r="V99" i="12"/>
  <c r="U99" i="12"/>
  <c r="T99" i="12"/>
  <c r="S99" i="12"/>
  <c r="W99" i="12" s="1"/>
  <c r="N99" i="12"/>
  <c r="M99" i="12"/>
  <c r="L99" i="12"/>
  <c r="K99" i="12"/>
  <c r="O99" i="12" s="1"/>
  <c r="F99" i="12"/>
  <c r="E99" i="12"/>
  <c r="D99" i="12"/>
  <c r="C99" i="12"/>
  <c r="G99" i="12" s="1"/>
  <c r="AD98" i="12"/>
  <c r="AC98" i="12"/>
  <c r="AB98" i="12"/>
  <c r="AA98" i="12"/>
  <c r="AE98" i="12" s="1"/>
  <c r="V98" i="12"/>
  <c r="U98" i="12"/>
  <c r="T98" i="12"/>
  <c r="S98" i="12"/>
  <c r="W98" i="12" s="1"/>
  <c r="N98" i="12"/>
  <c r="M98" i="12"/>
  <c r="L98" i="12"/>
  <c r="K98" i="12"/>
  <c r="O98" i="12" s="1"/>
  <c r="F98" i="12"/>
  <c r="E98" i="12"/>
  <c r="D98" i="12"/>
  <c r="C98" i="12"/>
  <c r="G98" i="12" s="1"/>
  <c r="AD97" i="12"/>
  <c r="AC97" i="12"/>
  <c r="AB97" i="12"/>
  <c r="AA97" i="12"/>
  <c r="AE97" i="12" s="1"/>
  <c r="V97" i="12"/>
  <c r="U97" i="12"/>
  <c r="T97" i="12"/>
  <c r="S97" i="12"/>
  <c r="W97" i="12" s="1"/>
  <c r="N97" i="12"/>
  <c r="M97" i="12"/>
  <c r="L97" i="12"/>
  <c r="K97" i="12"/>
  <c r="O97" i="12" s="1"/>
  <c r="F97" i="12"/>
  <c r="E97" i="12"/>
  <c r="D97" i="12"/>
  <c r="C97" i="12"/>
  <c r="G97" i="12" s="1"/>
  <c r="AD96" i="12"/>
  <c r="AC96" i="12"/>
  <c r="AB96" i="12"/>
  <c r="AA96" i="12"/>
  <c r="AE96" i="12" s="1"/>
  <c r="V96" i="12"/>
  <c r="U96" i="12"/>
  <c r="T96" i="12"/>
  <c r="S96" i="12"/>
  <c r="W96" i="12" s="1"/>
  <c r="N96" i="12"/>
  <c r="M96" i="12"/>
  <c r="L96" i="12"/>
  <c r="K96" i="12"/>
  <c r="O96" i="12" s="1"/>
  <c r="F96" i="12"/>
  <c r="E96" i="12"/>
  <c r="D96" i="12"/>
  <c r="C96" i="12"/>
  <c r="G96" i="12" s="1"/>
  <c r="AD95" i="12"/>
  <c r="AC95" i="12"/>
  <c r="AB95" i="12"/>
  <c r="AA95" i="12"/>
  <c r="AE95" i="12" s="1"/>
  <c r="V95" i="12"/>
  <c r="U95" i="12"/>
  <c r="T95" i="12"/>
  <c r="S95" i="12"/>
  <c r="W95" i="12" s="1"/>
  <c r="N95" i="12"/>
  <c r="M95" i="12"/>
  <c r="L95" i="12"/>
  <c r="K95" i="12"/>
  <c r="O95" i="12" s="1"/>
  <c r="F95" i="12"/>
  <c r="E95" i="12"/>
  <c r="D95" i="12"/>
  <c r="C95" i="12"/>
  <c r="G95" i="12" s="1"/>
  <c r="AL94" i="12"/>
  <c r="AK94" i="12"/>
  <c r="AJ94" i="12"/>
  <c r="AI94" i="12"/>
  <c r="AM94" i="12" s="1"/>
  <c r="AD94" i="12"/>
  <c r="AC94" i="12"/>
  <c r="AB94" i="12"/>
  <c r="AA94" i="12"/>
  <c r="AE94" i="12" s="1"/>
  <c r="V94" i="12"/>
  <c r="U94" i="12"/>
  <c r="T94" i="12"/>
  <c r="S94" i="12"/>
  <c r="W94" i="12" s="1"/>
  <c r="N94" i="12"/>
  <c r="M94" i="12"/>
  <c r="L94" i="12"/>
  <c r="K94" i="12"/>
  <c r="O94" i="12" s="1"/>
  <c r="F94" i="12"/>
  <c r="E94" i="12"/>
  <c r="D94" i="12"/>
  <c r="C94" i="12"/>
  <c r="G94" i="12" s="1"/>
  <c r="AL93" i="12"/>
  <c r="AK93" i="12"/>
  <c r="AJ93" i="12"/>
  <c r="AI93" i="12"/>
  <c r="AM93" i="12" s="1"/>
  <c r="AD93" i="12"/>
  <c r="AC93" i="12"/>
  <c r="AB93" i="12"/>
  <c r="AA93" i="12"/>
  <c r="AE93" i="12" s="1"/>
  <c r="V93" i="12"/>
  <c r="U93" i="12"/>
  <c r="T93" i="12"/>
  <c r="S93" i="12"/>
  <c r="W93" i="12" s="1"/>
  <c r="N93" i="12"/>
  <c r="M93" i="12"/>
  <c r="L93" i="12"/>
  <c r="K93" i="12"/>
  <c r="O93" i="12" s="1"/>
  <c r="F93" i="12"/>
  <c r="E93" i="12"/>
  <c r="D93" i="12"/>
  <c r="C93" i="12"/>
  <c r="G93" i="12" s="1"/>
  <c r="AL92" i="12"/>
  <c r="AK92" i="12"/>
  <c r="AJ92" i="12"/>
  <c r="AI92" i="12"/>
  <c r="AM92" i="12" s="1"/>
  <c r="AD92" i="12"/>
  <c r="AC92" i="12"/>
  <c r="AB92" i="12"/>
  <c r="AA92" i="12"/>
  <c r="AE92" i="12" s="1"/>
  <c r="V92" i="12"/>
  <c r="U92" i="12"/>
  <c r="T92" i="12"/>
  <c r="S92" i="12"/>
  <c r="W92" i="12" s="1"/>
  <c r="N92" i="12"/>
  <c r="M92" i="12"/>
  <c r="L92" i="12"/>
  <c r="K92" i="12"/>
  <c r="O92" i="12" s="1"/>
  <c r="F92" i="12"/>
  <c r="E92" i="12"/>
  <c r="D92" i="12"/>
  <c r="C92" i="12"/>
  <c r="G92" i="12" s="1"/>
  <c r="AL91" i="12"/>
  <c r="AK91" i="12"/>
  <c r="AJ91" i="12"/>
  <c r="AI91" i="12"/>
  <c r="AM91" i="12" s="1"/>
  <c r="AD91" i="12"/>
  <c r="AC91" i="12"/>
  <c r="AB91" i="12"/>
  <c r="AA91" i="12"/>
  <c r="AE91" i="12" s="1"/>
  <c r="V91" i="12"/>
  <c r="U91" i="12"/>
  <c r="T91" i="12"/>
  <c r="S91" i="12"/>
  <c r="W91" i="12" s="1"/>
  <c r="N91" i="12"/>
  <c r="M91" i="12"/>
  <c r="L91" i="12"/>
  <c r="K91" i="12"/>
  <c r="O91" i="12" s="1"/>
  <c r="F91" i="12"/>
  <c r="E91" i="12"/>
  <c r="D91" i="12"/>
  <c r="C91" i="12"/>
  <c r="G91" i="12" s="1"/>
  <c r="AL90" i="12"/>
  <c r="AL95" i="12" s="1"/>
  <c r="AK90" i="12"/>
  <c r="AK96" i="12" s="1"/>
  <c r="AJ90" i="12"/>
  <c r="AJ96" i="12" s="1"/>
  <c r="AI90" i="12"/>
  <c r="AM90" i="12" s="1"/>
  <c r="AD90" i="12"/>
  <c r="AD101" i="12" s="1"/>
  <c r="AC90" i="12"/>
  <c r="AC101" i="12" s="1"/>
  <c r="AB90" i="12"/>
  <c r="AB101" i="12" s="1"/>
  <c r="AA90" i="12"/>
  <c r="AE90" i="12" s="1"/>
  <c r="V90" i="12"/>
  <c r="V101" i="12" s="1"/>
  <c r="U90" i="12"/>
  <c r="U101" i="12" s="1"/>
  <c r="T90" i="12"/>
  <c r="T101" i="12" s="1"/>
  <c r="S90" i="12"/>
  <c r="W90" i="12" s="1"/>
  <c r="N90" i="12"/>
  <c r="N101" i="12" s="1"/>
  <c r="M90" i="12"/>
  <c r="M101" i="12" s="1"/>
  <c r="L90" i="12"/>
  <c r="L101" i="12" s="1"/>
  <c r="K90" i="12"/>
  <c r="K101" i="12" s="1"/>
  <c r="F90" i="12"/>
  <c r="F101" i="12" s="1"/>
  <c r="E90" i="12"/>
  <c r="E101" i="12" s="1"/>
  <c r="D90" i="12"/>
  <c r="D101" i="12" s="1"/>
  <c r="C90" i="12"/>
  <c r="G90" i="12" s="1"/>
  <c r="O101" i="12" l="1"/>
  <c r="AM96" i="12"/>
  <c r="AM95" i="12"/>
  <c r="W116" i="12"/>
  <c r="O90" i="12"/>
  <c r="AI95" i="12"/>
  <c r="AL96" i="12"/>
  <c r="E100" i="12"/>
  <c r="L100" i="12"/>
  <c r="S100" i="12"/>
  <c r="AD100" i="12"/>
  <c r="S101" i="12"/>
  <c r="W101" i="12" s="1"/>
  <c r="W105" i="12"/>
  <c r="AJ112" i="12"/>
  <c r="AI113" i="12"/>
  <c r="F115" i="12"/>
  <c r="M115" i="12"/>
  <c r="T115" i="12"/>
  <c r="AA115" i="12"/>
  <c r="AA116" i="12"/>
  <c r="AE116" i="12" s="1"/>
  <c r="AE120" i="12"/>
  <c r="AK127" i="12"/>
  <c r="AJ128" i="12"/>
  <c r="C130" i="12"/>
  <c r="G130" i="12" s="1"/>
  <c r="N130" i="12"/>
  <c r="U130" i="12"/>
  <c r="AB130" i="12"/>
  <c r="AJ95" i="12"/>
  <c r="AI96" i="12"/>
  <c r="F100" i="12"/>
  <c r="M100" i="12"/>
  <c r="T100" i="12"/>
  <c r="AA100" i="12"/>
  <c r="AA101" i="12"/>
  <c r="AE101" i="12" s="1"/>
  <c r="AK112" i="12"/>
  <c r="C115" i="12"/>
  <c r="N115" i="12"/>
  <c r="U115" i="12"/>
  <c r="AB115" i="12"/>
  <c r="C116" i="12"/>
  <c r="G116" i="12" s="1"/>
  <c r="AM122" i="12"/>
  <c r="AL127" i="12"/>
  <c r="D130" i="12"/>
  <c r="K130" i="12"/>
  <c r="V130" i="12"/>
  <c r="AC130" i="12"/>
  <c r="K131" i="12"/>
  <c r="O131" i="12" s="1"/>
  <c r="AK95" i="12"/>
  <c r="C100" i="12"/>
  <c r="N100" i="12"/>
  <c r="U100" i="12"/>
  <c r="AB100" i="12"/>
  <c r="C101" i="12"/>
  <c r="G101" i="12" s="1"/>
  <c r="AM107" i="12"/>
  <c r="AL112" i="12"/>
  <c r="D115" i="12"/>
  <c r="K115" i="12"/>
  <c r="V115" i="12"/>
  <c r="AC115" i="12"/>
  <c r="K116" i="12"/>
  <c r="O116" i="12" s="1"/>
  <c r="AI127" i="12"/>
  <c r="E130" i="12"/>
  <c r="L130" i="12"/>
  <c r="S130" i="12"/>
  <c r="W130" i="12" s="1"/>
  <c r="AD130" i="12"/>
  <c r="S131" i="12"/>
  <c r="W131" i="12" s="1"/>
  <c r="D100" i="12"/>
  <c r="K100" i="12"/>
  <c r="O100" i="12" s="1"/>
  <c r="V100" i="12"/>
  <c r="AC100" i="12"/>
  <c r="E115" i="12"/>
  <c r="L115" i="12"/>
  <c r="S115" i="12"/>
  <c r="W115" i="12" s="1"/>
  <c r="AD115" i="12"/>
  <c r="F130" i="12"/>
  <c r="M130" i="12"/>
  <c r="T130" i="12"/>
  <c r="AA130" i="12"/>
  <c r="AE130" i="12" s="1"/>
  <c r="AD129" i="1"/>
  <c r="AC129" i="1"/>
  <c r="AB129" i="1"/>
  <c r="AA129" i="1"/>
  <c r="AE129" i="1" s="1"/>
  <c r="V129" i="1"/>
  <c r="U129" i="1"/>
  <c r="T129" i="1"/>
  <c r="S129" i="1"/>
  <c r="W129" i="1" s="1"/>
  <c r="N129" i="1"/>
  <c r="M129" i="1"/>
  <c r="L129" i="1"/>
  <c r="K129" i="1"/>
  <c r="O129" i="1" s="1"/>
  <c r="F129" i="1"/>
  <c r="E129" i="1"/>
  <c r="D129" i="1"/>
  <c r="C129" i="1"/>
  <c r="AD128" i="1"/>
  <c r="AC128" i="1"/>
  <c r="AB128" i="1"/>
  <c r="AA128" i="1"/>
  <c r="AE128" i="1" s="1"/>
  <c r="V128" i="1"/>
  <c r="U128" i="1"/>
  <c r="T128" i="1"/>
  <c r="S128" i="1"/>
  <c r="W128" i="1" s="1"/>
  <c r="N128" i="1"/>
  <c r="M128" i="1"/>
  <c r="L128" i="1"/>
  <c r="K128" i="1"/>
  <c r="O128" i="1" s="1"/>
  <c r="F128" i="1"/>
  <c r="E128" i="1"/>
  <c r="D128" i="1"/>
  <c r="C128" i="1"/>
  <c r="AD127" i="1"/>
  <c r="AC127" i="1"/>
  <c r="AB127" i="1"/>
  <c r="AA127" i="1"/>
  <c r="AE127" i="1" s="1"/>
  <c r="V127" i="1"/>
  <c r="U127" i="1"/>
  <c r="T127" i="1"/>
  <c r="S127" i="1"/>
  <c r="W127" i="1" s="1"/>
  <c r="N127" i="1"/>
  <c r="M127" i="1"/>
  <c r="L127" i="1"/>
  <c r="K127" i="1"/>
  <c r="O127" i="1" s="1"/>
  <c r="F127" i="1"/>
  <c r="E127" i="1"/>
  <c r="D127" i="1"/>
  <c r="C127" i="1"/>
  <c r="AL126" i="1"/>
  <c r="AK126" i="1"/>
  <c r="AJ126" i="1"/>
  <c r="AI126" i="1"/>
  <c r="AM126" i="1" s="1"/>
  <c r="AD126" i="1"/>
  <c r="AC126" i="1"/>
  <c r="AB126" i="1"/>
  <c r="AA126" i="1"/>
  <c r="AE126" i="1" s="1"/>
  <c r="V126" i="1"/>
  <c r="U126" i="1"/>
  <c r="T126" i="1"/>
  <c r="S126" i="1"/>
  <c r="W126" i="1" s="1"/>
  <c r="N126" i="1"/>
  <c r="M126" i="1"/>
  <c r="L126" i="1"/>
  <c r="K126" i="1"/>
  <c r="O126" i="1" s="1"/>
  <c r="F126" i="1"/>
  <c r="E126" i="1"/>
  <c r="D126" i="1"/>
  <c r="C126" i="1"/>
  <c r="AL125" i="1"/>
  <c r="AK125" i="1"/>
  <c r="AJ125" i="1"/>
  <c r="AI125" i="1"/>
  <c r="AM125" i="1" s="1"/>
  <c r="AD125" i="1"/>
  <c r="AC125" i="1"/>
  <c r="AB125" i="1"/>
  <c r="AA125" i="1"/>
  <c r="AE125" i="1" s="1"/>
  <c r="V125" i="1"/>
  <c r="U125" i="1"/>
  <c r="T125" i="1"/>
  <c r="S125" i="1"/>
  <c r="W125" i="1" s="1"/>
  <c r="N125" i="1"/>
  <c r="M125" i="1"/>
  <c r="L125" i="1"/>
  <c r="K125" i="1"/>
  <c r="O125" i="1" s="1"/>
  <c r="F125" i="1"/>
  <c r="E125" i="1"/>
  <c r="D125" i="1"/>
  <c r="C125" i="1"/>
  <c r="AL124" i="1"/>
  <c r="AK124" i="1"/>
  <c r="AJ124" i="1"/>
  <c r="AI124" i="1"/>
  <c r="AM124" i="1" s="1"/>
  <c r="AD124" i="1"/>
  <c r="AC124" i="1"/>
  <c r="AB124" i="1"/>
  <c r="AA124" i="1"/>
  <c r="AE124" i="1" s="1"/>
  <c r="V124" i="1"/>
  <c r="U124" i="1"/>
  <c r="T124" i="1"/>
  <c r="S124" i="1"/>
  <c r="W124" i="1" s="1"/>
  <c r="N124" i="1"/>
  <c r="M124" i="1"/>
  <c r="L124" i="1"/>
  <c r="K124" i="1"/>
  <c r="O124" i="1" s="1"/>
  <c r="F124" i="1"/>
  <c r="E124" i="1"/>
  <c r="D124" i="1"/>
  <c r="C124" i="1"/>
  <c r="AL123" i="1"/>
  <c r="AK123" i="1"/>
  <c r="AJ123" i="1"/>
  <c r="AI123" i="1"/>
  <c r="AM123" i="1" s="1"/>
  <c r="AD123" i="1"/>
  <c r="AC123" i="1"/>
  <c r="AB123" i="1"/>
  <c r="AA123" i="1"/>
  <c r="AE123" i="1" s="1"/>
  <c r="V123" i="1"/>
  <c r="U123" i="1"/>
  <c r="T123" i="1"/>
  <c r="S123" i="1"/>
  <c r="W123" i="1" s="1"/>
  <c r="N123" i="1"/>
  <c r="M123" i="1"/>
  <c r="L123" i="1"/>
  <c r="K123" i="1"/>
  <c r="O123" i="1" s="1"/>
  <c r="F123" i="1"/>
  <c r="E123" i="1"/>
  <c r="D123" i="1"/>
  <c r="C123" i="1"/>
  <c r="AL122" i="1"/>
  <c r="AL128" i="1" s="1"/>
  <c r="AK122" i="1"/>
  <c r="AK128" i="1" s="1"/>
  <c r="AJ122" i="1"/>
  <c r="AJ127" i="1" s="1"/>
  <c r="AI122" i="1"/>
  <c r="AI128" i="1" s="1"/>
  <c r="AD122" i="1"/>
  <c r="AC122" i="1"/>
  <c r="AB122" i="1"/>
  <c r="AA122" i="1"/>
  <c r="AE122" i="1" s="1"/>
  <c r="V122" i="1"/>
  <c r="U122" i="1"/>
  <c r="T122" i="1"/>
  <c r="S122" i="1"/>
  <c r="W122" i="1" s="1"/>
  <c r="N122" i="1"/>
  <c r="M122" i="1"/>
  <c r="L122" i="1"/>
  <c r="K122" i="1"/>
  <c r="O122" i="1" s="1"/>
  <c r="F122" i="1"/>
  <c r="E122" i="1"/>
  <c r="D122" i="1"/>
  <c r="C122" i="1"/>
  <c r="AD121" i="1"/>
  <c r="AC121" i="1"/>
  <c r="AB121" i="1"/>
  <c r="AA121" i="1"/>
  <c r="AE121" i="1" s="1"/>
  <c r="V121" i="1"/>
  <c r="U121" i="1"/>
  <c r="T121" i="1"/>
  <c r="S121" i="1"/>
  <c r="W121" i="1" s="1"/>
  <c r="N121" i="1"/>
  <c r="M121" i="1"/>
  <c r="L121" i="1"/>
  <c r="K121" i="1"/>
  <c r="O121" i="1" s="1"/>
  <c r="F121" i="1"/>
  <c r="E121" i="1"/>
  <c r="D121" i="1"/>
  <c r="C121" i="1"/>
  <c r="AD120" i="1"/>
  <c r="AD131" i="1" s="1"/>
  <c r="AC120" i="1"/>
  <c r="AC131" i="1" s="1"/>
  <c r="AB120" i="1"/>
  <c r="AB131" i="1" s="1"/>
  <c r="AA120" i="1"/>
  <c r="AA131" i="1" s="1"/>
  <c r="V120" i="1"/>
  <c r="V131" i="1" s="1"/>
  <c r="U120" i="1"/>
  <c r="U131" i="1" s="1"/>
  <c r="T120" i="1"/>
  <c r="T131" i="1" s="1"/>
  <c r="S120" i="1"/>
  <c r="W120" i="1" s="1"/>
  <c r="N120" i="1"/>
  <c r="N131" i="1" s="1"/>
  <c r="M120" i="1"/>
  <c r="M131" i="1" s="1"/>
  <c r="L120" i="1"/>
  <c r="L131" i="1" s="1"/>
  <c r="K120" i="1"/>
  <c r="O120" i="1" s="1"/>
  <c r="F120" i="1"/>
  <c r="F131" i="1" s="1"/>
  <c r="E120" i="1"/>
  <c r="E131" i="1" s="1"/>
  <c r="D120" i="1"/>
  <c r="D131" i="1" s="1"/>
  <c r="C120" i="1"/>
  <c r="C131" i="1" s="1"/>
  <c r="AD114" i="1"/>
  <c r="AC114" i="1"/>
  <c r="AB114" i="1"/>
  <c r="AA114" i="1"/>
  <c r="AE114" i="1" s="1"/>
  <c r="V114" i="1"/>
  <c r="U114" i="1"/>
  <c r="T114" i="1"/>
  <c r="S114" i="1"/>
  <c r="W114" i="1" s="1"/>
  <c r="N114" i="1"/>
  <c r="M114" i="1"/>
  <c r="L114" i="1"/>
  <c r="K114" i="1"/>
  <c r="O114" i="1" s="1"/>
  <c r="G114" i="1"/>
  <c r="F114" i="1"/>
  <c r="E114" i="1"/>
  <c r="D114" i="1"/>
  <c r="C114" i="1"/>
  <c r="G129" i="1" s="1"/>
  <c r="AD113" i="1"/>
  <c r="AC113" i="1"/>
  <c r="AB113" i="1"/>
  <c r="AA113" i="1"/>
  <c r="AE113" i="1" s="1"/>
  <c r="V113" i="1"/>
  <c r="U113" i="1"/>
  <c r="T113" i="1"/>
  <c r="S113" i="1"/>
  <c r="W113" i="1" s="1"/>
  <c r="N113" i="1"/>
  <c r="M113" i="1"/>
  <c r="L113" i="1"/>
  <c r="K113" i="1"/>
  <c r="O113" i="1" s="1"/>
  <c r="G113" i="1"/>
  <c r="F113" i="1"/>
  <c r="E113" i="1"/>
  <c r="D113" i="1"/>
  <c r="C113" i="1"/>
  <c r="G128" i="1" s="1"/>
  <c r="AD112" i="1"/>
  <c r="AC112" i="1"/>
  <c r="AB112" i="1"/>
  <c r="AA112" i="1"/>
  <c r="AE112" i="1" s="1"/>
  <c r="V112" i="1"/>
  <c r="U112" i="1"/>
  <c r="T112" i="1"/>
  <c r="S112" i="1"/>
  <c r="W112" i="1" s="1"/>
  <c r="N112" i="1"/>
  <c r="M112" i="1"/>
  <c r="L112" i="1"/>
  <c r="K112" i="1"/>
  <c r="O112" i="1" s="1"/>
  <c r="G112" i="1"/>
  <c r="F112" i="1"/>
  <c r="E112" i="1"/>
  <c r="D112" i="1"/>
  <c r="C112" i="1"/>
  <c r="G127" i="1" s="1"/>
  <c r="AL111" i="1"/>
  <c r="AK111" i="1"/>
  <c r="AJ111" i="1"/>
  <c r="AI111" i="1"/>
  <c r="AM111" i="1" s="1"/>
  <c r="AD111" i="1"/>
  <c r="AC111" i="1"/>
  <c r="AB111" i="1"/>
  <c r="AA111" i="1"/>
  <c r="AE111" i="1" s="1"/>
  <c r="V111" i="1"/>
  <c r="U111" i="1"/>
  <c r="T111" i="1"/>
  <c r="S111" i="1"/>
  <c r="W111" i="1" s="1"/>
  <c r="N111" i="1"/>
  <c r="M111" i="1"/>
  <c r="L111" i="1"/>
  <c r="K111" i="1"/>
  <c r="O111" i="1" s="1"/>
  <c r="G111" i="1"/>
  <c r="F111" i="1"/>
  <c r="E111" i="1"/>
  <c r="D111" i="1"/>
  <c r="C111" i="1"/>
  <c r="G126" i="1" s="1"/>
  <c r="AL110" i="1"/>
  <c r="AK110" i="1"/>
  <c r="AJ110" i="1"/>
  <c r="AI110" i="1"/>
  <c r="AM110" i="1" s="1"/>
  <c r="AD110" i="1"/>
  <c r="AC110" i="1"/>
  <c r="AB110" i="1"/>
  <c r="AA110" i="1"/>
  <c r="AE110" i="1" s="1"/>
  <c r="V110" i="1"/>
  <c r="U110" i="1"/>
  <c r="T110" i="1"/>
  <c r="S110" i="1"/>
  <c r="W110" i="1" s="1"/>
  <c r="N110" i="1"/>
  <c r="M110" i="1"/>
  <c r="L110" i="1"/>
  <c r="K110" i="1"/>
  <c r="O110" i="1" s="1"/>
  <c r="G110" i="1"/>
  <c r="F110" i="1"/>
  <c r="E110" i="1"/>
  <c r="D110" i="1"/>
  <c r="C110" i="1"/>
  <c r="G125" i="1" s="1"/>
  <c r="AL109" i="1"/>
  <c r="AK109" i="1"/>
  <c r="AJ109" i="1"/>
  <c r="AI109" i="1"/>
  <c r="AM109" i="1" s="1"/>
  <c r="AD109" i="1"/>
  <c r="AC109" i="1"/>
  <c r="AB109" i="1"/>
  <c r="AA109" i="1"/>
  <c r="AE109" i="1" s="1"/>
  <c r="V109" i="1"/>
  <c r="U109" i="1"/>
  <c r="T109" i="1"/>
  <c r="S109" i="1"/>
  <c r="W109" i="1" s="1"/>
  <c r="N109" i="1"/>
  <c r="M109" i="1"/>
  <c r="L109" i="1"/>
  <c r="K109" i="1"/>
  <c r="O109" i="1" s="1"/>
  <c r="G109" i="1"/>
  <c r="F109" i="1"/>
  <c r="E109" i="1"/>
  <c r="D109" i="1"/>
  <c r="C109" i="1"/>
  <c r="G124" i="1" s="1"/>
  <c r="AL108" i="1"/>
  <c r="AK108" i="1"/>
  <c r="AJ108" i="1"/>
  <c r="AI108" i="1"/>
  <c r="AM108" i="1" s="1"/>
  <c r="AD108" i="1"/>
  <c r="AC108" i="1"/>
  <c r="AB108" i="1"/>
  <c r="AA108" i="1"/>
  <c r="AE108" i="1" s="1"/>
  <c r="V108" i="1"/>
  <c r="U108" i="1"/>
  <c r="T108" i="1"/>
  <c r="S108" i="1"/>
  <c r="W108" i="1" s="1"/>
  <c r="N108" i="1"/>
  <c r="M108" i="1"/>
  <c r="L108" i="1"/>
  <c r="K108" i="1"/>
  <c r="O108" i="1" s="1"/>
  <c r="G108" i="1"/>
  <c r="F108" i="1"/>
  <c r="E108" i="1"/>
  <c r="D108" i="1"/>
  <c r="C108" i="1"/>
  <c r="G123" i="1" s="1"/>
  <c r="AL107" i="1"/>
  <c r="AL113" i="1" s="1"/>
  <c r="AK107" i="1"/>
  <c r="AK113" i="1" s="1"/>
  <c r="AJ107" i="1"/>
  <c r="AJ113" i="1" s="1"/>
  <c r="AI107" i="1"/>
  <c r="AI112" i="1" s="1"/>
  <c r="AD107" i="1"/>
  <c r="AC107" i="1"/>
  <c r="AB107" i="1"/>
  <c r="AA107" i="1"/>
  <c r="AE107" i="1" s="1"/>
  <c r="V107" i="1"/>
  <c r="U107" i="1"/>
  <c r="T107" i="1"/>
  <c r="S107" i="1"/>
  <c r="W107" i="1" s="1"/>
  <c r="N107" i="1"/>
  <c r="M107" i="1"/>
  <c r="L107" i="1"/>
  <c r="K107" i="1"/>
  <c r="O107" i="1" s="1"/>
  <c r="G107" i="1"/>
  <c r="F107" i="1"/>
  <c r="E107" i="1"/>
  <c r="D107" i="1"/>
  <c r="C107" i="1"/>
  <c r="G122" i="1" s="1"/>
  <c r="AD106" i="1"/>
  <c r="AC106" i="1"/>
  <c r="AB106" i="1"/>
  <c r="AA106" i="1"/>
  <c r="AE106" i="1" s="1"/>
  <c r="V106" i="1"/>
  <c r="U106" i="1"/>
  <c r="T106" i="1"/>
  <c r="S106" i="1"/>
  <c r="W106" i="1" s="1"/>
  <c r="N106" i="1"/>
  <c r="M106" i="1"/>
  <c r="L106" i="1"/>
  <c r="K106" i="1"/>
  <c r="O106" i="1" s="1"/>
  <c r="G106" i="1"/>
  <c r="F106" i="1"/>
  <c r="E106" i="1"/>
  <c r="D106" i="1"/>
  <c r="C106" i="1"/>
  <c r="G121" i="1" s="1"/>
  <c r="AD105" i="1"/>
  <c r="AD116" i="1" s="1"/>
  <c r="AC105" i="1"/>
  <c r="AC116" i="1" s="1"/>
  <c r="AB105" i="1"/>
  <c r="AB116" i="1" s="1"/>
  <c r="AA105" i="1"/>
  <c r="AE105" i="1" s="1"/>
  <c r="V105" i="1"/>
  <c r="V116" i="1" s="1"/>
  <c r="U105" i="1"/>
  <c r="U116" i="1" s="1"/>
  <c r="T105" i="1"/>
  <c r="T116" i="1" s="1"/>
  <c r="S105" i="1"/>
  <c r="S116" i="1" s="1"/>
  <c r="N105" i="1"/>
  <c r="N116" i="1" s="1"/>
  <c r="M105" i="1"/>
  <c r="M116" i="1" s="1"/>
  <c r="L105" i="1"/>
  <c r="L116" i="1" s="1"/>
  <c r="K105" i="1"/>
  <c r="O105" i="1" s="1"/>
  <c r="G105" i="1"/>
  <c r="F105" i="1"/>
  <c r="F116" i="1" s="1"/>
  <c r="E105" i="1"/>
  <c r="E116" i="1" s="1"/>
  <c r="D105" i="1"/>
  <c r="D116" i="1" s="1"/>
  <c r="C105" i="1"/>
  <c r="G120" i="1" s="1"/>
  <c r="AD99" i="1"/>
  <c r="AC99" i="1"/>
  <c r="AB99" i="1"/>
  <c r="AA99" i="1"/>
  <c r="AE99" i="1" s="1"/>
  <c r="V99" i="1"/>
  <c r="U99" i="1"/>
  <c r="T99" i="1"/>
  <c r="S99" i="1"/>
  <c r="W99" i="1" s="1"/>
  <c r="N99" i="1"/>
  <c r="M99" i="1"/>
  <c r="L99" i="1"/>
  <c r="K99" i="1"/>
  <c r="O99" i="1" s="1"/>
  <c r="F99" i="1"/>
  <c r="E99" i="1"/>
  <c r="D99" i="1"/>
  <c r="C99" i="1"/>
  <c r="G99" i="1" s="1"/>
  <c r="AD98" i="1"/>
  <c r="AC98" i="1"/>
  <c r="AB98" i="1"/>
  <c r="AA98" i="1"/>
  <c r="AE98" i="1" s="1"/>
  <c r="V98" i="1"/>
  <c r="U98" i="1"/>
  <c r="T98" i="1"/>
  <c r="S98" i="1"/>
  <c r="W98" i="1" s="1"/>
  <c r="N98" i="1"/>
  <c r="M98" i="1"/>
  <c r="L98" i="1"/>
  <c r="K98" i="1"/>
  <c r="O98" i="1" s="1"/>
  <c r="F98" i="1"/>
  <c r="E98" i="1"/>
  <c r="D98" i="1"/>
  <c r="C98" i="1"/>
  <c r="G98" i="1" s="1"/>
  <c r="AD97" i="1"/>
  <c r="AC97" i="1"/>
  <c r="AB97" i="1"/>
  <c r="AA97" i="1"/>
  <c r="AE97" i="1" s="1"/>
  <c r="V97" i="1"/>
  <c r="U97" i="1"/>
  <c r="T97" i="1"/>
  <c r="S97" i="1"/>
  <c r="W97" i="1" s="1"/>
  <c r="N97" i="1"/>
  <c r="M97" i="1"/>
  <c r="L97" i="1"/>
  <c r="K97" i="1"/>
  <c r="O97" i="1" s="1"/>
  <c r="F97" i="1"/>
  <c r="E97" i="1"/>
  <c r="D97" i="1"/>
  <c r="C97" i="1"/>
  <c r="G97" i="1" s="1"/>
  <c r="AD96" i="1"/>
  <c r="AC96" i="1"/>
  <c r="AB96" i="1"/>
  <c r="AA96" i="1"/>
  <c r="AE96" i="1" s="1"/>
  <c r="V96" i="1"/>
  <c r="U96" i="1"/>
  <c r="T96" i="1"/>
  <c r="S96" i="1"/>
  <c r="W96" i="1" s="1"/>
  <c r="N96" i="1"/>
  <c r="M96" i="1"/>
  <c r="L96" i="1"/>
  <c r="K96" i="1"/>
  <c r="O96" i="1" s="1"/>
  <c r="F96" i="1"/>
  <c r="E96" i="1"/>
  <c r="D96" i="1"/>
  <c r="C96" i="1"/>
  <c r="G96" i="1" s="1"/>
  <c r="AD95" i="1"/>
  <c r="AC95" i="1"/>
  <c r="AB95" i="1"/>
  <c r="AA95" i="1"/>
  <c r="AE95" i="1" s="1"/>
  <c r="V95" i="1"/>
  <c r="U95" i="1"/>
  <c r="T95" i="1"/>
  <c r="S95" i="1"/>
  <c r="W95" i="1" s="1"/>
  <c r="N95" i="1"/>
  <c r="M95" i="1"/>
  <c r="L95" i="1"/>
  <c r="K95" i="1"/>
  <c r="O95" i="1" s="1"/>
  <c r="F95" i="1"/>
  <c r="E95" i="1"/>
  <c r="D95" i="1"/>
  <c r="C95" i="1"/>
  <c r="G95" i="1" s="1"/>
  <c r="AL94" i="1"/>
  <c r="AK94" i="1"/>
  <c r="AJ94" i="1"/>
  <c r="AI94" i="1"/>
  <c r="AM94" i="1" s="1"/>
  <c r="AD94" i="1"/>
  <c r="AC94" i="1"/>
  <c r="AB94" i="1"/>
  <c r="AA94" i="1"/>
  <c r="AE94" i="1" s="1"/>
  <c r="V94" i="1"/>
  <c r="U94" i="1"/>
  <c r="T94" i="1"/>
  <c r="S94" i="1"/>
  <c r="W94" i="1" s="1"/>
  <c r="N94" i="1"/>
  <c r="M94" i="1"/>
  <c r="L94" i="1"/>
  <c r="K94" i="1"/>
  <c r="O94" i="1" s="1"/>
  <c r="F94" i="1"/>
  <c r="E94" i="1"/>
  <c r="D94" i="1"/>
  <c r="C94" i="1"/>
  <c r="G94" i="1" s="1"/>
  <c r="AL93" i="1"/>
  <c r="AK93" i="1"/>
  <c r="AJ93" i="1"/>
  <c r="AI93" i="1"/>
  <c r="AM93" i="1" s="1"/>
  <c r="AD93" i="1"/>
  <c r="AC93" i="1"/>
  <c r="AB93" i="1"/>
  <c r="AA93" i="1"/>
  <c r="AE93" i="1" s="1"/>
  <c r="V93" i="1"/>
  <c r="U93" i="1"/>
  <c r="T93" i="1"/>
  <c r="S93" i="1"/>
  <c r="W93" i="1" s="1"/>
  <c r="N93" i="1"/>
  <c r="M93" i="1"/>
  <c r="L93" i="1"/>
  <c r="K93" i="1"/>
  <c r="O93" i="1" s="1"/>
  <c r="F93" i="1"/>
  <c r="E93" i="1"/>
  <c r="D93" i="1"/>
  <c r="C93" i="1"/>
  <c r="G93" i="1" s="1"/>
  <c r="AL92" i="1"/>
  <c r="AK92" i="1"/>
  <c r="AJ92" i="1"/>
  <c r="AI92" i="1"/>
  <c r="AM92" i="1" s="1"/>
  <c r="AD92" i="1"/>
  <c r="AC92" i="1"/>
  <c r="AB92" i="1"/>
  <c r="AA92" i="1"/>
  <c r="AE92" i="1" s="1"/>
  <c r="V92" i="1"/>
  <c r="U92" i="1"/>
  <c r="T92" i="1"/>
  <c r="S92" i="1"/>
  <c r="W92" i="1" s="1"/>
  <c r="N92" i="1"/>
  <c r="M92" i="1"/>
  <c r="L92" i="1"/>
  <c r="K92" i="1"/>
  <c r="O92" i="1" s="1"/>
  <c r="F92" i="1"/>
  <c r="E92" i="1"/>
  <c r="D92" i="1"/>
  <c r="C92" i="1"/>
  <c r="G92" i="1" s="1"/>
  <c r="AL91" i="1"/>
  <c r="AK91" i="1"/>
  <c r="AJ91" i="1"/>
  <c r="AI91" i="1"/>
  <c r="AM91" i="1" s="1"/>
  <c r="AD91" i="1"/>
  <c r="AC91" i="1"/>
  <c r="AB91" i="1"/>
  <c r="AA91" i="1"/>
  <c r="AE91" i="1" s="1"/>
  <c r="V91" i="1"/>
  <c r="U91" i="1"/>
  <c r="T91" i="1"/>
  <c r="S91" i="1"/>
  <c r="W91" i="1" s="1"/>
  <c r="N91" i="1"/>
  <c r="M91" i="1"/>
  <c r="L91" i="1"/>
  <c r="K91" i="1"/>
  <c r="O91" i="1" s="1"/>
  <c r="F91" i="1"/>
  <c r="E91" i="1"/>
  <c r="D91" i="1"/>
  <c r="C91" i="1"/>
  <c r="G91" i="1" s="1"/>
  <c r="AL90" i="1"/>
  <c r="AL95" i="1" s="1"/>
  <c r="AK90" i="1"/>
  <c r="AK96" i="1" s="1"/>
  <c r="AJ90" i="1"/>
  <c r="AJ96" i="1" s="1"/>
  <c r="AI90" i="1"/>
  <c r="AM90" i="1" s="1"/>
  <c r="AD90" i="1"/>
  <c r="AD101" i="1" s="1"/>
  <c r="AC90" i="1"/>
  <c r="AC101" i="1" s="1"/>
  <c r="AB90" i="1"/>
  <c r="AB101" i="1" s="1"/>
  <c r="AA90" i="1"/>
  <c r="AE90" i="1" s="1"/>
  <c r="V90" i="1"/>
  <c r="V101" i="1" s="1"/>
  <c r="U90" i="1"/>
  <c r="U101" i="1" s="1"/>
  <c r="T90" i="1"/>
  <c r="T101" i="1" s="1"/>
  <c r="S90" i="1"/>
  <c r="W90" i="1" s="1"/>
  <c r="N90" i="1"/>
  <c r="N101" i="1" s="1"/>
  <c r="M90" i="1"/>
  <c r="M101" i="1" s="1"/>
  <c r="L90" i="1"/>
  <c r="L101" i="1" s="1"/>
  <c r="K90" i="1"/>
  <c r="K101" i="1" s="1"/>
  <c r="F90" i="1"/>
  <c r="F101" i="1" s="1"/>
  <c r="E90" i="1"/>
  <c r="E101" i="1" s="1"/>
  <c r="D90" i="1"/>
  <c r="D101" i="1" s="1"/>
  <c r="C90" i="1"/>
  <c r="G90" i="1" s="1"/>
  <c r="O130" i="12" l="1"/>
  <c r="AE115" i="12"/>
  <c r="G115" i="12"/>
  <c r="AM112" i="12"/>
  <c r="AM113" i="12"/>
  <c r="W100" i="12"/>
  <c r="O115" i="12"/>
  <c r="G100" i="12"/>
  <c r="AM128" i="12"/>
  <c r="AM127" i="12"/>
  <c r="AE100" i="12"/>
  <c r="G131" i="1"/>
  <c r="AE131" i="1"/>
  <c r="O101" i="1"/>
  <c r="AM96" i="1"/>
  <c r="AM95" i="1"/>
  <c r="W116" i="1"/>
  <c r="O90" i="1"/>
  <c r="AI95" i="1"/>
  <c r="AL96" i="1"/>
  <c r="E100" i="1"/>
  <c r="L100" i="1"/>
  <c r="S100" i="1"/>
  <c r="AD100" i="1"/>
  <c r="S101" i="1"/>
  <c r="W101" i="1" s="1"/>
  <c r="W105" i="1"/>
  <c r="AJ112" i="1"/>
  <c r="AI113" i="1"/>
  <c r="F115" i="1"/>
  <c r="M115" i="1"/>
  <c r="T115" i="1"/>
  <c r="AA115" i="1"/>
  <c r="AA116" i="1"/>
  <c r="AE116" i="1" s="1"/>
  <c r="AE120" i="1"/>
  <c r="AK127" i="1"/>
  <c r="AJ128" i="1"/>
  <c r="C130" i="1"/>
  <c r="N130" i="1"/>
  <c r="U130" i="1"/>
  <c r="AB130" i="1"/>
  <c r="AJ95" i="1"/>
  <c r="AI96" i="1"/>
  <c r="F100" i="1"/>
  <c r="M100" i="1"/>
  <c r="T100" i="1"/>
  <c r="AA100" i="1"/>
  <c r="AE100" i="1" s="1"/>
  <c r="AA101" i="1"/>
  <c r="AE101" i="1" s="1"/>
  <c r="AK112" i="1"/>
  <c r="C115" i="1"/>
  <c r="N115" i="1"/>
  <c r="U115" i="1"/>
  <c r="AB115" i="1"/>
  <c r="C116" i="1"/>
  <c r="G116" i="1" s="1"/>
  <c r="AM122" i="1"/>
  <c r="AL127" i="1"/>
  <c r="D130" i="1"/>
  <c r="K130" i="1"/>
  <c r="V130" i="1"/>
  <c r="AC130" i="1"/>
  <c r="K131" i="1"/>
  <c r="O131" i="1" s="1"/>
  <c r="AK95" i="1"/>
  <c r="C100" i="1"/>
  <c r="N100" i="1"/>
  <c r="U100" i="1"/>
  <c r="AB100" i="1"/>
  <c r="C101" i="1"/>
  <c r="G101" i="1" s="1"/>
  <c r="AM107" i="1"/>
  <c r="AL112" i="1"/>
  <c r="D115" i="1"/>
  <c r="K115" i="1"/>
  <c r="V115" i="1"/>
  <c r="AC115" i="1"/>
  <c r="K116" i="1"/>
  <c r="O116" i="1" s="1"/>
  <c r="AI127" i="1"/>
  <c r="E130" i="1"/>
  <c r="L130" i="1"/>
  <c r="S130" i="1"/>
  <c r="AD130" i="1"/>
  <c r="S131" i="1"/>
  <c r="W131" i="1" s="1"/>
  <c r="D100" i="1"/>
  <c r="K100" i="1"/>
  <c r="V100" i="1"/>
  <c r="AC100" i="1"/>
  <c r="E115" i="1"/>
  <c r="L115" i="1"/>
  <c r="S115" i="1"/>
  <c r="W115" i="1" s="1"/>
  <c r="AD115" i="1"/>
  <c r="F130" i="1"/>
  <c r="M130" i="1"/>
  <c r="T130" i="1"/>
  <c r="AA130" i="1"/>
  <c r="AD129" i="7"/>
  <c r="AC129" i="7"/>
  <c r="AB129" i="7"/>
  <c r="AA129" i="7"/>
  <c r="AE129" i="7" s="1"/>
  <c r="V129" i="7"/>
  <c r="U129" i="7"/>
  <c r="T129" i="7"/>
  <c r="S129" i="7"/>
  <c r="W129" i="7" s="1"/>
  <c r="N129" i="7"/>
  <c r="M129" i="7"/>
  <c r="L129" i="7"/>
  <c r="K129" i="7"/>
  <c r="O129" i="7" s="1"/>
  <c r="F129" i="7"/>
  <c r="E129" i="7"/>
  <c r="D129" i="7"/>
  <c r="C129" i="7"/>
  <c r="G114" i="7" s="1"/>
  <c r="AD128" i="7"/>
  <c r="AC128" i="7"/>
  <c r="AB128" i="7"/>
  <c r="AA128" i="7"/>
  <c r="AE128" i="7" s="1"/>
  <c r="V128" i="7"/>
  <c r="U128" i="7"/>
  <c r="T128" i="7"/>
  <c r="S128" i="7"/>
  <c r="W128" i="7" s="1"/>
  <c r="N128" i="7"/>
  <c r="M128" i="7"/>
  <c r="L128" i="7"/>
  <c r="K128" i="7"/>
  <c r="O128" i="7" s="1"/>
  <c r="F128" i="7"/>
  <c r="E128" i="7"/>
  <c r="D128" i="7"/>
  <c r="C128" i="7"/>
  <c r="AD127" i="7"/>
  <c r="AC127" i="7"/>
  <c r="AB127" i="7"/>
  <c r="AA127" i="7"/>
  <c r="AE127" i="7" s="1"/>
  <c r="V127" i="7"/>
  <c r="U127" i="7"/>
  <c r="T127" i="7"/>
  <c r="S127" i="7"/>
  <c r="W127" i="7" s="1"/>
  <c r="N127" i="7"/>
  <c r="M127" i="7"/>
  <c r="L127" i="7"/>
  <c r="K127" i="7"/>
  <c r="O127" i="7" s="1"/>
  <c r="F127" i="7"/>
  <c r="E127" i="7"/>
  <c r="G112" i="7" s="1"/>
  <c r="D127" i="7"/>
  <c r="C127" i="7"/>
  <c r="AL126" i="7"/>
  <c r="AK126" i="7"/>
  <c r="AJ126" i="7"/>
  <c r="AI126" i="7"/>
  <c r="AM126" i="7" s="1"/>
  <c r="AD126" i="7"/>
  <c r="AC126" i="7"/>
  <c r="AB126" i="7"/>
  <c r="AA126" i="7"/>
  <c r="AE126" i="7" s="1"/>
  <c r="V126" i="7"/>
  <c r="U126" i="7"/>
  <c r="T126" i="7"/>
  <c r="S126" i="7"/>
  <c r="W126" i="7" s="1"/>
  <c r="N126" i="7"/>
  <c r="M126" i="7"/>
  <c r="L126" i="7"/>
  <c r="K126" i="7"/>
  <c r="O126" i="7" s="1"/>
  <c r="F126" i="7"/>
  <c r="G111" i="7" s="1"/>
  <c r="E126" i="7"/>
  <c r="D126" i="7"/>
  <c r="C126" i="7"/>
  <c r="AL125" i="7"/>
  <c r="AK125" i="7"/>
  <c r="AJ125" i="7"/>
  <c r="AI125" i="7"/>
  <c r="AM125" i="7" s="1"/>
  <c r="AD125" i="7"/>
  <c r="AC125" i="7"/>
  <c r="AB125" i="7"/>
  <c r="AB131" i="7" s="1"/>
  <c r="AA125" i="7"/>
  <c r="AE125" i="7" s="1"/>
  <c r="V125" i="7"/>
  <c r="U125" i="7"/>
  <c r="U131" i="7" s="1"/>
  <c r="T125" i="7"/>
  <c r="S125" i="7"/>
  <c r="W125" i="7" s="1"/>
  <c r="N125" i="7"/>
  <c r="N130" i="7" s="1"/>
  <c r="M125" i="7"/>
  <c r="L125" i="7"/>
  <c r="K125" i="7"/>
  <c r="O125" i="7" s="1"/>
  <c r="F125" i="7"/>
  <c r="E125" i="7"/>
  <c r="D125" i="7"/>
  <c r="C125" i="7"/>
  <c r="C131" i="7" s="1"/>
  <c r="G131" i="7" s="1"/>
  <c r="AL124" i="7"/>
  <c r="AK124" i="7"/>
  <c r="AJ124" i="7"/>
  <c r="AJ128" i="7" s="1"/>
  <c r="AI124" i="7"/>
  <c r="AM124" i="7" s="1"/>
  <c r="AD124" i="7"/>
  <c r="AC124" i="7"/>
  <c r="AB124" i="7"/>
  <c r="AA124" i="7"/>
  <c r="AE124" i="7" s="1"/>
  <c r="V124" i="7"/>
  <c r="U124" i="7"/>
  <c r="T124" i="7"/>
  <c r="S124" i="7"/>
  <c r="W124" i="7" s="1"/>
  <c r="N124" i="7"/>
  <c r="M124" i="7"/>
  <c r="L124" i="7"/>
  <c r="K124" i="7"/>
  <c r="O124" i="7" s="1"/>
  <c r="F124" i="7"/>
  <c r="E124" i="7"/>
  <c r="D124" i="7"/>
  <c r="C124" i="7"/>
  <c r="AL123" i="7"/>
  <c r="AK123" i="7"/>
  <c r="AK127" i="7" s="1"/>
  <c r="AJ123" i="7"/>
  <c r="AI123" i="7"/>
  <c r="AM123" i="7" s="1"/>
  <c r="AD123" i="7"/>
  <c r="AC123" i="7"/>
  <c r="AB123" i="7"/>
  <c r="AA123" i="7"/>
  <c r="AE123" i="7" s="1"/>
  <c r="V123" i="7"/>
  <c r="U123" i="7"/>
  <c r="T123" i="7"/>
  <c r="S123" i="7"/>
  <c r="W123" i="7" s="1"/>
  <c r="N123" i="7"/>
  <c r="M123" i="7"/>
  <c r="L123" i="7"/>
  <c r="K123" i="7"/>
  <c r="O123" i="7" s="1"/>
  <c r="F123" i="7"/>
  <c r="E123" i="7"/>
  <c r="G108" i="7" s="1"/>
  <c r="D123" i="7"/>
  <c r="C123" i="7"/>
  <c r="AL122" i="7"/>
  <c r="AL128" i="7" s="1"/>
  <c r="AK122" i="7"/>
  <c r="AK128" i="7" s="1"/>
  <c r="AJ122" i="7"/>
  <c r="AJ127" i="7" s="1"/>
  <c r="AI122" i="7"/>
  <c r="AI128" i="7" s="1"/>
  <c r="AD122" i="7"/>
  <c r="AC122" i="7"/>
  <c r="AB122" i="7"/>
  <c r="AA122" i="7"/>
  <c r="AE122" i="7" s="1"/>
  <c r="V122" i="7"/>
  <c r="U122" i="7"/>
  <c r="T122" i="7"/>
  <c r="S122" i="7"/>
  <c r="W122" i="7" s="1"/>
  <c r="N122" i="7"/>
  <c r="M122" i="7"/>
  <c r="L122" i="7"/>
  <c r="K122" i="7"/>
  <c r="O122" i="7" s="1"/>
  <c r="F122" i="7"/>
  <c r="G107" i="7" s="1"/>
  <c r="E122" i="7"/>
  <c r="D122" i="7"/>
  <c r="C122" i="7"/>
  <c r="AD121" i="7"/>
  <c r="AC121" i="7"/>
  <c r="AB121" i="7"/>
  <c r="AA121" i="7"/>
  <c r="AE121" i="7" s="1"/>
  <c r="V121" i="7"/>
  <c r="U121" i="7"/>
  <c r="T121" i="7"/>
  <c r="S121" i="7"/>
  <c r="W121" i="7" s="1"/>
  <c r="N121" i="7"/>
  <c r="M121" i="7"/>
  <c r="L121" i="7"/>
  <c r="K121" i="7"/>
  <c r="O121" i="7" s="1"/>
  <c r="F121" i="7"/>
  <c r="G106" i="7" s="1"/>
  <c r="E121" i="7"/>
  <c r="D121" i="7"/>
  <c r="C121" i="7"/>
  <c r="AD120" i="7"/>
  <c r="AD131" i="7" s="1"/>
  <c r="AC120" i="7"/>
  <c r="AC131" i="7" s="1"/>
  <c r="AB120" i="7"/>
  <c r="AA120" i="7"/>
  <c r="AA131" i="7" s="1"/>
  <c r="AE131" i="7" s="1"/>
  <c r="V120" i="7"/>
  <c r="V131" i="7" s="1"/>
  <c r="U120" i="7"/>
  <c r="T120" i="7"/>
  <c r="T131" i="7" s="1"/>
  <c r="S120" i="7"/>
  <c r="W120" i="7" s="1"/>
  <c r="N120" i="7"/>
  <c r="M120" i="7"/>
  <c r="M131" i="7" s="1"/>
  <c r="L120" i="7"/>
  <c r="L131" i="7" s="1"/>
  <c r="K120" i="7"/>
  <c r="O120" i="7" s="1"/>
  <c r="F120" i="7"/>
  <c r="F131" i="7" s="1"/>
  <c r="E120" i="7"/>
  <c r="E131" i="7" s="1"/>
  <c r="D120" i="7"/>
  <c r="D131" i="7" s="1"/>
  <c r="C120" i="7"/>
  <c r="AD114" i="7"/>
  <c r="AC114" i="7"/>
  <c r="AB114" i="7"/>
  <c r="AA114" i="7"/>
  <c r="AE114" i="7" s="1"/>
  <c r="V114" i="7"/>
  <c r="U114" i="7"/>
  <c r="T114" i="7"/>
  <c r="S114" i="7"/>
  <c r="W114" i="7" s="1"/>
  <c r="N114" i="7"/>
  <c r="M114" i="7"/>
  <c r="L114" i="7"/>
  <c r="K114" i="7"/>
  <c r="O114" i="7" s="1"/>
  <c r="F114" i="7"/>
  <c r="G129" i="7" s="1"/>
  <c r="E114" i="7"/>
  <c r="D114" i="7"/>
  <c r="C114" i="7"/>
  <c r="AD113" i="7"/>
  <c r="AC113" i="7"/>
  <c r="AB113" i="7"/>
  <c r="AA113" i="7"/>
  <c r="AE113" i="7" s="1"/>
  <c r="V113" i="7"/>
  <c r="U113" i="7"/>
  <c r="T113" i="7"/>
  <c r="S113" i="7"/>
  <c r="W113" i="7" s="1"/>
  <c r="N113" i="7"/>
  <c r="M113" i="7"/>
  <c r="L113" i="7"/>
  <c r="K113" i="7"/>
  <c r="O113" i="7" s="1"/>
  <c r="G113" i="7"/>
  <c r="F113" i="7"/>
  <c r="E113" i="7"/>
  <c r="D113" i="7"/>
  <c r="C113" i="7"/>
  <c r="G128" i="7" s="1"/>
  <c r="AD112" i="7"/>
  <c r="AC112" i="7"/>
  <c r="AB112" i="7"/>
  <c r="AA112" i="7"/>
  <c r="AE112" i="7" s="1"/>
  <c r="V112" i="7"/>
  <c r="U112" i="7"/>
  <c r="T112" i="7"/>
  <c r="S112" i="7"/>
  <c r="W112" i="7" s="1"/>
  <c r="N112" i="7"/>
  <c r="M112" i="7"/>
  <c r="L112" i="7"/>
  <c r="K112" i="7"/>
  <c r="O112" i="7" s="1"/>
  <c r="F112" i="7"/>
  <c r="E112" i="7"/>
  <c r="D112" i="7"/>
  <c r="C112" i="7"/>
  <c r="AL111" i="7"/>
  <c r="AK111" i="7"/>
  <c r="AJ111" i="7"/>
  <c r="AI111" i="7"/>
  <c r="AD111" i="7"/>
  <c r="AC111" i="7"/>
  <c r="AB111" i="7"/>
  <c r="AA111" i="7"/>
  <c r="AE111" i="7" s="1"/>
  <c r="V111" i="7"/>
  <c r="U111" i="7"/>
  <c r="T111" i="7"/>
  <c r="S111" i="7"/>
  <c r="W111" i="7" s="1"/>
  <c r="N111" i="7"/>
  <c r="M111" i="7"/>
  <c r="L111" i="7"/>
  <c r="K111" i="7"/>
  <c r="O111" i="7" s="1"/>
  <c r="F111" i="7"/>
  <c r="E111" i="7"/>
  <c r="D111" i="7"/>
  <c r="C111" i="7"/>
  <c r="G126" i="7" s="1"/>
  <c r="AL110" i="7"/>
  <c r="AK110" i="7"/>
  <c r="AJ110" i="7"/>
  <c r="AI110" i="7"/>
  <c r="AD110" i="7"/>
  <c r="AC110" i="7"/>
  <c r="AB110" i="7"/>
  <c r="AA110" i="7"/>
  <c r="V110" i="7"/>
  <c r="U110" i="7"/>
  <c r="T110" i="7"/>
  <c r="S110" i="7"/>
  <c r="W110" i="7" s="1"/>
  <c r="N110" i="7"/>
  <c r="M110" i="7"/>
  <c r="L110" i="7"/>
  <c r="K110" i="7"/>
  <c r="O110" i="7" s="1"/>
  <c r="F110" i="7"/>
  <c r="E110" i="7"/>
  <c r="D110" i="7"/>
  <c r="C110" i="7"/>
  <c r="AL109" i="7"/>
  <c r="AK109" i="7"/>
  <c r="AJ109" i="7"/>
  <c r="AI109" i="7"/>
  <c r="AI113" i="7" s="1"/>
  <c r="AD109" i="7"/>
  <c r="AC109" i="7"/>
  <c r="AB109" i="7"/>
  <c r="AA109" i="7"/>
  <c r="V109" i="7"/>
  <c r="U109" i="7"/>
  <c r="T109" i="7"/>
  <c r="S109" i="7"/>
  <c r="W109" i="7" s="1"/>
  <c r="N109" i="7"/>
  <c r="M109" i="7"/>
  <c r="L109" i="7"/>
  <c r="K109" i="7"/>
  <c r="O109" i="7" s="1"/>
  <c r="G109" i="7"/>
  <c r="F109" i="7"/>
  <c r="E109" i="7"/>
  <c r="D109" i="7"/>
  <c r="C109" i="7"/>
  <c r="G124" i="7" s="1"/>
  <c r="AL108" i="7"/>
  <c r="AK108" i="7"/>
  <c r="AJ108" i="7"/>
  <c r="AJ112" i="7" s="1"/>
  <c r="AI108" i="7"/>
  <c r="AM108" i="7" s="1"/>
  <c r="AD108" i="7"/>
  <c r="AC108" i="7"/>
  <c r="AB108" i="7"/>
  <c r="AA108" i="7"/>
  <c r="V108" i="7"/>
  <c r="U108" i="7"/>
  <c r="T108" i="7"/>
  <c r="S108" i="7"/>
  <c r="W108" i="7" s="1"/>
  <c r="N108" i="7"/>
  <c r="M108" i="7"/>
  <c r="L108" i="7"/>
  <c r="K108" i="7"/>
  <c r="O108" i="7" s="1"/>
  <c r="F108" i="7"/>
  <c r="E108" i="7"/>
  <c r="D108" i="7"/>
  <c r="C108" i="7"/>
  <c r="AL107" i="7"/>
  <c r="AL113" i="7" s="1"/>
  <c r="AK107" i="7"/>
  <c r="AJ107" i="7"/>
  <c r="AJ113" i="7" s="1"/>
  <c r="AI107" i="7"/>
  <c r="AI112" i="7" s="1"/>
  <c r="AD107" i="7"/>
  <c r="AC107" i="7"/>
  <c r="AB107" i="7"/>
  <c r="AA107" i="7"/>
  <c r="W107" i="7"/>
  <c r="V107" i="7"/>
  <c r="U107" i="7"/>
  <c r="T107" i="7"/>
  <c r="S107" i="7"/>
  <c r="N107" i="7"/>
  <c r="M107" i="7"/>
  <c r="L107" i="7"/>
  <c r="K107" i="7"/>
  <c r="O107" i="7" s="1"/>
  <c r="F107" i="7"/>
  <c r="E107" i="7"/>
  <c r="D107" i="7"/>
  <c r="C107" i="7"/>
  <c r="G122" i="7" s="1"/>
  <c r="AD106" i="7"/>
  <c r="AC106" i="7"/>
  <c r="AB106" i="7"/>
  <c r="AA106" i="7"/>
  <c r="AE106" i="7" s="1"/>
  <c r="V106" i="7"/>
  <c r="U106" i="7"/>
  <c r="T106" i="7"/>
  <c r="S106" i="7"/>
  <c r="W106" i="7" s="1"/>
  <c r="N106" i="7"/>
  <c r="M106" i="7"/>
  <c r="L106" i="7"/>
  <c r="K106" i="7"/>
  <c r="F106" i="7"/>
  <c r="E106" i="7"/>
  <c r="D106" i="7"/>
  <c r="C106" i="7"/>
  <c r="G121" i="7" s="1"/>
  <c r="AD105" i="7"/>
  <c r="AC105" i="7"/>
  <c r="AB105" i="7"/>
  <c r="AB116" i="7" s="1"/>
  <c r="AA105" i="7"/>
  <c r="V105" i="7"/>
  <c r="V116" i="7" s="1"/>
  <c r="U105" i="7"/>
  <c r="U116" i="7" s="1"/>
  <c r="T105" i="7"/>
  <c r="S105" i="7"/>
  <c r="N105" i="7"/>
  <c r="N116" i="7" s="1"/>
  <c r="M105" i="7"/>
  <c r="L105" i="7"/>
  <c r="K105" i="7"/>
  <c r="O105" i="7" s="1"/>
  <c r="F105" i="7"/>
  <c r="E105" i="7"/>
  <c r="D105" i="7"/>
  <c r="D116" i="7" s="1"/>
  <c r="C105" i="7"/>
  <c r="AD100" i="7"/>
  <c r="AD99" i="7"/>
  <c r="AC99" i="7"/>
  <c r="AB99" i="7"/>
  <c r="AA99" i="7"/>
  <c r="AE99" i="7" s="1"/>
  <c r="V99" i="7"/>
  <c r="U99" i="7"/>
  <c r="T99" i="7"/>
  <c r="S99" i="7"/>
  <c r="S101" i="7" s="1"/>
  <c r="N99" i="7"/>
  <c r="M99" i="7"/>
  <c r="L99" i="7"/>
  <c r="K99" i="7"/>
  <c r="F99" i="7"/>
  <c r="E99" i="7"/>
  <c r="D99" i="7"/>
  <c r="C99" i="7"/>
  <c r="G99" i="7" s="1"/>
  <c r="AD98" i="7"/>
  <c r="AC98" i="7"/>
  <c r="AB98" i="7"/>
  <c r="AA98" i="7"/>
  <c r="AE98" i="7" s="1"/>
  <c r="V98" i="7"/>
  <c r="U98" i="7"/>
  <c r="T98" i="7"/>
  <c r="S98" i="7"/>
  <c r="W98" i="7" s="1"/>
  <c r="N98" i="7"/>
  <c r="M98" i="7"/>
  <c r="L98" i="7"/>
  <c r="K98" i="7"/>
  <c r="F98" i="7"/>
  <c r="E98" i="7"/>
  <c r="D98" i="7"/>
  <c r="C98" i="7"/>
  <c r="AD97" i="7"/>
  <c r="AC97" i="7"/>
  <c r="AB97" i="7"/>
  <c r="AA97" i="7"/>
  <c r="AE97" i="7" s="1"/>
  <c r="V97" i="7"/>
  <c r="U97" i="7"/>
  <c r="T97" i="7"/>
  <c r="S97" i="7"/>
  <c r="W97" i="7" s="1"/>
  <c r="N97" i="7"/>
  <c r="M97" i="7"/>
  <c r="L97" i="7"/>
  <c r="K97" i="7"/>
  <c r="F97" i="7"/>
  <c r="E97" i="7"/>
  <c r="D97" i="7"/>
  <c r="C97" i="7"/>
  <c r="AL96" i="7"/>
  <c r="AD96" i="7"/>
  <c r="AC96" i="7"/>
  <c r="AB96" i="7"/>
  <c r="AA96" i="7"/>
  <c r="AE96" i="7" s="1"/>
  <c r="V96" i="7"/>
  <c r="U96" i="7"/>
  <c r="T96" i="7"/>
  <c r="S96" i="7"/>
  <c r="N96" i="7"/>
  <c r="M96" i="7"/>
  <c r="L96" i="7"/>
  <c r="K96" i="7"/>
  <c r="O96" i="7" s="1"/>
  <c r="F96" i="7"/>
  <c r="E96" i="7"/>
  <c r="D96" i="7"/>
  <c r="C96" i="7"/>
  <c r="G96" i="7" s="1"/>
  <c r="AD95" i="7"/>
  <c r="AC95" i="7"/>
  <c r="AB95" i="7"/>
  <c r="AA95" i="7"/>
  <c r="V95" i="7"/>
  <c r="U95" i="7"/>
  <c r="T95" i="7"/>
  <c r="S95" i="7"/>
  <c r="N95" i="7"/>
  <c r="M95" i="7"/>
  <c r="L95" i="7"/>
  <c r="K95" i="7"/>
  <c r="F95" i="7"/>
  <c r="E95" i="7"/>
  <c r="D95" i="7"/>
  <c r="C95" i="7"/>
  <c r="G95" i="7" s="1"/>
  <c r="AL94" i="7"/>
  <c r="AK94" i="7"/>
  <c r="AJ94" i="7"/>
  <c r="AI94" i="7"/>
  <c r="AM94" i="7" s="1"/>
  <c r="AD94" i="7"/>
  <c r="AC94" i="7"/>
  <c r="AB94" i="7"/>
  <c r="AA94" i="7"/>
  <c r="AE94" i="7" s="1"/>
  <c r="V94" i="7"/>
  <c r="U94" i="7"/>
  <c r="T94" i="7"/>
  <c r="S94" i="7"/>
  <c r="W94" i="7" s="1"/>
  <c r="N94" i="7"/>
  <c r="M94" i="7"/>
  <c r="L94" i="7"/>
  <c r="K94" i="7"/>
  <c r="O94" i="7" s="1"/>
  <c r="F94" i="7"/>
  <c r="E94" i="7"/>
  <c r="D94" i="7"/>
  <c r="C94" i="7"/>
  <c r="AL93" i="7"/>
  <c r="AK93" i="7"/>
  <c r="AJ93" i="7"/>
  <c r="AI93" i="7"/>
  <c r="AM93" i="7" s="1"/>
  <c r="AD93" i="7"/>
  <c r="AD101" i="7" s="1"/>
  <c r="AC93" i="7"/>
  <c r="AB93" i="7"/>
  <c r="AA93" i="7"/>
  <c r="AE93" i="7" s="1"/>
  <c r="V93" i="7"/>
  <c r="U93" i="7"/>
  <c r="T93" i="7"/>
  <c r="S93" i="7"/>
  <c r="S100" i="7" s="1"/>
  <c r="N93" i="7"/>
  <c r="M93" i="7"/>
  <c r="L93" i="7"/>
  <c r="L101" i="7" s="1"/>
  <c r="K93" i="7"/>
  <c r="F93" i="7"/>
  <c r="E93" i="7"/>
  <c r="E101" i="7" s="1"/>
  <c r="D93" i="7"/>
  <c r="C93" i="7"/>
  <c r="AL92" i="7"/>
  <c r="AK92" i="7"/>
  <c r="AJ92" i="7"/>
  <c r="AI92" i="7"/>
  <c r="AM92" i="7" s="1"/>
  <c r="AD92" i="7"/>
  <c r="AC92" i="7"/>
  <c r="AB92" i="7"/>
  <c r="AA92" i="7"/>
  <c r="AE92" i="7" s="1"/>
  <c r="V92" i="7"/>
  <c r="U92" i="7"/>
  <c r="T92" i="7"/>
  <c r="S92" i="7"/>
  <c r="N92" i="7"/>
  <c r="M92" i="7"/>
  <c r="L92" i="7"/>
  <c r="K92" i="7"/>
  <c r="F92" i="7"/>
  <c r="E92" i="7"/>
  <c r="D92" i="7"/>
  <c r="C92" i="7"/>
  <c r="AL91" i="7"/>
  <c r="AK91" i="7"/>
  <c r="AJ91" i="7"/>
  <c r="AI91" i="7"/>
  <c r="AI95" i="7" s="1"/>
  <c r="AD91" i="7"/>
  <c r="AC91" i="7"/>
  <c r="AB91" i="7"/>
  <c r="AA91" i="7"/>
  <c r="AE91" i="7" s="1"/>
  <c r="V91" i="7"/>
  <c r="U91" i="7"/>
  <c r="T91" i="7"/>
  <c r="S91" i="7"/>
  <c r="W91" i="7" s="1"/>
  <c r="N91" i="7"/>
  <c r="M91" i="7"/>
  <c r="L91" i="7"/>
  <c r="K91" i="7"/>
  <c r="O91" i="7" s="1"/>
  <c r="F91" i="7"/>
  <c r="E91" i="7"/>
  <c r="D91" i="7"/>
  <c r="C91" i="7"/>
  <c r="G91" i="7" s="1"/>
  <c r="AL90" i="7"/>
  <c r="AL95" i="7" s="1"/>
  <c r="AK90" i="7"/>
  <c r="AK96" i="7" s="1"/>
  <c r="AJ90" i="7"/>
  <c r="AI90" i="7"/>
  <c r="AD90" i="7"/>
  <c r="AC90" i="7"/>
  <c r="AB90" i="7"/>
  <c r="AB101" i="7" s="1"/>
  <c r="AA90" i="7"/>
  <c r="AE90" i="7" s="1"/>
  <c r="V90" i="7"/>
  <c r="U90" i="7"/>
  <c r="T90" i="7"/>
  <c r="T101" i="7" s="1"/>
  <c r="S90" i="7"/>
  <c r="W90" i="7" s="1"/>
  <c r="N90" i="7"/>
  <c r="M90" i="7"/>
  <c r="M101" i="7" s="1"/>
  <c r="L90" i="7"/>
  <c r="K90" i="7"/>
  <c r="F90" i="7"/>
  <c r="E90" i="7"/>
  <c r="D90" i="7"/>
  <c r="C90" i="7"/>
  <c r="AD129" i="6"/>
  <c r="AC129" i="6"/>
  <c r="AB129" i="6"/>
  <c r="AA129" i="6"/>
  <c r="AE129" i="6" s="1"/>
  <c r="V129" i="6"/>
  <c r="U129" i="6"/>
  <c r="T129" i="6"/>
  <c r="S129" i="6"/>
  <c r="W129" i="6" s="1"/>
  <c r="N129" i="6"/>
  <c r="M129" i="6"/>
  <c r="L129" i="6"/>
  <c r="K129" i="6"/>
  <c r="O129" i="6" s="1"/>
  <c r="F129" i="6"/>
  <c r="E129" i="6"/>
  <c r="D129" i="6"/>
  <c r="C129" i="6"/>
  <c r="AD128" i="6"/>
  <c r="AC128" i="6"/>
  <c r="AB128" i="6"/>
  <c r="AA128" i="6"/>
  <c r="AE128" i="6" s="1"/>
  <c r="V128" i="6"/>
  <c r="U128" i="6"/>
  <c r="T128" i="6"/>
  <c r="S128" i="6"/>
  <c r="W128" i="6" s="1"/>
  <c r="N128" i="6"/>
  <c r="M128" i="6"/>
  <c r="L128" i="6"/>
  <c r="K128" i="6"/>
  <c r="O128" i="6" s="1"/>
  <c r="F128" i="6"/>
  <c r="E128" i="6"/>
  <c r="D128" i="6"/>
  <c r="C128" i="6"/>
  <c r="AD127" i="6"/>
  <c r="AC127" i="6"/>
  <c r="AB127" i="6"/>
  <c r="AA127" i="6"/>
  <c r="AE127" i="6" s="1"/>
  <c r="V127" i="6"/>
  <c r="U127" i="6"/>
  <c r="T127" i="6"/>
  <c r="S127" i="6"/>
  <c r="W127" i="6" s="1"/>
  <c r="N127" i="6"/>
  <c r="M127" i="6"/>
  <c r="L127" i="6"/>
  <c r="K127" i="6"/>
  <c r="O127" i="6" s="1"/>
  <c r="F127" i="6"/>
  <c r="E127" i="6"/>
  <c r="D127" i="6"/>
  <c r="C127" i="6"/>
  <c r="AL126" i="6"/>
  <c r="AK126" i="6"/>
  <c r="AJ126" i="6"/>
  <c r="AI126" i="6"/>
  <c r="AM126" i="6" s="1"/>
  <c r="AD126" i="6"/>
  <c r="AC126" i="6"/>
  <c r="AB126" i="6"/>
  <c r="AA126" i="6"/>
  <c r="AE126" i="6" s="1"/>
  <c r="V126" i="6"/>
  <c r="U126" i="6"/>
  <c r="T126" i="6"/>
  <c r="S126" i="6"/>
  <c r="W126" i="6" s="1"/>
  <c r="N126" i="6"/>
  <c r="M126" i="6"/>
  <c r="L126" i="6"/>
  <c r="K126" i="6"/>
  <c r="O126" i="6" s="1"/>
  <c r="F126" i="6"/>
  <c r="E126" i="6"/>
  <c r="D126" i="6"/>
  <c r="C126" i="6"/>
  <c r="AL125" i="6"/>
  <c r="AK125" i="6"/>
  <c r="AJ125" i="6"/>
  <c r="AI125" i="6"/>
  <c r="AM125" i="6" s="1"/>
  <c r="AD125" i="6"/>
  <c r="AC125" i="6"/>
  <c r="AB125" i="6"/>
  <c r="AA125" i="6"/>
  <c r="AE125" i="6" s="1"/>
  <c r="V125" i="6"/>
  <c r="U125" i="6"/>
  <c r="T125" i="6"/>
  <c r="S125" i="6"/>
  <c r="W125" i="6" s="1"/>
  <c r="N125" i="6"/>
  <c r="M125" i="6"/>
  <c r="L125" i="6"/>
  <c r="K125" i="6"/>
  <c r="O125" i="6" s="1"/>
  <c r="F125" i="6"/>
  <c r="E125" i="6"/>
  <c r="D125" i="6"/>
  <c r="C125" i="6"/>
  <c r="AL124" i="6"/>
  <c r="AK124" i="6"/>
  <c r="AJ124" i="6"/>
  <c r="AI124" i="6"/>
  <c r="AM124" i="6" s="1"/>
  <c r="AD124" i="6"/>
  <c r="AC124" i="6"/>
  <c r="AB124" i="6"/>
  <c r="AA124" i="6"/>
  <c r="AE124" i="6" s="1"/>
  <c r="V124" i="6"/>
  <c r="U124" i="6"/>
  <c r="T124" i="6"/>
  <c r="S124" i="6"/>
  <c r="W124" i="6" s="1"/>
  <c r="N124" i="6"/>
  <c r="M124" i="6"/>
  <c r="L124" i="6"/>
  <c r="K124" i="6"/>
  <c r="O124" i="6" s="1"/>
  <c r="F124" i="6"/>
  <c r="E124" i="6"/>
  <c r="D124" i="6"/>
  <c r="C124" i="6"/>
  <c r="AL123" i="6"/>
  <c r="AK123" i="6"/>
  <c r="AJ123" i="6"/>
  <c r="AJ127" i="6" s="1"/>
  <c r="AI123" i="6"/>
  <c r="AM123" i="6" s="1"/>
  <c r="AD123" i="6"/>
  <c r="AC123" i="6"/>
  <c r="AB123" i="6"/>
  <c r="AA123" i="6"/>
  <c r="AE123" i="6" s="1"/>
  <c r="V123" i="6"/>
  <c r="U123" i="6"/>
  <c r="T123" i="6"/>
  <c r="S123" i="6"/>
  <c r="W123" i="6" s="1"/>
  <c r="N123" i="6"/>
  <c r="M123" i="6"/>
  <c r="L123" i="6"/>
  <c r="K123" i="6"/>
  <c r="O123" i="6" s="1"/>
  <c r="F123" i="6"/>
  <c r="E123" i="6"/>
  <c r="D123" i="6"/>
  <c r="C123" i="6"/>
  <c r="AL122" i="6"/>
  <c r="AL128" i="6" s="1"/>
  <c r="AK122" i="6"/>
  <c r="AK128" i="6" s="1"/>
  <c r="AJ122" i="6"/>
  <c r="AJ128" i="6" s="1"/>
  <c r="AI122" i="6"/>
  <c r="AI128" i="6" s="1"/>
  <c r="AD122" i="6"/>
  <c r="AC122" i="6"/>
  <c r="AB122" i="6"/>
  <c r="AA122" i="6"/>
  <c r="AE122" i="6" s="1"/>
  <c r="V122" i="6"/>
  <c r="U122" i="6"/>
  <c r="T122" i="6"/>
  <c r="S122" i="6"/>
  <c r="W122" i="6" s="1"/>
  <c r="N122" i="6"/>
  <c r="M122" i="6"/>
  <c r="L122" i="6"/>
  <c r="K122" i="6"/>
  <c r="O122" i="6" s="1"/>
  <c r="F122" i="6"/>
  <c r="E122" i="6"/>
  <c r="D122" i="6"/>
  <c r="C122" i="6"/>
  <c r="AD121" i="6"/>
  <c r="AC121" i="6"/>
  <c r="AB121" i="6"/>
  <c r="AA121" i="6"/>
  <c r="AE121" i="6" s="1"/>
  <c r="V121" i="6"/>
  <c r="U121" i="6"/>
  <c r="T121" i="6"/>
  <c r="S121" i="6"/>
  <c r="W121" i="6" s="1"/>
  <c r="N121" i="6"/>
  <c r="M121" i="6"/>
  <c r="L121" i="6"/>
  <c r="K121" i="6"/>
  <c r="O121" i="6" s="1"/>
  <c r="F121" i="6"/>
  <c r="E121" i="6"/>
  <c r="D121" i="6"/>
  <c r="C121" i="6"/>
  <c r="AD120" i="6"/>
  <c r="AD131" i="6" s="1"/>
  <c r="AC120" i="6"/>
  <c r="AC131" i="6" s="1"/>
  <c r="AB120" i="6"/>
  <c r="AB131" i="6" s="1"/>
  <c r="AA120" i="6"/>
  <c r="AA131" i="6" s="1"/>
  <c r="AE131" i="6" s="1"/>
  <c r="V120" i="6"/>
  <c r="V131" i="6" s="1"/>
  <c r="U120" i="6"/>
  <c r="U131" i="6" s="1"/>
  <c r="T120" i="6"/>
  <c r="T131" i="6" s="1"/>
  <c r="S120" i="6"/>
  <c r="W120" i="6" s="1"/>
  <c r="N120" i="6"/>
  <c r="N131" i="6" s="1"/>
  <c r="M120" i="6"/>
  <c r="M131" i="6" s="1"/>
  <c r="L120" i="6"/>
  <c r="L131" i="6" s="1"/>
  <c r="K120" i="6"/>
  <c r="O120" i="6" s="1"/>
  <c r="F120" i="6"/>
  <c r="F131" i="6" s="1"/>
  <c r="E120" i="6"/>
  <c r="E131" i="6" s="1"/>
  <c r="D120" i="6"/>
  <c r="D131" i="6" s="1"/>
  <c r="C120" i="6"/>
  <c r="C131" i="6" s="1"/>
  <c r="G131" i="6" s="1"/>
  <c r="AD114" i="6"/>
  <c r="AC114" i="6"/>
  <c r="AB114" i="6"/>
  <c r="AA114" i="6"/>
  <c r="AE114" i="6" s="1"/>
  <c r="V114" i="6"/>
  <c r="U114" i="6"/>
  <c r="T114" i="6"/>
  <c r="S114" i="6"/>
  <c r="W114" i="6" s="1"/>
  <c r="N114" i="6"/>
  <c r="M114" i="6"/>
  <c r="L114" i="6"/>
  <c r="K114" i="6"/>
  <c r="O114" i="6" s="1"/>
  <c r="G114" i="6"/>
  <c r="F114" i="6"/>
  <c r="E114" i="6"/>
  <c r="D114" i="6"/>
  <c r="C114" i="6"/>
  <c r="G129" i="6" s="1"/>
  <c r="AD113" i="6"/>
  <c r="AC113" i="6"/>
  <c r="AB113" i="6"/>
  <c r="AA113" i="6"/>
  <c r="AE113" i="6" s="1"/>
  <c r="V113" i="6"/>
  <c r="U113" i="6"/>
  <c r="T113" i="6"/>
  <c r="S113" i="6"/>
  <c r="W113" i="6" s="1"/>
  <c r="N113" i="6"/>
  <c r="M113" i="6"/>
  <c r="L113" i="6"/>
  <c r="K113" i="6"/>
  <c r="O113" i="6" s="1"/>
  <c r="G113" i="6"/>
  <c r="F113" i="6"/>
  <c r="E113" i="6"/>
  <c r="D113" i="6"/>
  <c r="C113" i="6"/>
  <c r="G128" i="6" s="1"/>
  <c r="AD112" i="6"/>
  <c r="AC112" i="6"/>
  <c r="AB112" i="6"/>
  <c r="AA112" i="6"/>
  <c r="AE112" i="6" s="1"/>
  <c r="V112" i="6"/>
  <c r="U112" i="6"/>
  <c r="T112" i="6"/>
  <c r="S112" i="6"/>
  <c r="W112" i="6" s="1"/>
  <c r="N112" i="6"/>
  <c r="M112" i="6"/>
  <c r="L112" i="6"/>
  <c r="K112" i="6"/>
  <c r="O112" i="6" s="1"/>
  <c r="G112" i="6"/>
  <c r="F112" i="6"/>
  <c r="E112" i="6"/>
  <c r="D112" i="6"/>
  <c r="C112" i="6"/>
  <c r="G127" i="6" s="1"/>
  <c r="AL111" i="6"/>
  <c r="AK111" i="6"/>
  <c r="AJ111" i="6"/>
  <c r="AI111" i="6"/>
  <c r="AM111" i="6" s="1"/>
  <c r="AD111" i="6"/>
  <c r="AC111" i="6"/>
  <c r="AB111" i="6"/>
  <c r="AA111" i="6"/>
  <c r="AE111" i="6" s="1"/>
  <c r="V111" i="6"/>
  <c r="U111" i="6"/>
  <c r="T111" i="6"/>
  <c r="S111" i="6"/>
  <c r="W111" i="6" s="1"/>
  <c r="N111" i="6"/>
  <c r="M111" i="6"/>
  <c r="L111" i="6"/>
  <c r="K111" i="6"/>
  <c r="O111" i="6" s="1"/>
  <c r="G111" i="6"/>
  <c r="F111" i="6"/>
  <c r="E111" i="6"/>
  <c r="D111" i="6"/>
  <c r="C111" i="6"/>
  <c r="G126" i="6" s="1"/>
  <c r="AL110" i="6"/>
  <c r="AK110" i="6"/>
  <c r="AJ110" i="6"/>
  <c r="AI110" i="6"/>
  <c r="AM110" i="6" s="1"/>
  <c r="AD110" i="6"/>
  <c r="AC110" i="6"/>
  <c r="AB110" i="6"/>
  <c r="AA110" i="6"/>
  <c r="AE110" i="6" s="1"/>
  <c r="V110" i="6"/>
  <c r="U110" i="6"/>
  <c r="T110" i="6"/>
  <c r="S110" i="6"/>
  <c r="W110" i="6" s="1"/>
  <c r="N110" i="6"/>
  <c r="M110" i="6"/>
  <c r="L110" i="6"/>
  <c r="K110" i="6"/>
  <c r="O110" i="6" s="1"/>
  <c r="G110" i="6"/>
  <c r="F110" i="6"/>
  <c r="E110" i="6"/>
  <c r="D110" i="6"/>
  <c r="C110" i="6"/>
  <c r="G125" i="6" s="1"/>
  <c r="AL109" i="6"/>
  <c r="AK109" i="6"/>
  <c r="AJ109" i="6"/>
  <c r="AI109" i="6"/>
  <c r="AM109" i="6" s="1"/>
  <c r="AD109" i="6"/>
  <c r="AC109" i="6"/>
  <c r="AB109" i="6"/>
  <c r="AA109" i="6"/>
  <c r="AE109" i="6" s="1"/>
  <c r="V109" i="6"/>
  <c r="U109" i="6"/>
  <c r="T109" i="6"/>
  <c r="S109" i="6"/>
  <c r="W109" i="6" s="1"/>
  <c r="N109" i="6"/>
  <c r="M109" i="6"/>
  <c r="L109" i="6"/>
  <c r="K109" i="6"/>
  <c r="O109" i="6" s="1"/>
  <c r="G109" i="6"/>
  <c r="F109" i="6"/>
  <c r="E109" i="6"/>
  <c r="D109" i="6"/>
  <c r="C109" i="6"/>
  <c r="G124" i="6" s="1"/>
  <c r="AL108" i="6"/>
  <c r="AK108" i="6"/>
  <c r="AJ108" i="6"/>
  <c r="AI108" i="6"/>
  <c r="AM108" i="6" s="1"/>
  <c r="AD108" i="6"/>
  <c r="AC108" i="6"/>
  <c r="AB108" i="6"/>
  <c r="AA108" i="6"/>
  <c r="AE108" i="6" s="1"/>
  <c r="V108" i="6"/>
  <c r="U108" i="6"/>
  <c r="T108" i="6"/>
  <c r="S108" i="6"/>
  <c r="W108" i="6" s="1"/>
  <c r="N108" i="6"/>
  <c r="M108" i="6"/>
  <c r="L108" i="6"/>
  <c r="K108" i="6"/>
  <c r="O108" i="6" s="1"/>
  <c r="G108" i="6"/>
  <c r="F108" i="6"/>
  <c r="E108" i="6"/>
  <c r="D108" i="6"/>
  <c r="C108" i="6"/>
  <c r="G123" i="6" s="1"/>
  <c r="AL107" i="6"/>
  <c r="AL113" i="6" s="1"/>
  <c r="AK107" i="6"/>
  <c r="AK113" i="6" s="1"/>
  <c r="AJ107" i="6"/>
  <c r="AJ113" i="6" s="1"/>
  <c r="AI107" i="6"/>
  <c r="AI112" i="6" s="1"/>
  <c r="AD107" i="6"/>
  <c r="AC107" i="6"/>
  <c r="AB107" i="6"/>
  <c r="AA107" i="6"/>
  <c r="AE107" i="6" s="1"/>
  <c r="V107" i="6"/>
  <c r="U107" i="6"/>
  <c r="T107" i="6"/>
  <c r="S107" i="6"/>
  <c r="W107" i="6" s="1"/>
  <c r="N107" i="6"/>
  <c r="M107" i="6"/>
  <c r="L107" i="6"/>
  <c r="K107" i="6"/>
  <c r="O107" i="6" s="1"/>
  <c r="G107" i="6"/>
  <c r="F107" i="6"/>
  <c r="E107" i="6"/>
  <c r="D107" i="6"/>
  <c r="C107" i="6"/>
  <c r="G122" i="6" s="1"/>
  <c r="AD106" i="6"/>
  <c r="AC106" i="6"/>
  <c r="AB106" i="6"/>
  <c r="AA106" i="6"/>
  <c r="AE106" i="6" s="1"/>
  <c r="V106" i="6"/>
  <c r="U106" i="6"/>
  <c r="T106" i="6"/>
  <c r="S106" i="6"/>
  <c r="W106" i="6" s="1"/>
  <c r="N106" i="6"/>
  <c r="M106" i="6"/>
  <c r="L106" i="6"/>
  <c r="K106" i="6"/>
  <c r="O106" i="6" s="1"/>
  <c r="G106" i="6"/>
  <c r="F106" i="6"/>
  <c r="E106" i="6"/>
  <c r="D106" i="6"/>
  <c r="C106" i="6"/>
  <c r="G121" i="6" s="1"/>
  <c r="AD105" i="6"/>
  <c r="AD116" i="6" s="1"/>
  <c r="AC105" i="6"/>
  <c r="AC116" i="6" s="1"/>
  <c r="AB105" i="6"/>
  <c r="AB116" i="6" s="1"/>
  <c r="AA105" i="6"/>
  <c r="AE105" i="6" s="1"/>
  <c r="V105" i="6"/>
  <c r="V116" i="6" s="1"/>
  <c r="U105" i="6"/>
  <c r="U116" i="6" s="1"/>
  <c r="T105" i="6"/>
  <c r="T116" i="6" s="1"/>
  <c r="S105" i="6"/>
  <c r="S116" i="6" s="1"/>
  <c r="N105" i="6"/>
  <c r="N116" i="6" s="1"/>
  <c r="M105" i="6"/>
  <c r="M116" i="6" s="1"/>
  <c r="L105" i="6"/>
  <c r="L116" i="6" s="1"/>
  <c r="K105" i="6"/>
  <c r="O105" i="6" s="1"/>
  <c r="G105" i="6"/>
  <c r="F105" i="6"/>
  <c r="F116" i="6" s="1"/>
  <c r="E105" i="6"/>
  <c r="E116" i="6" s="1"/>
  <c r="D105" i="6"/>
  <c r="D116" i="6" s="1"/>
  <c r="C105" i="6"/>
  <c r="G120" i="6" s="1"/>
  <c r="AD99" i="6"/>
  <c r="AC99" i="6"/>
  <c r="AB99" i="6"/>
  <c r="AA99" i="6"/>
  <c r="AE99" i="6" s="1"/>
  <c r="V99" i="6"/>
  <c r="U99" i="6"/>
  <c r="T99" i="6"/>
  <c r="S99" i="6"/>
  <c r="W99" i="6" s="1"/>
  <c r="N99" i="6"/>
  <c r="M99" i="6"/>
  <c r="L99" i="6"/>
  <c r="K99" i="6"/>
  <c r="O99" i="6" s="1"/>
  <c r="F99" i="6"/>
  <c r="E99" i="6"/>
  <c r="D99" i="6"/>
  <c r="C99" i="6"/>
  <c r="G99" i="6" s="1"/>
  <c r="AD98" i="6"/>
  <c r="AC98" i="6"/>
  <c r="AB98" i="6"/>
  <c r="AA98" i="6"/>
  <c r="AE98" i="6" s="1"/>
  <c r="V98" i="6"/>
  <c r="U98" i="6"/>
  <c r="T98" i="6"/>
  <c r="S98" i="6"/>
  <c r="W98" i="6" s="1"/>
  <c r="N98" i="6"/>
  <c r="M98" i="6"/>
  <c r="L98" i="6"/>
  <c r="K98" i="6"/>
  <c r="O98" i="6" s="1"/>
  <c r="F98" i="6"/>
  <c r="E98" i="6"/>
  <c r="D98" i="6"/>
  <c r="C98" i="6"/>
  <c r="G98" i="6" s="1"/>
  <c r="AD97" i="6"/>
  <c r="AC97" i="6"/>
  <c r="AB97" i="6"/>
  <c r="AA97" i="6"/>
  <c r="AE97" i="6" s="1"/>
  <c r="V97" i="6"/>
  <c r="U97" i="6"/>
  <c r="T97" i="6"/>
  <c r="S97" i="6"/>
  <c r="W97" i="6" s="1"/>
  <c r="N97" i="6"/>
  <c r="M97" i="6"/>
  <c r="L97" i="6"/>
  <c r="K97" i="6"/>
  <c r="O97" i="6" s="1"/>
  <c r="F97" i="6"/>
  <c r="E97" i="6"/>
  <c r="D97" i="6"/>
  <c r="C97" i="6"/>
  <c r="G97" i="6" s="1"/>
  <c r="AD96" i="6"/>
  <c r="AC96" i="6"/>
  <c r="AB96" i="6"/>
  <c r="AA96" i="6"/>
  <c r="AE96" i="6" s="1"/>
  <c r="V96" i="6"/>
  <c r="U96" i="6"/>
  <c r="T96" i="6"/>
  <c r="S96" i="6"/>
  <c r="W96" i="6" s="1"/>
  <c r="N96" i="6"/>
  <c r="M96" i="6"/>
  <c r="L96" i="6"/>
  <c r="K96" i="6"/>
  <c r="O96" i="6" s="1"/>
  <c r="F96" i="6"/>
  <c r="E96" i="6"/>
  <c r="D96" i="6"/>
  <c r="C96" i="6"/>
  <c r="G96" i="6" s="1"/>
  <c r="AD95" i="6"/>
  <c r="AC95" i="6"/>
  <c r="AB95" i="6"/>
  <c r="AA95" i="6"/>
  <c r="AE95" i="6" s="1"/>
  <c r="V95" i="6"/>
  <c r="U95" i="6"/>
  <c r="T95" i="6"/>
  <c r="S95" i="6"/>
  <c r="W95" i="6" s="1"/>
  <c r="N95" i="6"/>
  <c r="M95" i="6"/>
  <c r="L95" i="6"/>
  <c r="K95" i="6"/>
  <c r="O95" i="6" s="1"/>
  <c r="F95" i="6"/>
  <c r="E95" i="6"/>
  <c r="D95" i="6"/>
  <c r="C95" i="6"/>
  <c r="G95" i="6" s="1"/>
  <c r="AL94" i="6"/>
  <c r="AK94" i="6"/>
  <c r="AJ94" i="6"/>
  <c r="AI94" i="6"/>
  <c r="AM94" i="6" s="1"/>
  <c r="AD94" i="6"/>
  <c r="AC94" i="6"/>
  <c r="AB94" i="6"/>
  <c r="AA94" i="6"/>
  <c r="AE94" i="6" s="1"/>
  <c r="V94" i="6"/>
  <c r="U94" i="6"/>
  <c r="T94" i="6"/>
  <c r="S94" i="6"/>
  <c r="W94" i="6" s="1"/>
  <c r="N94" i="6"/>
  <c r="M94" i="6"/>
  <c r="L94" i="6"/>
  <c r="K94" i="6"/>
  <c r="O94" i="6" s="1"/>
  <c r="F94" i="6"/>
  <c r="E94" i="6"/>
  <c r="D94" i="6"/>
  <c r="C94" i="6"/>
  <c r="G94" i="6" s="1"/>
  <c r="AL93" i="6"/>
  <c r="AK93" i="6"/>
  <c r="AJ93" i="6"/>
  <c r="AI93" i="6"/>
  <c r="AM93" i="6" s="1"/>
  <c r="AD93" i="6"/>
  <c r="AC93" i="6"/>
  <c r="AB93" i="6"/>
  <c r="AA93" i="6"/>
  <c r="AE93" i="6" s="1"/>
  <c r="V93" i="6"/>
  <c r="U93" i="6"/>
  <c r="T93" i="6"/>
  <c r="S93" i="6"/>
  <c r="W93" i="6" s="1"/>
  <c r="N93" i="6"/>
  <c r="M93" i="6"/>
  <c r="L93" i="6"/>
  <c r="K93" i="6"/>
  <c r="O93" i="6" s="1"/>
  <c r="F93" i="6"/>
  <c r="E93" i="6"/>
  <c r="D93" i="6"/>
  <c r="C93" i="6"/>
  <c r="G93" i="6" s="1"/>
  <c r="AL92" i="6"/>
  <c r="AK92" i="6"/>
  <c r="AJ92" i="6"/>
  <c r="AI92" i="6"/>
  <c r="AM92" i="6" s="1"/>
  <c r="AD92" i="6"/>
  <c r="AC92" i="6"/>
  <c r="AB92" i="6"/>
  <c r="AA92" i="6"/>
  <c r="AE92" i="6" s="1"/>
  <c r="V92" i="6"/>
  <c r="U92" i="6"/>
  <c r="T92" i="6"/>
  <c r="S92" i="6"/>
  <c r="W92" i="6" s="1"/>
  <c r="N92" i="6"/>
  <c r="M92" i="6"/>
  <c r="L92" i="6"/>
  <c r="K92" i="6"/>
  <c r="O92" i="6" s="1"/>
  <c r="F92" i="6"/>
  <c r="E92" i="6"/>
  <c r="D92" i="6"/>
  <c r="C92" i="6"/>
  <c r="G92" i="6" s="1"/>
  <c r="AL91" i="6"/>
  <c r="AK91" i="6"/>
  <c r="AJ91" i="6"/>
  <c r="AI91" i="6"/>
  <c r="AM91" i="6" s="1"/>
  <c r="AD91" i="6"/>
  <c r="AC91" i="6"/>
  <c r="AB91" i="6"/>
  <c r="AA91" i="6"/>
  <c r="AE91" i="6" s="1"/>
  <c r="V91" i="6"/>
  <c r="U91" i="6"/>
  <c r="T91" i="6"/>
  <c r="S91" i="6"/>
  <c r="W91" i="6" s="1"/>
  <c r="N91" i="6"/>
  <c r="M91" i="6"/>
  <c r="L91" i="6"/>
  <c r="K91" i="6"/>
  <c r="O91" i="6" s="1"/>
  <c r="F91" i="6"/>
  <c r="E91" i="6"/>
  <c r="D91" i="6"/>
  <c r="C91" i="6"/>
  <c r="G91" i="6" s="1"/>
  <c r="AL90" i="6"/>
  <c r="AL95" i="6" s="1"/>
  <c r="AK90" i="6"/>
  <c r="AK96" i="6" s="1"/>
  <c r="AJ90" i="6"/>
  <c r="AJ96" i="6" s="1"/>
  <c r="AI90" i="6"/>
  <c r="AM90" i="6" s="1"/>
  <c r="AD90" i="6"/>
  <c r="AD101" i="6" s="1"/>
  <c r="AC90" i="6"/>
  <c r="AC101" i="6" s="1"/>
  <c r="AB90" i="6"/>
  <c r="AB101" i="6" s="1"/>
  <c r="AA90" i="6"/>
  <c r="AE90" i="6" s="1"/>
  <c r="V90" i="6"/>
  <c r="V101" i="6" s="1"/>
  <c r="U90" i="6"/>
  <c r="U101" i="6" s="1"/>
  <c r="T90" i="6"/>
  <c r="T101" i="6" s="1"/>
  <c r="S90" i="6"/>
  <c r="W90" i="6" s="1"/>
  <c r="N90" i="6"/>
  <c r="N101" i="6" s="1"/>
  <c r="M90" i="6"/>
  <c r="M101" i="6" s="1"/>
  <c r="L90" i="6"/>
  <c r="L101" i="6" s="1"/>
  <c r="K90" i="6"/>
  <c r="K101" i="6" s="1"/>
  <c r="O101" i="6" s="1"/>
  <c r="F90" i="6"/>
  <c r="F101" i="6" s="1"/>
  <c r="E90" i="6"/>
  <c r="E101" i="6" s="1"/>
  <c r="D90" i="6"/>
  <c r="D101" i="6" s="1"/>
  <c r="C90" i="6"/>
  <c r="G90" i="6" s="1"/>
  <c r="AD129" i="4"/>
  <c r="AC129" i="4"/>
  <c r="AB129" i="4"/>
  <c r="AA129" i="4"/>
  <c r="AE129" i="4" s="1"/>
  <c r="V129" i="4"/>
  <c r="U129" i="4"/>
  <c r="T129" i="4"/>
  <c r="S129" i="4"/>
  <c r="W129" i="4" s="1"/>
  <c r="N129" i="4"/>
  <c r="M129" i="4"/>
  <c r="L129" i="4"/>
  <c r="K129" i="4"/>
  <c r="O129" i="4" s="1"/>
  <c r="F129" i="4"/>
  <c r="E129" i="4"/>
  <c r="D129" i="4"/>
  <c r="C129" i="4"/>
  <c r="G114" i="4" s="1"/>
  <c r="AD128" i="4"/>
  <c r="AC128" i="4"/>
  <c r="AB128" i="4"/>
  <c r="AA128" i="4"/>
  <c r="AE128" i="4" s="1"/>
  <c r="V128" i="4"/>
  <c r="U128" i="4"/>
  <c r="T128" i="4"/>
  <c r="S128" i="4"/>
  <c r="W128" i="4" s="1"/>
  <c r="N128" i="4"/>
  <c r="M128" i="4"/>
  <c r="L128" i="4"/>
  <c r="K128" i="4"/>
  <c r="O128" i="4" s="1"/>
  <c r="F128" i="4"/>
  <c r="E128" i="4"/>
  <c r="D128" i="4"/>
  <c r="C128" i="4"/>
  <c r="AD127" i="4"/>
  <c r="AC127" i="4"/>
  <c r="AB127" i="4"/>
  <c r="AA127" i="4"/>
  <c r="AE127" i="4" s="1"/>
  <c r="V127" i="4"/>
  <c r="U127" i="4"/>
  <c r="T127" i="4"/>
  <c r="S127" i="4"/>
  <c r="W127" i="4" s="1"/>
  <c r="N127" i="4"/>
  <c r="M127" i="4"/>
  <c r="L127" i="4"/>
  <c r="K127" i="4"/>
  <c r="O127" i="4" s="1"/>
  <c r="F127" i="4"/>
  <c r="E127" i="4"/>
  <c r="G112" i="4" s="1"/>
  <c r="D127" i="4"/>
  <c r="C127" i="4"/>
  <c r="AL126" i="4"/>
  <c r="AK126" i="4"/>
  <c r="AJ126" i="4"/>
  <c r="AI126" i="4"/>
  <c r="AM126" i="4" s="1"/>
  <c r="AD126" i="4"/>
  <c r="AC126" i="4"/>
  <c r="AB126" i="4"/>
  <c r="AA126" i="4"/>
  <c r="AE126" i="4" s="1"/>
  <c r="V126" i="4"/>
  <c r="U126" i="4"/>
  <c r="T126" i="4"/>
  <c r="S126" i="4"/>
  <c r="W126" i="4" s="1"/>
  <c r="N126" i="4"/>
  <c r="M126" i="4"/>
  <c r="L126" i="4"/>
  <c r="K126" i="4"/>
  <c r="O126" i="4" s="1"/>
  <c r="F126" i="4"/>
  <c r="E126" i="4"/>
  <c r="G111" i="4" s="1"/>
  <c r="D126" i="4"/>
  <c r="C126" i="4"/>
  <c r="AM125" i="4"/>
  <c r="AL125" i="4"/>
  <c r="AK125" i="4"/>
  <c r="AJ125" i="4"/>
  <c r="AI125" i="4"/>
  <c r="AD125" i="4"/>
  <c r="AC125" i="4"/>
  <c r="AB125" i="4"/>
  <c r="AB131" i="4" s="1"/>
  <c r="AA125" i="4"/>
  <c r="AE125" i="4" s="1"/>
  <c r="V125" i="4"/>
  <c r="U125" i="4"/>
  <c r="U131" i="4" s="1"/>
  <c r="T125" i="4"/>
  <c r="S125" i="4"/>
  <c r="W125" i="4" s="1"/>
  <c r="N125" i="4"/>
  <c r="N131" i="4" s="1"/>
  <c r="M125" i="4"/>
  <c r="L125" i="4"/>
  <c r="K125" i="4"/>
  <c r="O125" i="4" s="1"/>
  <c r="F125" i="4"/>
  <c r="E125" i="4"/>
  <c r="D125" i="4"/>
  <c r="C125" i="4"/>
  <c r="C131" i="4" s="1"/>
  <c r="AL124" i="4"/>
  <c r="AK124" i="4"/>
  <c r="AJ124" i="4"/>
  <c r="AJ128" i="4" s="1"/>
  <c r="AI124" i="4"/>
  <c r="AI128" i="4" s="1"/>
  <c r="AD124" i="4"/>
  <c r="AC124" i="4"/>
  <c r="AB124" i="4"/>
  <c r="AA124" i="4"/>
  <c r="AE124" i="4" s="1"/>
  <c r="V124" i="4"/>
  <c r="U124" i="4"/>
  <c r="T124" i="4"/>
  <c r="S124" i="4"/>
  <c r="W124" i="4" s="1"/>
  <c r="N124" i="4"/>
  <c r="M124" i="4"/>
  <c r="L124" i="4"/>
  <c r="K124" i="4"/>
  <c r="O124" i="4" s="1"/>
  <c r="F124" i="4"/>
  <c r="E124" i="4"/>
  <c r="D124" i="4"/>
  <c r="C124" i="4"/>
  <c r="AL123" i="4"/>
  <c r="AK123" i="4"/>
  <c r="AK127" i="4" s="1"/>
  <c r="AJ123" i="4"/>
  <c r="AJ127" i="4" s="1"/>
  <c r="AI123" i="4"/>
  <c r="AM123" i="4" s="1"/>
  <c r="AD123" i="4"/>
  <c r="AC123" i="4"/>
  <c r="AB123" i="4"/>
  <c r="AA123" i="4"/>
  <c r="AE123" i="4" s="1"/>
  <c r="V123" i="4"/>
  <c r="U123" i="4"/>
  <c r="T123" i="4"/>
  <c r="S123" i="4"/>
  <c r="W123" i="4" s="1"/>
  <c r="N123" i="4"/>
  <c r="M123" i="4"/>
  <c r="L123" i="4"/>
  <c r="K123" i="4"/>
  <c r="O123" i="4" s="1"/>
  <c r="F123" i="4"/>
  <c r="E123" i="4"/>
  <c r="G108" i="4" s="1"/>
  <c r="D123" i="4"/>
  <c r="C123" i="4"/>
  <c r="AL122" i="4"/>
  <c r="AL128" i="4" s="1"/>
  <c r="AK122" i="4"/>
  <c r="AK128" i="4" s="1"/>
  <c r="AJ122" i="4"/>
  <c r="AI122" i="4"/>
  <c r="AI127" i="4" s="1"/>
  <c r="AD122" i="4"/>
  <c r="AC122" i="4"/>
  <c r="AB122" i="4"/>
  <c r="AA122" i="4"/>
  <c r="AE122" i="4" s="1"/>
  <c r="V122" i="4"/>
  <c r="U122" i="4"/>
  <c r="T122" i="4"/>
  <c r="S122" i="4"/>
  <c r="W122" i="4" s="1"/>
  <c r="N122" i="4"/>
  <c r="M122" i="4"/>
  <c r="L122" i="4"/>
  <c r="K122" i="4"/>
  <c r="O122" i="4" s="1"/>
  <c r="F122" i="4"/>
  <c r="E122" i="4"/>
  <c r="G107" i="4" s="1"/>
  <c r="D122" i="4"/>
  <c r="C122" i="4"/>
  <c r="AD121" i="4"/>
  <c r="AC121" i="4"/>
  <c r="AB121" i="4"/>
  <c r="AA121" i="4"/>
  <c r="AE121" i="4" s="1"/>
  <c r="V121" i="4"/>
  <c r="U121" i="4"/>
  <c r="T121" i="4"/>
  <c r="S121" i="4"/>
  <c r="W121" i="4" s="1"/>
  <c r="N121" i="4"/>
  <c r="M121" i="4"/>
  <c r="L121" i="4"/>
  <c r="K121" i="4"/>
  <c r="O121" i="4" s="1"/>
  <c r="F121" i="4"/>
  <c r="E121" i="4"/>
  <c r="G106" i="4" s="1"/>
  <c r="D121" i="4"/>
  <c r="C121" i="4"/>
  <c r="AD120" i="4"/>
  <c r="AD131" i="4" s="1"/>
  <c r="AC120" i="4"/>
  <c r="AC131" i="4" s="1"/>
  <c r="AB120" i="4"/>
  <c r="AA120" i="4"/>
  <c r="AA131" i="4" s="1"/>
  <c r="V120" i="4"/>
  <c r="V131" i="4" s="1"/>
  <c r="U120" i="4"/>
  <c r="T120" i="4"/>
  <c r="T131" i="4" s="1"/>
  <c r="S120" i="4"/>
  <c r="W120" i="4" s="1"/>
  <c r="N120" i="4"/>
  <c r="M120" i="4"/>
  <c r="M131" i="4" s="1"/>
  <c r="L120" i="4"/>
  <c r="L131" i="4" s="1"/>
  <c r="K120" i="4"/>
  <c r="O120" i="4" s="1"/>
  <c r="F120" i="4"/>
  <c r="F131" i="4" s="1"/>
  <c r="E120" i="4"/>
  <c r="E131" i="4" s="1"/>
  <c r="D120" i="4"/>
  <c r="D131" i="4" s="1"/>
  <c r="C120" i="4"/>
  <c r="AD114" i="4"/>
  <c r="AC114" i="4"/>
  <c r="AB114" i="4"/>
  <c r="AA114" i="4"/>
  <c r="AE114" i="4" s="1"/>
  <c r="V114" i="4"/>
  <c r="U114" i="4"/>
  <c r="T114" i="4"/>
  <c r="S114" i="4"/>
  <c r="N114" i="4"/>
  <c r="M114" i="4"/>
  <c r="M115" i="4" s="1"/>
  <c r="L114" i="4"/>
  <c r="K114" i="4"/>
  <c r="F114" i="4"/>
  <c r="G129" i="4" s="1"/>
  <c r="E114" i="4"/>
  <c r="D114" i="4"/>
  <c r="C114" i="4"/>
  <c r="AI113" i="4"/>
  <c r="AD113" i="4"/>
  <c r="AC113" i="4"/>
  <c r="AB113" i="4"/>
  <c r="AA113" i="4"/>
  <c r="AE113" i="4" s="1"/>
  <c r="V113" i="4"/>
  <c r="U113" i="4"/>
  <c r="T113" i="4"/>
  <c r="S113" i="4"/>
  <c r="W113" i="4" s="1"/>
  <c r="N113" i="4"/>
  <c r="M113" i="4"/>
  <c r="L113" i="4"/>
  <c r="K113" i="4"/>
  <c r="O113" i="4" s="1"/>
  <c r="G113" i="4"/>
  <c r="F113" i="4"/>
  <c r="E113" i="4"/>
  <c r="D113" i="4"/>
  <c r="C113" i="4"/>
  <c r="G128" i="4" s="1"/>
  <c r="AD112" i="4"/>
  <c r="AC112" i="4"/>
  <c r="AB112" i="4"/>
  <c r="AA112" i="4"/>
  <c r="V112" i="4"/>
  <c r="U112" i="4"/>
  <c r="T112" i="4"/>
  <c r="S112" i="4"/>
  <c r="N112" i="4"/>
  <c r="M112" i="4"/>
  <c r="L112" i="4"/>
  <c r="K112" i="4"/>
  <c r="O112" i="4" s="1"/>
  <c r="F112" i="4"/>
  <c r="E112" i="4"/>
  <c r="D112" i="4"/>
  <c r="C112" i="4"/>
  <c r="G127" i="4" s="1"/>
  <c r="AL111" i="4"/>
  <c r="AK111" i="4"/>
  <c r="AJ111" i="4"/>
  <c r="AI111" i="4"/>
  <c r="AD111" i="4"/>
  <c r="AC111" i="4"/>
  <c r="AB111" i="4"/>
  <c r="AA111" i="4"/>
  <c r="V111" i="4"/>
  <c r="U111" i="4"/>
  <c r="T111" i="4"/>
  <c r="S111" i="4"/>
  <c r="W111" i="4" s="1"/>
  <c r="N111" i="4"/>
  <c r="M111" i="4"/>
  <c r="L111" i="4"/>
  <c r="K111" i="4"/>
  <c r="O111" i="4" s="1"/>
  <c r="F111" i="4"/>
  <c r="E111" i="4"/>
  <c r="D111" i="4"/>
  <c r="C111" i="4"/>
  <c r="G126" i="4" s="1"/>
  <c r="AL110" i="4"/>
  <c r="AK110" i="4"/>
  <c r="AJ110" i="4"/>
  <c r="AI110" i="4"/>
  <c r="AM110" i="4" s="1"/>
  <c r="AD110" i="4"/>
  <c r="AC110" i="4"/>
  <c r="AB110" i="4"/>
  <c r="AA110" i="4"/>
  <c r="AA116" i="4" s="1"/>
  <c r="V110" i="4"/>
  <c r="U110" i="4"/>
  <c r="T110" i="4"/>
  <c r="T116" i="4" s="1"/>
  <c r="S110" i="4"/>
  <c r="N110" i="4"/>
  <c r="M110" i="4"/>
  <c r="L110" i="4"/>
  <c r="K110" i="4"/>
  <c r="O110" i="4" s="1"/>
  <c r="F110" i="4"/>
  <c r="E110" i="4"/>
  <c r="D110" i="4"/>
  <c r="C110" i="4"/>
  <c r="AL109" i="4"/>
  <c r="AL113" i="4" s="1"/>
  <c r="AK109" i="4"/>
  <c r="AJ109" i="4"/>
  <c r="AI109" i="4"/>
  <c r="AM109" i="4" s="1"/>
  <c r="AD109" i="4"/>
  <c r="AC109" i="4"/>
  <c r="AB109" i="4"/>
  <c r="AA109" i="4"/>
  <c r="V109" i="4"/>
  <c r="U109" i="4"/>
  <c r="T109" i="4"/>
  <c r="S109" i="4"/>
  <c r="N109" i="4"/>
  <c r="M109" i="4"/>
  <c r="L109" i="4"/>
  <c r="K109" i="4"/>
  <c r="G109" i="4"/>
  <c r="F109" i="4"/>
  <c r="E109" i="4"/>
  <c r="D109" i="4"/>
  <c r="C109" i="4"/>
  <c r="G124" i="4" s="1"/>
  <c r="AL108" i="4"/>
  <c r="AK108" i="4"/>
  <c r="AJ108" i="4"/>
  <c r="AJ112" i="4" s="1"/>
  <c r="AI108" i="4"/>
  <c r="AI112" i="4" s="1"/>
  <c r="AD108" i="4"/>
  <c r="AC108" i="4"/>
  <c r="AB108" i="4"/>
  <c r="AA108" i="4"/>
  <c r="AE108" i="4" s="1"/>
  <c r="V108" i="4"/>
  <c r="U108" i="4"/>
  <c r="T108" i="4"/>
  <c r="S108" i="4"/>
  <c r="N108" i="4"/>
  <c r="M108" i="4"/>
  <c r="L108" i="4"/>
  <c r="K108" i="4"/>
  <c r="O108" i="4" s="1"/>
  <c r="F108" i="4"/>
  <c r="E108" i="4"/>
  <c r="D108" i="4"/>
  <c r="C108" i="4"/>
  <c r="G123" i="4" s="1"/>
  <c r="AL107" i="4"/>
  <c r="AL112" i="4" s="1"/>
  <c r="AK107" i="4"/>
  <c r="AJ107" i="4"/>
  <c r="AJ113" i="4" s="1"/>
  <c r="AI107" i="4"/>
  <c r="AM107" i="4" s="1"/>
  <c r="AD107" i="4"/>
  <c r="AC107" i="4"/>
  <c r="AB107" i="4"/>
  <c r="AA107" i="4"/>
  <c r="AE107" i="4" s="1"/>
  <c r="V107" i="4"/>
  <c r="U107" i="4"/>
  <c r="T107" i="4"/>
  <c r="S107" i="4"/>
  <c r="W107" i="4" s="1"/>
  <c r="N107" i="4"/>
  <c r="M107" i="4"/>
  <c r="L107" i="4"/>
  <c r="K107" i="4"/>
  <c r="F107" i="4"/>
  <c r="E107" i="4"/>
  <c r="D107" i="4"/>
  <c r="C107" i="4"/>
  <c r="AD106" i="4"/>
  <c r="AC106" i="4"/>
  <c r="AB106" i="4"/>
  <c r="AA106" i="4"/>
  <c r="AE106" i="4" s="1"/>
  <c r="V106" i="4"/>
  <c r="U106" i="4"/>
  <c r="T106" i="4"/>
  <c r="S106" i="4"/>
  <c r="W106" i="4" s="1"/>
  <c r="N106" i="4"/>
  <c r="M106" i="4"/>
  <c r="L106" i="4"/>
  <c r="K106" i="4"/>
  <c r="F106" i="4"/>
  <c r="E106" i="4"/>
  <c r="D106" i="4"/>
  <c r="C106" i="4"/>
  <c r="AD105" i="4"/>
  <c r="AC105" i="4"/>
  <c r="AC116" i="4" s="1"/>
  <c r="AB105" i="4"/>
  <c r="AB116" i="4" s="1"/>
  <c r="AA105" i="4"/>
  <c r="V105" i="4"/>
  <c r="V116" i="4" s="1"/>
  <c r="U105" i="4"/>
  <c r="T105" i="4"/>
  <c r="S105" i="4"/>
  <c r="N105" i="4"/>
  <c r="N116" i="4" s="1"/>
  <c r="M105" i="4"/>
  <c r="L105" i="4"/>
  <c r="K105" i="4"/>
  <c r="O105" i="4" s="1"/>
  <c r="F105" i="4"/>
  <c r="E105" i="4"/>
  <c r="D105" i="4"/>
  <c r="D116" i="4" s="1"/>
  <c r="C105" i="4"/>
  <c r="L100" i="4"/>
  <c r="AD99" i="4"/>
  <c r="AC99" i="4"/>
  <c r="AB99" i="4"/>
  <c r="AA99" i="4"/>
  <c r="AE99" i="4" s="1"/>
  <c r="V99" i="4"/>
  <c r="U99" i="4"/>
  <c r="T99" i="4"/>
  <c r="S99" i="4"/>
  <c r="W99" i="4" s="1"/>
  <c r="N99" i="4"/>
  <c r="M99" i="4"/>
  <c r="L99" i="4"/>
  <c r="K99" i="4"/>
  <c r="F99" i="4"/>
  <c r="E99" i="4"/>
  <c r="E101" i="4" s="1"/>
  <c r="D99" i="4"/>
  <c r="C99" i="4"/>
  <c r="AD98" i="4"/>
  <c r="AC98" i="4"/>
  <c r="AB98" i="4"/>
  <c r="AA98" i="4"/>
  <c r="V98" i="4"/>
  <c r="U98" i="4"/>
  <c r="T98" i="4"/>
  <c r="S98" i="4"/>
  <c r="W98" i="4" s="1"/>
  <c r="N98" i="4"/>
  <c r="M98" i="4"/>
  <c r="L98" i="4"/>
  <c r="K98" i="4"/>
  <c r="O98" i="4" s="1"/>
  <c r="F98" i="4"/>
  <c r="E98" i="4"/>
  <c r="D98" i="4"/>
  <c r="C98" i="4"/>
  <c r="G98" i="4" s="1"/>
  <c r="AD97" i="4"/>
  <c r="AD101" i="4" s="1"/>
  <c r="AC97" i="4"/>
  <c r="AB97" i="4"/>
  <c r="AA97" i="4"/>
  <c r="V97" i="4"/>
  <c r="U97" i="4"/>
  <c r="T97" i="4"/>
  <c r="S97" i="4"/>
  <c r="W97" i="4" s="1"/>
  <c r="N97" i="4"/>
  <c r="M97" i="4"/>
  <c r="L97" i="4"/>
  <c r="K97" i="4"/>
  <c r="O97" i="4" s="1"/>
  <c r="F97" i="4"/>
  <c r="E97" i="4"/>
  <c r="D97" i="4"/>
  <c r="C97" i="4"/>
  <c r="G97" i="4" s="1"/>
  <c r="AD96" i="4"/>
  <c r="AC96" i="4"/>
  <c r="AB96" i="4"/>
  <c r="AA96" i="4"/>
  <c r="AE96" i="4" s="1"/>
  <c r="V96" i="4"/>
  <c r="U96" i="4"/>
  <c r="T96" i="4"/>
  <c r="S96" i="4"/>
  <c r="N96" i="4"/>
  <c r="M96" i="4"/>
  <c r="L96" i="4"/>
  <c r="K96" i="4"/>
  <c r="F96" i="4"/>
  <c r="E96" i="4"/>
  <c r="D96" i="4"/>
  <c r="C96" i="4"/>
  <c r="AI95" i="4"/>
  <c r="AD95" i="4"/>
  <c r="AC95" i="4"/>
  <c r="AB95" i="4"/>
  <c r="AA95" i="4"/>
  <c r="AE95" i="4" s="1"/>
  <c r="V95" i="4"/>
  <c r="U95" i="4"/>
  <c r="T95" i="4"/>
  <c r="S95" i="4"/>
  <c r="W95" i="4" s="1"/>
  <c r="N95" i="4"/>
  <c r="M95" i="4"/>
  <c r="L95" i="4"/>
  <c r="K95" i="4"/>
  <c r="O95" i="4" s="1"/>
  <c r="F95" i="4"/>
  <c r="E95" i="4"/>
  <c r="D95" i="4"/>
  <c r="C95" i="4"/>
  <c r="G95" i="4" s="1"/>
  <c r="AL94" i="4"/>
  <c r="AK94" i="4"/>
  <c r="AJ94" i="4"/>
  <c r="AI94" i="4"/>
  <c r="AD94" i="4"/>
  <c r="AC94" i="4"/>
  <c r="AB94" i="4"/>
  <c r="AA94" i="4"/>
  <c r="AE94" i="4" s="1"/>
  <c r="V94" i="4"/>
  <c r="U94" i="4"/>
  <c r="T94" i="4"/>
  <c r="S94" i="4"/>
  <c r="W94" i="4" s="1"/>
  <c r="N94" i="4"/>
  <c r="M94" i="4"/>
  <c r="L94" i="4"/>
  <c r="K94" i="4"/>
  <c r="O94" i="4" s="1"/>
  <c r="F94" i="4"/>
  <c r="E94" i="4"/>
  <c r="D94" i="4"/>
  <c r="C94" i="4"/>
  <c r="AL93" i="4"/>
  <c r="AK93" i="4"/>
  <c r="AJ93" i="4"/>
  <c r="AI93" i="4"/>
  <c r="AD93" i="4"/>
  <c r="AD100" i="4" s="1"/>
  <c r="AC93" i="4"/>
  <c r="AB93" i="4"/>
  <c r="AA93" i="4"/>
  <c r="AE93" i="4" s="1"/>
  <c r="V93" i="4"/>
  <c r="U93" i="4"/>
  <c r="T93" i="4"/>
  <c r="S93" i="4"/>
  <c r="S101" i="4" s="1"/>
  <c r="N93" i="4"/>
  <c r="M93" i="4"/>
  <c r="L93" i="4"/>
  <c r="L101" i="4" s="1"/>
  <c r="K93" i="4"/>
  <c r="F93" i="4"/>
  <c r="E93" i="4"/>
  <c r="E100" i="4" s="1"/>
  <c r="D93" i="4"/>
  <c r="C93" i="4"/>
  <c r="AL92" i="4"/>
  <c r="AL96" i="4" s="1"/>
  <c r="AK92" i="4"/>
  <c r="AJ92" i="4"/>
  <c r="AI92" i="4"/>
  <c r="AD92" i="4"/>
  <c r="AC92" i="4"/>
  <c r="AB92" i="4"/>
  <c r="AA92" i="4"/>
  <c r="AE92" i="4" s="1"/>
  <c r="V92" i="4"/>
  <c r="U92" i="4"/>
  <c r="T92" i="4"/>
  <c r="S92" i="4"/>
  <c r="W92" i="4" s="1"/>
  <c r="N92" i="4"/>
  <c r="M92" i="4"/>
  <c r="L92" i="4"/>
  <c r="K92" i="4"/>
  <c r="O92" i="4" s="1"/>
  <c r="F92" i="4"/>
  <c r="E92" i="4"/>
  <c r="D92" i="4"/>
  <c r="C92" i="4"/>
  <c r="G92" i="4" s="1"/>
  <c r="AL91" i="4"/>
  <c r="AK91" i="4"/>
  <c r="AJ91" i="4"/>
  <c r="AI91" i="4"/>
  <c r="AM91" i="4" s="1"/>
  <c r="AD91" i="4"/>
  <c r="AC91" i="4"/>
  <c r="AB91" i="4"/>
  <c r="AA91" i="4"/>
  <c r="V91" i="4"/>
  <c r="U91" i="4"/>
  <c r="T91" i="4"/>
  <c r="S91" i="4"/>
  <c r="W91" i="4" s="1"/>
  <c r="N91" i="4"/>
  <c r="M91" i="4"/>
  <c r="L91" i="4"/>
  <c r="K91" i="4"/>
  <c r="F91" i="4"/>
  <c r="E91" i="4"/>
  <c r="D91" i="4"/>
  <c r="C91" i="4"/>
  <c r="G91" i="4" s="1"/>
  <c r="AL90" i="4"/>
  <c r="AK90" i="4"/>
  <c r="AK95" i="4" s="1"/>
  <c r="AJ90" i="4"/>
  <c r="AI90" i="4"/>
  <c r="AM90" i="4" s="1"/>
  <c r="AD90" i="4"/>
  <c r="AC90" i="4"/>
  <c r="AB90" i="4"/>
  <c r="AA90" i="4"/>
  <c r="V90" i="4"/>
  <c r="U90" i="4"/>
  <c r="U101" i="4" s="1"/>
  <c r="T90" i="4"/>
  <c r="T101" i="4" s="1"/>
  <c r="S90" i="4"/>
  <c r="W90" i="4" s="1"/>
  <c r="N90" i="4"/>
  <c r="N101" i="4" s="1"/>
  <c r="M90" i="4"/>
  <c r="L90" i="4"/>
  <c r="K90" i="4"/>
  <c r="F90" i="4"/>
  <c r="F101" i="4" s="1"/>
  <c r="E90" i="4"/>
  <c r="D90" i="4"/>
  <c r="C90" i="4"/>
  <c r="AD129" i="3"/>
  <c r="AC129" i="3"/>
  <c r="AB129" i="3"/>
  <c r="AA129" i="3"/>
  <c r="AE129" i="3" s="1"/>
  <c r="V129" i="3"/>
  <c r="U129" i="3"/>
  <c r="T129" i="3"/>
  <c r="S129" i="3"/>
  <c r="W129" i="3" s="1"/>
  <c r="N129" i="3"/>
  <c r="M129" i="3"/>
  <c r="L129" i="3"/>
  <c r="K129" i="3"/>
  <c r="O129" i="3" s="1"/>
  <c r="F129" i="3"/>
  <c r="E129" i="3"/>
  <c r="D129" i="3"/>
  <c r="C129" i="3"/>
  <c r="G114" i="3" s="1"/>
  <c r="AD128" i="3"/>
  <c r="AC128" i="3"/>
  <c r="AB128" i="3"/>
  <c r="AA128" i="3"/>
  <c r="AE128" i="3" s="1"/>
  <c r="V128" i="3"/>
  <c r="U128" i="3"/>
  <c r="T128" i="3"/>
  <c r="S128" i="3"/>
  <c r="W128" i="3" s="1"/>
  <c r="O128" i="3"/>
  <c r="N128" i="3"/>
  <c r="M128" i="3"/>
  <c r="L128" i="3"/>
  <c r="K128" i="3"/>
  <c r="F128" i="3"/>
  <c r="E128" i="3"/>
  <c r="D128" i="3"/>
  <c r="C128" i="3"/>
  <c r="AD127" i="3"/>
  <c r="AC127" i="3"/>
  <c r="AB127" i="3"/>
  <c r="AA127" i="3"/>
  <c r="AE127" i="3" s="1"/>
  <c r="V127" i="3"/>
  <c r="U127" i="3"/>
  <c r="T127" i="3"/>
  <c r="S127" i="3"/>
  <c r="W127" i="3" s="1"/>
  <c r="N127" i="3"/>
  <c r="M127" i="3"/>
  <c r="L127" i="3"/>
  <c r="K127" i="3"/>
  <c r="O127" i="3" s="1"/>
  <c r="F127" i="3"/>
  <c r="E127" i="3"/>
  <c r="G112" i="3" s="1"/>
  <c r="D127" i="3"/>
  <c r="C127" i="3"/>
  <c r="AL126" i="3"/>
  <c r="AK126" i="3"/>
  <c r="AJ126" i="3"/>
  <c r="AI126" i="3"/>
  <c r="AM126" i="3" s="1"/>
  <c r="AD126" i="3"/>
  <c r="AC126" i="3"/>
  <c r="AB126" i="3"/>
  <c r="AA126" i="3"/>
  <c r="AE126" i="3" s="1"/>
  <c r="V126" i="3"/>
  <c r="U126" i="3"/>
  <c r="T126" i="3"/>
  <c r="S126" i="3"/>
  <c r="W126" i="3" s="1"/>
  <c r="N126" i="3"/>
  <c r="M126" i="3"/>
  <c r="L126" i="3"/>
  <c r="K126" i="3"/>
  <c r="O126" i="3" s="1"/>
  <c r="F126" i="3"/>
  <c r="G111" i="3" s="1"/>
  <c r="E126" i="3"/>
  <c r="D126" i="3"/>
  <c r="C126" i="3"/>
  <c r="AM125" i="3"/>
  <c r="AL125" i="3"/>
  <c r="AK125" i="3"/>
  <c r="AJ125" i="3"/>
  <c r="AI125" i="3"/>
  <c r="AD125" i="3"/>
  <c r="AC125" i="3"/>
  <c r="AB125" i="3"/>
  <c r="AB131" i="3" s="1"/>
  <c r="AA125" i="3"/>
  <c r="AE125" i="3" s="1"/>
  <c r="V125" i="3"/>
  <c r="U125" i="3"/>
  <c r="U131" i="3" s="1"/>
  <c r="T125" i="3"/>
  <c r="S125" i="3"/>
  <c r="W125" i="3" s="1"/>
  <c r="N125" i="3"/>
  <c r="M125" i="3"/>
  <c r="L125" i="3"/>
  <c r="K125" i="3"/>
  <c r="O125" i="3" s="1"/>
  <c r="F125" i="3"/>
  <c r="E125" i="3"/>
  <c r="D125" i="3"/>
  <c r="C125" i="3"/>
  <c r="C131" i="3" s="1"/>
  <c r="AL124" i="3"/>
  <c r="AK124" i="3"/>
  <c r="AJ124" i="3"/>
  <c r="AJ128" i="3" s="1"/>
  <c r="AI124" i="3"/>
  <c r="AM124" i="3" s="1"/>
  <c r="AD124" i="3"/>
  <c r="AC124" i="3"/>
  <c r="AB124" i="3"/>
  <c r="AA124" i="3"/>
  <c r="AE124" i="3" s="1"/>
  <c r="V124" i="3"/>
  <c r="U124" i="3"/>
  <c r="T124" i="3"/>
  <c r="S124" i="3"/>
  <c r="W124" i="3" s="1"/>
  <c r="N124" i="3"/>
  <c r="M124" i="3"/>
  <c r="L124" i="3"/>
  <c r="K124" i="3"/>
  <c r="O124" i="3" s="1"/>
  <c r="F124" i="3"/>
  <c r="E124" i="3"/>
  <c r="D124" i="3"/>
  <c r="C124" i="3"/>
  <c r="AL123" i="3"/>
  <c r="AK123" i="3"/>
  <c r="AK127" i="3" s="1"/>
  <c r="AJ123" i="3"/>
  <c r="AI123" i="3"/>
  <c r="AM123" i="3" s="1"/>
  <c r="AD123" i="3"/>
  <c r="AC123" i="3"/>
  <c r="AB123" i="3"/>
  <c r="AA123" i="3"/>
  <c r="AE123" i="3" s="1"/>
  <c r="V123" i="3"/>
  <c r="U123" i="3"/>
  <c r="T123" i="3"/>
  <c r="S123" i="3"/>
  <c r="W123" i="3" s="1"/>
  <c r="N123" i="3"/>
  <c r="M123" i="3"/>
  <c r="L123" i="3"/>
  <c r="K123" i="3"/>
  <c r="O123" i="3" s="1"/>
  <c r="F123" i="3"/>
  <c r="E123" i="3"/>
  <c r="G108" i="3" s="1"/>
  <c r="D123" i="3"/>
  <c r="C123" i="3"/>
  <c r="AL122" i="3"/>
  <c r="AL128" i="3" s="1"/>
  <c r="AK122" i="3"/>
  <c r="AK128" i="3" s="1"/>
  <c r="AJ122" i="3"/>
  <c r="AJ127" i="3" s="1"/>
  <c r="AI122" i="3"/>
  <c r="AI128" i="3" s="1"/>
  <c r="AD122" i="3"/>
  <c r="AC122" i="3"/>
  <c r="AB122" i="3"/>
  <c r="AA122" i="3"/>
  <c r="AE122" i="3" s="1"/>
  <c r="V122" i="3"/>
  <c r="U122" i="3"/>
  <c r="T122" i="3"/>
  <c r="S122" i="3"/>
  <c r="W122" i="3" s="1"/>
  <c r="N122" i="3"/>
  <c r="M122" i="3"/>
  <c r="L122" i="3"/>
  <c r="K122" i="3"/>
  <c r="O122" i="3" s="1"/>
  <c r="F122" i="3"/>
  <c r="G107" i="3" s="1"/>
  <c r="E122" i="3"/>
  <c r="D122" i="3"/>
  <c r="C122" i="3"/>
  <c r="AD121" i="3"/>
  <c r="AC121" i="3"/>
  <c r="AB121" i="3"/>
  <c r="AA121" i="3"/>
  <c r="AE121" i="3" s="1"/>
  <c r="V121" i="3"/>
  <c r="U121" i="3"/>
  <c r="T121" i="3"/>
  <c r="S121" i="3"/>
  <c r="W121" i="3" s="1"/>
  <c r="N121" i="3"/>
  <c r="M121" i="3"/>
  <c r="L121" i="3"/>
  <c r="K121" i="3"/>
  <c r="O121" i="3" s="1"/>
  <c r="F121" i="3"/>
  <c r="G106" i="3" s="1"/>
  <c r="E121" i="3"/>
  <c r="D121" i="3"/>
  <c r="C121" i="3"/>
  <c r="AD120" i="3"/>
  <c r="AC120" i="3"/>
  <c r="AC131" i="3" s="1"/>
  <c r="AB120" i="3"/>
  <c r="AA120" i="3"/>
  <c r="AA131" i="3" s="1"/>
  <c r="V120" i="3"/>
  <c r="V131" i="3" s="1"/>
  <c r="U120" i="3"/>
  <c r="T120" i="3"/>
  <c r="T131" i="3" s="1"/>
  <c r="S120" i="3"/>
  <c r="W120" i="3" s="1"/>
  <c r="N120" i="3"/>
  <c r="M120" i="3"/>
  <c r="M131" i="3" s="1"/>
  <c r="L120" i="3"/>
  <c r="L131" i="3" s="1"/>
  <c r="K120" i="3"/>
  <c r="O120" i="3" s="1"/>
  <c r="F120" i="3"/>
  <c r="E120" i="3"/>
  <c r="E131" i="3" s="1"/>
  <c r="D120" i="3"/>
  <c r="D131" i="3" s="1"/>
  <c r="C120" i="3"/>
  <c r="AD114" i="3"/>
  <c r="AC114" i="3"/>
  <c r="AB114" i="3"/>
  <c r="AA114" i="3"/>
  <c r="V114" i="3"/>
  <c r="U114" i="3"/>
  <c r="T114" i="3"/>
  <c r="S114" i="3"/>
  <c r="W114" i="3" s="1"/>
  <c r="N114" i="3"/>
  <c r="M114" i="3"/>
  <c r="L114" i="3"/>
  <c r="K114" i="3"/>
  <c r="F114" i="3"/>
  <c r="G129" i="3" s="1"/>
  <c r="E114" i="3"/>
  <c r="D114" i="3"/>
  <c r="C114" i="3"/>
  <c r="AI113" i="3"/>
  <c r="AD113" i="3"/>
  <c r="AC113" i="3"/>
  <c r="AB113" i="3"/>
  <c r="AA113" i="3"/>
  <c r="V113" i="3"/>
  <c r="U113" i="3"/>
  <c r="T113" i="3"/>
  <c r="S113" i="3"/>
  <c r="W113" i="3" s="1"/>
  <c r="N113" i="3"/>
  <c r="M113" i="3"/>
  <c r="L113" i="3"/>
  <c r="K113" i="3"/>
  <c r="G113" i="3"/>
  <c r="F113" i="3"/>
  <c r="E113" i="3"/>
  <c r="D113" i="3"/>
  <c r="C113" i="3"/>
  <c r="G128" i="3" s="1"/>
  <c r="AD112" i="3"/>
  <c r="AC112" i="3"/>
  <c r="AB112" i="3"/>
  <c r="AA112" i="3"/>
  <c r="V112" i="3"/>
  <c r="U112" i="3"/>
  <c r="T112" i="3"/>
  <c r="S112" i="3"/>
  <c r="W112" i="3" s="1"/>
  <c r="N112" i="3"/>
  <c r="M112" i="3"/>
  <c r="L112" i="3"/>
  <c r="K112" i="3"/>
  <c r="O112" i="3" s="1"/>
  <c r="F112" i="3"/>
  <c r="E112" i="3"/>
  <c r="D112" i="3"/>
  <c r="C112" i="3"/>
  <c r="AL111" i="3"/>
  <c r="AK111" i="3"/>
  <c r="AJ111" i="3"/>
  <c r="AI111" i="3"/>
  <c r="AD111" i="3"/>
  <c r="AC111" i="3"/>
  <c r="AB111" i="3"/>
  <c r="AA111" i="3"/>
  <c r="V111" i="3"/>
  <c r="U111" i="3"/>
  <c r="T111" i="3"/>
  <c r="S111" i="3"/>
  <c r="W111" i="3" s="1"/>
  <c r="N111" i="3"/>
  <c r="M111" i="3"/>
  <c r="L111" i="3"/>
  <c r="K111" i="3"/>
  <c r="O111" i="3" s="1"/>
  <c r="F111" i="3"/>
  <c r="E111" i="3"/>
  <c r="D111" i="3"/>
  <c r="C111" i="3"/>
  <c r="G126" i="3" s="1"/>
  <c r="AL110" i="3"/>
  <c r="AK110" i="3"/>
  <c r="AJ110" i="3"/>
  <c r="AI110" i="3"/>
  <c r="AM110" i="3" s="1"/>
  <c r="AD110" i="3"/>
  <c r="AC110" i="3"/>
  <c r="AB110" i="3"/>
  <c r="AA110" i="3"/>
  <c r="V110" i="3"/>
  <c r="U110" i="3"/>
  <c r="T110" i="3"/>
  <c r="S110" i="3"/>
  <c r="N110" i="3"/>
  <c r="M110" i="3"/>
  <c r="L110" i="3"/>
  <c r="K110" i="3"/>
  <c r="O110" i="3" s="1"/>
  <c r="F110" i="3"/>
  <c r="E110" i="3"/>
  <c r="D110" i="3"/>
  <c r="C110" i="3"/>
  <c r="AL109" i="3"/>
  <c r="AK109" i="3"/>
  <c r="AJ109" i="3"/>
  <c r="AI109" i="3"/>
  <c r="AM109" i="3" s="1"/>
  <c r="AD109" i="3"/>
  <c r="AC109" i="3"/>
  <c r="AB109" i="3"/>
  <c r="AA109" i="3"/>
  <c r="AE109" i="3" s="1"/>
  <c r="V109" i="3"/>
  <c r="U109" i="3"/>
  <c r="T109" i="3"/>
  <c r="S109" i="3"/>
  <c r="N109" i="3"/>
  <c r="M109" i="3"/>
  <c r="L109" i="3"/>
  <c r="K109" i="3"/>
  <c r="O109" i="3" s="1"/>
  <c r="G109" i="3"/>
  <c r="F109" i="3"/>
  <c r="E109" i="3"/>
  <c r="D109" i="3"/>
  <c r="C109" i="3"/>
  <c r="G124" i="3" s="1"/>
  <c r="AL108" i="3"/>
  <c r="AK108" i="3"/>
  <c r="AJ108" i="3"/>
  <c r="AJ112" i="3" s="1"/>
  <c r="AI108" i="3"/>
  <c r="AD108" i="3"/>
  <c r="AC108" i="3"/>
  <c r="AB108" i="3"/>
  <c r="AA108" i="3"/>
  <c r="V108" i="3"/>
  <c r="U108" i="3"/>
  <c r="T108" i="3"/>
  <c r="S108" i="3"/>
  <c r="N108" i="3"/>
  <c r="M108" i="3"/>
  <c r="L108" i="3"/>
  <c r="K108" i="3"/>
  <c r="O108" i="3" s="1"/>
  <c r="F108" i="3"/>
  <c r="E108" i="3"/>
  <c r="D108" i="3"/>
  <c r="C108" i="3"/>
  <c r="G123" i="3" s="1"/>
  <c r="AL107" i="3"/>
  <c r="AL113" i="3" s="1"/>
  <c r="AK107" i="3"/>
  <c r="AJ107" i="3"/>
  <c r="AI107" i="3"/>
  <c r="AI112" i="3" s="1"/>
  <c r="AD107" i="3"/>
  <c r="AC107" i="3"/>
  <c r="AB107" i="3"/>
  <c r="AA107" i="3"/>
  <c r="AE107" i="3" s="1"/>
  <c r="V107" i="3"/>
  <c r="U107" i="3"/>
  <c r="T107" i="3"/>
  <c r="S107" i="3"/>
  <c r="W107" i="3" s="1"/>
  <c r="N107" i="3"/>
  <c r="M107" i="3"/>
  <c r="L107" i="3"/>
  <c r="K107" i="3"/>
  <c r="F107" i="3"/>
  <c r="E107" i="3"/>
  <c r="D107" i="3"/>
  <c r="C107" i="3"/>
  <c r="G122" i="3" s="1"/>
  <c r="AD106" i="3"/>
  <c r="AC106" i="3"/>
  <c r="AB106" i="3"/>
  <c r="AA106" i="3"/>
  <c r="V106" i="3"/>
  <c r="U106" i="3"/>
  <c r="T106" i="3"/>
  <c r="S106" i="3"/>
  <c r="W106" i="3" s="1"/>
  <c r="N106" i="3"/>
  <c r="M106" i="3"/>
  <c r="L106" i="3"/>
  <c r="K106" i="3"/>
  <c r="O106" i="3" s="1"/>
  <c r="F106" i="3"/>
  <c r="E106" i="3"/>
  <c r="D106" i="3"/>
  <c r="C106" i="3"/>
  <c r="AD105" i="3"/>
  <c r="AC105" i="3"/>
  <c r="AC116" i="3" s="1"/>
  <c r="AB105" i="3"/>
  <c r="AB116" i="3" s="1"/>
  <c r="AA105" i="3"/>
  <c r="AE105" i="3" s="1"/>
  <c r="V105" i="3"/>
  <c r="V116" i="3" s="1"/>
  <c r="U105" i="3"/>
  <c r="T105" i="3"/>
  <c r="S105" i="3"/>
  <c r="N105" i="3"/>
  <c r="M105" i="3"/>
  <c r="L105" i="3"/>
  <c r="K105" i="3"/>
  <c r="F105" i="3"/>
  <c r="E105" i="3"/>
  <c r="D105" i="3"/>
  <c r="D116" i="3" s="1"/>
  <c r="C105" i="3"/>
  <c r="L100" i="3"/>
  <c r="AD99" i="3"/>
  <c r="AC99" i="3"/>
  <c r="AB99" i="3"/>
  <c r="AA99" i="3"/>
  <c r="V99" i="3"/>
  <c r="U99" i="3"/>
  <c r="T99" i="3"/>
  <c r="S99" i="3"/>
  <c r="W99" i="3" s="1"/>
  <c r="N99" i="3"/>
  <c r="M99" i="3"/>
  <c r="L99" i="3"/>
  <c r="K99" i="3"/>
  <c r="F99" i="3"/>
  <c r="E99" i="3"/>
  <c r="E101" i="3" s="1"/>
  <c r="D99" i="3"/>
  <c r="C99" i="3"/>
  <c r="AD98" i="3"/>
  <c r="AC98" i="3"/>
  <c r="AB98" i="3"/>
  <c r="AA98" i="3"/>
  <c r="V98" i="3"/>
  <c r="U98" i="3"/>
  <c r="T98" i="3"/>
  <c r="S98" i="3"/>
  <c r="W98" i="3" s="1"/>
  <c r="N98" i="3"/>
  <c r="M98" i="3"/>
  <c r="L98" i="3"/>
  <c r="K98" i="3"/>
  <c r="F98" i="3"/>
  <c r="E98" i="3"/>
  <c r="D98" i="3"/>
  <c r="C98" i="3"/>
  <c r="AD97" i="3"/>
  <c r="AD101" i="3" s="1"/>
  <c r="AC97" i="3"/>
  <c r="AB97" i="3"/>
  <c r="AA97" i="3"/>
  <c r="V97" i="3"/>
  <c r="U97" i="3"/>
  <c r="T97" i="3"/>
  <c r="S97" i="3"/>
  <c r="W97" i="3" s="1"/>
  <c r="N97" i="3"/>
  <c r="M97" i="3"/>
  <c r="L97" i="3"/>
  <c r="K97" i="3"/>
  <c r="O97" i="3" s="1"/>
  <c r="F97" i="3"/>
  <c r="E97" i="3"/>
  <c r="D97" i="3"/>
  <c r="C97" i="3"/>
  <c r="G97" i="3" s="1"/>
  <c r="AD96" i="3"/>
  <c r="AC96" i="3"/>
  <c r="AB96" i="3"/>
  <c r="AA96" i="3"/>
  <c r="AE96" i="3" s="1"/>
  <c r="V96" i="3"/>
  <c r="U96" i="3"/>
  <c r="T96" i="3"/>
  <c r="S96" i="3"/>
  <c r="W96" i="3" s="1"/>
  <c r="N96" i="3"/>
  <c r="M96" i="3"/>
  <c r="L96" i="3"/>
  <c r="K96" i="3"/>
  <c r="F96" i="3"/>
  <c r="E96" i="3"/>
  <c r="D96" i="3"/>
  <c r="C96" i="3"/>
  <c r="G96" i="3" s="1"/>
  <c r="AI95" i="3"/>
  <c r="AD95" i="3"/>
  <c r="AC95" i="3"/>
  <c r="AB95" i="3"/>
  <c r="AA95" i="3"/>
  <c r="AE95" i="3" s="1"/>
  <c r="V95" i="3"/>
  <c r="U95" i="3"/>
  <c r="T95" i="3"/>
  <c r="S95" i="3"/>
  <c r="W95" i="3" s="1"/>
  <c r="N95" i="3"/>
  <c r="M95" i="3"/>
  <c r="L95" i="3"/>
  <c r="K95" i="3"/>
  <c r="O95" i="3" s="1"/>
  <c r="F95" i="3"/>
  <c r="E95" i="3"/>
  <c r="D95" i="3"/>
  <c r="C95" i="3"/>
  <c r="G95" i="3" s="1"/>
  <c r="AL94" i="3"/>
  <c r="AK94" i="3"/>
  <c r="AJ94" i="3"/>
  <c r="AI94" i="3"/>
  <c r="AD94" i="3"/>
  <c r="AC94" i="3"/>
  <c r="AB94" i="3"/>
  <c r="AA94" i="3"/>
  <c r="AE94" i="3" s="1"/>
  <c r="V94" i="3"/>
  <c r="U94" i="3"/>
  <c r="T94" i="3"/>
  <c r="S94" i="3"/>
  <c r="W94" i="3" s="1"/>
  <c r="N94" i="3"/>
  <c r="M94" i="3"/>
  <c r="L94" i="3"/>
  <c r="K94" i="3"/>
  <c r="O94" i="3" s="1"/>
  <c r="F94" i="3"/>
  <c r="E94" i="3"/>
  <c r="D94" i="3"/>
  <c r="C94" i="3"/>
  <c r="AL93" i="3"/>
  <c r="AK93" i="3"/>
  <c r="AJ93" i="3"/>
  <c r="AI93" i="3"/>
  <c r="AD93" i="3"/>
  <c r="AD100" i="3" s="1"/>
  <c r="AC93" i="3"/>
  <c r="AB93" i="3"/>
  <c r="AA93" i="3"/>
  <c r="AE93" i="3" s="1"/>
  <c r="V93" i="3"/>
  <c r="U93" i="3"/>
  <c r="T93" i="3"/>
  <c r="S93" i="3"/>
  <c r="S101" i="3" s="1"/>
  <c r="N93" i="3"/>
  <c r="M93" i="3"/>
  <c r="L93" i="3"/>
  <c r="L101" i="3" s="1"/>
  <c r="K93" i="3"/>
  <c r="F93" i="3"/>
  <c r="E93" i="3"/>
  <c r="E100" i="3" s="1"/>
  <c r="D93" i="3"/>
  <c r="C93" i="3"/>
  <c r="AL92" i="3"/>
  <c r="AL96" i="3" s="1"/>
  <c r="AK92" i="3"/>
  <c r="AJ92" i="3"/>
  <c r="AI92" i="3"/>
  <c r="AD92" i="3"/>
  <c r="AC92" i="3"/>
  <c r="AB92" i="3"/>
  <c r="AA92" i="3"/>
  <c r="AE92" i="3" s="1"/>
  <c r="V92" i="3"/>
  <c r="U92" i="3"/>
  <c r="T92" i="3"/>
  <c r="S92" i="3"/>
  <c r="W92" i="3" s="1"/>
  <c r="N92" i="3"/>
  <c r="M92" i="3"/>
  <c r="L92" i="3"/>
  <c r="K92" i="3"/>
  <c r="O92" i="3" s="1"/>
  <c r="F92" i="3"/>
  <c r="E92" i="3"/>
  <c r="D92" i="3"/>
  <c r="C92" i="3"/>
  <c r="G92" i="3" s="1"/>
  <c r="AL91" i="3"/>
  <c r="AK91" i="3"/>
  <c r="AJ91" i="3"/>
  <c r="AI91" i="3"/>
  <c r="AM91" i="3" s="1"/>
  <c r="AD91" i="3"/>
  <c r="AC91" i="3"/>
  <c r="AB91" i="3"/>
  <c r="AA91" i="3"/>
  <c r="V91" i="3"/>
  <c r="U91" i="3"/>
  <c r="T91" i="3"/>
  <c r="S91" i="3"/>
  <c r="W91" i="3" s="1"/>
  <c r="N91" i="3"/>
  <c r="M91" i="3"/>
  <c r="L91" i="3"/>
  <c r="K91" i="3"/>
  <c r="O91" i="3" s="1"/>
  <c r="F91" i="3"/>
  <c r="E91" i="3"/>
  <c r="D91" i="3"/>
  <c r="C91" i="3"/>
  <c r="G91" i="3" s="1"/>
  <c r="AL90" i="3"/>
  <c r="AK90" i="3"/>
  <c r="AK96" i="3" s="1"/>
  <c r="AJ90" i="3"/>
  <c r="AI90" i="3"/>
  <c r="AD90" i="3"/>
  <c r="AC90" i="3"/>
  <c r="AB90" i="3"/>
  <c r="AA90" i="3"/>
  <c r="V90" i="3"/>
  <c r="U90" i="3"/>
  <c r="U101" i="3" s="1"/>
  <c r="T90" i="3"/>
  <c r="T101" i="3" s="1"/>
  <c r="S90" i="3"/>
  <c r="W90" i="3" s="1"/>
  <c r="N90" i="3"/>
  <c r="N101" i="3" s="1"/>
  <c r="M90" i="3"/>
  <c r="L90" i="3"/>
  <c r="K90" i="3"/>
  <c r="F90" i="3"/>
  <c r="F101" i="3" s="1"/>
  <c r="E90" i="3"/>
  <c r="D90" i="3"/>
  <c r="C90" i="3"/>
  <c r="AD129" i="11"/>
  <c r="AC129" i="11"/>
  <c r="AB129" i="11"/>
  <c r="AA129" i="11"/>
  <c r="V129" i="11"/>
  <c r="U129" i="11"/>
  <c r="T129" i="11"/>
  <c r="S129" i="11"/>
  <c r="N129" i="11"/>
  <c r="M129" i="11"/>
  <c r="L129" i="11"/>
  <c r="K129" i="11"/>
  <c r="F129" i="11"/>
  <c r="E129" i="11"/>
  <c r="D129" i="11"/>
  <c r="C129" i="11"/>
  <c r="AD128" i="11"/>
  <c r="AC128" i="11"/>
  <c r="AB128" i="11"/>
  <c r="AA128" i="11"/>
  <c r="V128" i="11"/>
  <c r="U128" i="11"/>
  <c r="T128" i="11"/>
  <c r="S128" i="11"/>
  <c r="N128" i="11"/>
  <c r="M128" i="11"/>
  <c r="L128" i="11"/>
  <c r="K128" i="11"/>
  <c r="F128" i="11"/>
  <c r="E128" i="11"/>
  <c r="D128" i="11"/>
  <c r="C128" i="11"/>
  <c r="AD127" i="11"/>
  <c r="AC127" i="11"/>
  <c r="AB127" i="11"/>
  <c r="AA127" i="11"/>
  <c r="V127" i="11"/>
  <c r="U127" i="11"/>
  <c r="T127" i="11"/>
  <c r="S127" i="11"/>
  <c r="N127" i="11"/>
  <c r="M127" i="11"/>
  <c r="L127" i="11"/>
  <c r="K127" i="11"/>
  <c r="F127" i="11"/>
  <c r="E127" i="11"/>
  <c r="D127" i="11"/>
  <c r="C127" i="11"/>
  <c r="AL126" i="11"/>
  <c r="AK126" i="11"/>
  <c r="AJ126" i="11"/>
  <c r="AI126" i="11"/>
  <c r="AD126" i="11"/>
  <c r="AC126" i="11"/>
  <c r="AB126" i="11"/>
  <c r="AA126" i="11"/>
  <c r="V126" i="11"/>
  <c r="U126" i="11"/>
  <c r="T126" i="11"/>
  <c r="S126" i="11"/>
  <c r="N126" i="11"/>
  <c r="M126" i="11"/>
  <c r="L126" i="11"/>
  <c r="K126" i="11"/>
  <c r="F126" i="11"/>
  <c r="G111" i="11" s="1"/>
  <c r="E126" i="11"/>
  <c r="D126" i="11"/>
  <c r="C126" i="11"/>
  <c r="AL125" i="11"/>
  <c r="AK125" i="11"/>
  <c r="AJ125" i="11"/>
  <c r="AI125" i="11"/>
  <c r="AD125" i="11"/>
  <c r="AC125" i="11"/>
  <c r="AB125" i="11"/>
  <c r="AA125" i="11"/>
  <c r="V125" i="11"/>
  <c r="U125" i="11"/>
  <c r="T125" i="11"/>
  <c r="S125" i="11"/>
  <c r="N125" i="11"/>
  <c r="M125" i="11"/>
  <c r="L125" i="11"/>
  <c r="K125" i="11"/>
  <c r="F125" i="11"/>
  <c r="E125" i="11"/>
  <c r="D125" i="11"/>
  <c r="C125" i="11"/>
  <c r="AL124" i="11"/>
  <c r="AK124" i="11"/>
  <c r="AJ124" i="11"/>
  <c r="AJ128" i="11" s="1"/>
  <c r="AI124" i="11"/>
  <c r="AD124" i="11"/>
  <c r="AC124" i="11"/>
  <c r="AB124" i="11"/>
  <c r="AA124" i="11"/>
  <c r="V124" i="11"/>
  <c r="U124" i="11"/>
  <c r="T124" i="11"/>
  <c r="S124" i="11"/>
  <c r="N124" i="11"/>
  <c r="M124" i="11"/>
  <c r="L124" i="11"/>
  <c r="K124" i="11"/>
  <c r="F124" i="11"/>
  <c r="G109" i="11" s="1"/>
  <c r="E124" i="11"/>
  <c r="D124" i="11"/>
  <c r="C124" i="11"/>
  <c r="AL123" i="11"/>
  <c r="AK123" i="11"/>
  <c r="AK127" i="11" s="1"/>
  <c r="AJ123" i="11"/>
  <c r="AI123" i="11"/>
  <c r="AD123" i="11"/>
  <c r="AC123" i="11"/>
  <c r="AB123" i="11"/>
  <c r="AA123" i="11"/>
  <c r="V123" i="11"/>
  <c r="U123" i="11"/>
  <c r="T123" i="11"/>
  <c r="S123" i="11"/>
  <c r="N123" i="11"/>
  <c r="M123" i="11"/>
  <c r="L123" i="11"/>
  <c r="K123" i="11"/>
  <c r="F123" i="11"/>
  <c r="E123" i="11"/>
  <c r="D123" i="11"/>
  <c r="C123" i="11"/>
  <c r="AL122" i="11"/>
  <c r="AK122" i="11"/>
  <c r="AK128" i="11" s="1"/>
  <c r="AJ122" i="11"/>
  <c r="AJ127" i="11" s="1"/>
  <c r="AI122" i="11"/>
  <c r="AI128" i="11" s="1"/>
  <c r="AD122" i="11"/>
  <c r="AC122" i="11"/>
  <c r="AB122" i="11"/>
  <c r="AA122" i="11"/>
  <c r="V122" i="11"/>
  <c r="U122" i="11"/>
  <c r="T122" i="11"/>
  <c r="S122" i="11"/>
  <c r="N122" i="11"/>
  <c r="M122" i="11"/>
  <c r="L122" i="11"/>
  <c r="K122" i="11"/>
  <c r="F122" i="11"/>
  <c r="G107" i="11" s="1"/>
  <c r="E122" i="11"/>
  <c r="D122" i="11"/>
  <c r="C122" i="11"/>
  <c r="AD121" i="11"/>
  <c r="AC121" i="11"/>
  <c r="AB121" i="11"/>
  <c r="AA121" i="11"/>
  <c r="V121" i="11"/>
  <c r="U121" i="11"/>
  <c r="T121" i="11"/>
  <c r="S121" i="11"/>
  <c r="N121" i="11"/>
  <c r="M121" i="11"/>
  <c r="L121" i="11"/>
  <c r="K121" i="11"/>
  <c r="F121" i="11"/>
  <c r="G106" i="11" s="1"/>
  <c r="E121" i="11"/>
  <c r="D121" i="11"/>
  <c r="C121" i="11"/>
  <c r="AD120" i="11"/>
  <c r="AD131" i="11" s="1"/>
  <c r="AC120" i="11"/>
  <c r="AC131" i="11" s="1"/>
  <c r="AB120" i="11"/>
  <c r="AA120" i="11"/>
  <c r="V120" i="11"/>
  <c r="U120" i="11"/>
  <c r="T120" i="11"/>
  <c r="S120" i="11"/>
  <c r="N120" i="11"/>
  <c r="M120" i="11"/>
  <c r="L120" i="11"/>
  <c r="L131" i="11" s="1"/>
  <c r="K120" i="11"/>
  <c r="F120" i="11"/>
  <c r="E120" i="11"/>
  <c r="E131" i="11" s="1"/>
  <c r="D120" i="11"/>
  <c r="D131" i="11" s="1"/>
  <c r="C120" i="11"/>
  <c r="AD114" i="11"/>
  <c r="AC114" i="11"/>
  <c r="AB114" i="11"/>
  <c r="AA114" i="11"/>
  <c r="V114" i="11"/>
  <c r="U114" i="11"/>
  <c r="T114" i="11"/>
  <c r="S114" i="11"/>
  <c r="N114" i="11"/>
  <c r="M114" i="11"/>
  <c r="L114" i="11"/>
  <c r="K114" i="11"/>
  <c r="F114" i="11"/>
  <c r="G129" i="11" s="1"/>
  <c r="E114" i="11"/>
  <c r="D114" i="11"/>
  <c r="C114" i="11"/>
  <c r="AD113" i="11"/>
  <c r="AC113" i="11"/>
  <c r="AB113" i="11"/>
  <c r="AA113" i="11"/>
  <c r="V113" i="11"/>
  <c r="U113" i="11"/>
  <c r="T113" i="11"/>
  <c r="S113" i="11"/>
  <c r="N113" i="11"/>
  <c r="M113" i="11"/>
  <c r="L113" i="11"/>
  <c r="K113" i="11"/>
  <c r="G113" i="11"/>
  <c r="F113" i="11"/>
  <c r="E113" i="11"/>
  <c r="D113" i="11"/>
  <c r="C113" i="11"/>
  <c r="G128" i="11" s="1"/>
  <c r="AD112" i="11"/>
  <c r="AC112" i="11"/>
  <c r="AB112" i="11"/>
  <c r="AA112" i="11"/>
  <c r="AE112" i="11" s="1"/>
  <c r="V112" i="11"/>
  <c r="U112" i="11"/>
  <c r="T112" i="11"/>
  <c r="S112" i="11"/>
  <c r="W112" i="11" s="1"/>
  <c r="N112" i="11"/>
  <c r="M112" i="11"/>
  <c r="L112" i="11"/>
  <c r="K112" i="11"/>
  <c r="O112" i="11" s="1"/>
  <c r="F112" i="11"/>
  <c r="E112" i="11"/>
  <c r="D112" i="11"/>
  <c r="C112" i="11"/>
  <c r="AL111" i="11"/>
  <c r="AK111" i="11"/>
  <c r="AJ111" i="11"/>
  <c r="AI111" i="11"/>
  <c r="AM111" i="11" s="1"/>
  <c r="AD111" i="11"/>
  <c r="AC111" i="11"/>
  <c r="AB111" i="11"/>
  <c r="AA111" i="11"/>
  <c r="AE111" i="11" s="1"/>
  <c r="V111" i="11"/>
  <c r="U111" i="11"/>
  <c r="T111" i="11"/>
  <c r="S111" i="11"/>
  <c r="W111" i="11" s="1"/>
  <c r="N111" i="11"/>
  <c r="M111" i="11"/>
  <c r="L111" i="11"/>
  <c r="K111" i="11"/>
  <c r="F111" i="11"/>
  <c r="E111" i="11"/>
  <c r="D111" i="11"/>
  <c r="C111" i="11"/>
  <c r="AL110" i="11"/>
  <c r="AK110" i="11"/>
  <c r="AJ110" i="11"/>
  <c r="AI110" i="11"/>
  <c r="AM110" i="11" s="1"/>
  <c r="AD110" i="11"/>
  <c r="AC110" i="11"/>
  <c r="AB110" i="11"/>
  <c r="AA110" i="11"/>
  <c r="AA116" i="11" s="1"/>
  <c r="V110" i="11"/>
  <c r="U110" i="11"/>
  <c r="T110" i="11"/>
  <c r="T115" i="11" s="1"/>
  <c r="S110" i="11"/>
  <c r="N110" i="11"/>
  <c r="M110" i="11"/>
  <c r="M116" i="11" s="1"/>
  <c r="L110" i="11"/>
  <c r="K110" i="11"/>
  <c r="F110" i="11"/>
  <c r="E110" i="11"/>
  <c r="D110" i="11"/>
  <c r="C110" i="11"/>
  <c r="AL109" i="11"/>
  <c r="AK109" i="11"/>
  <c r="AJ109" i="11"/>
  <c r="AI109" i="11"/>
  <c r="AI113" i="11" s="1"/>
  <c r="AD109" i="11"/>
  <c r="AC109" i="11"/>
  <c r="AB109" i="11"/>
  <c r="AA109" i="11"/>
  <c r="AE109" i="11" s="1"/>
  <c r="V109" i="11"/>
  <c r="U109" i="11"/>
  <c r="T109" i="11"/>
  <c r="S109" i="11"/>
  <c r="W109" i="11" s="1"/>
  <c r="N109" i="11"/>
  <c r="M109" i="11"/>
  <c r="L109" i="11"/>
  <c r="K109" i="11"/>
  <c r="O109" i="11" s="1"/>
  <c r="F109" i="11"/>
  <c r="E109" i="11"/>
  <c r="D109" i="11"/>
  <c r="C109" i="11"/>
  <c r="G124" i="11" s="1"/>
  <c r="AL108" i="11"/>
  <c r="AK108" i="11"/>
  <c r="AJ108" i="11"/>
  <c r="AJ112" i="11" s="1"/>
  <c r="AI108" i="11"/>
  <c r="AD108" i="11"/>
  <c r="AC108" i="11"/>
  <c r="AB108" i="11"/>
  <c r="AA108" i="11"/>
  <c r="AE108" i="11" s="1"/>
  <c r="V108" i="11"/>
  <c r="U108" i="11"/>
  <c r="T108" i="11"/>
  <c r="S108" i="11"/>
  <c r="W108" i="11" s="1"/>
  <c r="N108" i="11"/>
  <c r="M108" i="11"/>
  <c r="L108" i="11"/>
  <c r="K108" i="11"/>
  <c r="F108" i="11"/>
  <c r="E108" i="11"/>
  <c r="D108" i="11"/>
  <c r="C108" i="11"/>
  <c r="AL107" i="11"/>
  <c r="AK107" i="11"/>
  <c r="AJ107" i="11"/>
  <c r="AJ113" i="11" s="1"/>
  <c r="AI107" i="11"/>
  <c r="AI112" i="11" s="1"/>
  <c r="AD107" i="11"/>
  <c r="AC107" i="11"/>
  <c r="AB107" i="11"/>
  <c r="AA107" i="11"/>
  <c r="AE107" i="11" s="1"/>
  <c r="V107" i="11"/>
  <c r="U107" i="11"/>
  <c r="T107" i="11"/>
  <c r="S107" i="11"/>
  <c r="W107" i="11" s="1"/>
  <c r="N107" i="11"/>
  <c r="M107" i="11"/>
  <c r="L107" i="11"/>
  <c r="K107" i="11"/>
  <c r="F107" i="11"/>
  <c r="E107" i="11"/>
  <c r="D107" i="11"/>
  <c r="C107" i="11"/>
  <c r="AD106" i="11"/>
  <c r="AC106" i="11"/>
  <c r="AB106" i="11"/>
  <c r="AA106" i="11"/>
  <c r="V106" i="11"/>
  <c r="U106" i="11"/>
  <c r="T106" i="11"/>
  <c r="S106" i="11"/>
  <c r="W106" i="11" s="1"/>
  <c r="N106" i="11"/>
  <c r="M106" i="11"/>
  <c r="L106" i="11"/>
  <c r="K106" i="11"/>
  <c r="O106" i="11" s="1"/>
  <c r="F106" i="11"/>
  <c r="E106" i="11"/>
  <c r="D106" i="11"/>
  <c r="C106" i="11"/>
  <c r="G121" i="11" s="1"/>
  <c r="AD105" i="11"/>
  <c r="AC105" i="11"/>
  <c r="AB105" i="11"/>
  <c r="AB116" i="11" s="1"/>
  <c r="AA105" i="11"/>
  <c r="AE105" i="11" s="1"/>
  <c r="V105" i="11"/>
  <c r="U105" i="11"/>
  <c r="U116" i="11" s="1"/>
  <c r="T105" i="11"/>
  <c r="S105" i="11"/>
  <c r="N105" i="11"/>
  <c r="M105" i="11"/>
  <c r="L105" i="11"/>
  <c r="K105" i="11"/>
  <c r="F105" i="11"/>
  <c r="E105" i="11"/>
  <c r="D105" i="11"/>
  <c r="C105" i="11"/>
  <c r="G120" i="11" s="1"/>
  <c r="AD99" i="11"/>
  <c r="AC99" i="11"/>
  <c r="AB99" i="11"/>
  <c r="AA99" i="11"/>
  <c r="V99" i="11"/>
  <c r="U99" i="11"/>
  <c r="T99" i="11"/>
  <c r="S99" i="11"/>
  <c r="N99" i="11"/>
  <c r="M99" i="11"/>
  <c r="L99" i="11"/>
  <c r="K99" i="11"/>
  <c r="F99" i="11"/>
  <c r="E99" i="11"/>
  <c r="D99" i="11"/>
  <c r="C99" i="11"/>
  <c r="AD98" i="11"/>
  <c r="AC98" i="11"/>
  <c r="AB98" i="11"/>
  <c r="AA98" i="11"/>
  <c r="V98" i="11"/>
  <c r="U98" i="11"/>
  <c r="T98" i="11"/>
  <c r="S98" i="11"/>
  <c r="N98" i="11"/>
  <c r="M98" i="11"/>
  <c r="L98" i="11"/>
  <c r="K98" i="11"/>
  <c r="F98" i="11"/>
  <c r="E98" i="11"/>
  <c r="D98" i="11"/>
  <c r="C98" i="11"/>
  <c r="AD97" i="11"/>
  <c r="AC97" i="11"/>
  <c r="AB97" i="11"/>
  <c r="AA97" i="11"/>
  <c r="V97" i="11"/>
  <c r="U97" i="11"/>
  <c r="T97" i="11"/>
  <c r="S97" i="11"/>
  <c r="N97" i="11"/>
  <c r="M97" i="11"/>
  <c r="L97" i="11"/>
  <c r="K97" i="11"/>
  <c r="F97" i="11"/>
  <c r="E97" i="11"/>
  <c r="D97" i="11"/>
  <c r="C97" i="11"/>
  <c r="AD96" i="11"/>
  <c r="AC96" i="11"/>
  <c r="AB96" i="11"/>
  <c r="AA96" i="11"/>
  <c r="V96" i="11"/>
  <c r="U96" i="11"/>
  <c r="T96" i="11"/>
  <c r="S96" i="11"/>
  <c r="N96" i="11"/>
  <c r="M96" i="11"/>
  <c r="L96" i="11"/>
  <c r="K96" i="11"/>
  <c r="F96" i="11"/>
  <c r="E96" i="11"/>
  <c r="D96" i="11"/>
  <c r="C96" i="11"/>
  <c r="AD95" i="11"/>
  <c r="AC95" i="11"/>
  <c r="AB95" i="11"/>
  <c r="AA95" i="11"/>
  <c r="V95" i="11"/>
  <c r="U95" i="11"/>
  <c r="T95" i="11"/>
  <c r="S95" i="11"/>
  <c r="N95" i="11"/>
  <c r="M95" i="11"/>
  <c r="L95" i="11"/>
  <c r="K95" i="11"/>
  <c r="F95" i="11"/>
  <c r="E95" i="11"/>
  <c r="D95" i="11"/>
  <c r="C95" i="11"/>
  <c r="AL94" i="11"/>
  <c r="AK94" i="11"/>
  <c r="AJ94" i="11"/>
  <c r="AI94" i="11"/>
  <c r="AD94" i="11"/>
  <c r="AC94" i="11"/>
  <c r="AB94" i="11"/>
  <c r="AA94" i="11"/>
  <c r="V94" i="11"/>
  <c r="U94" i="11"/>
  <c r="T94" i="11"/>
  <c r="S94" i="11"/>
  <c r="N94" i="11"/>
  <c r="M94" i="11"/>
  <c r="L94" i="11"/>
  <c r="K94" i="11"/>
  <c r="F94" i="11"/>
  <c r="E94" i="11"/>
  <c r="D94" i="11"/>
  <c r="C94" i="11"/>
  <c r="AL93" i="11"/>
  <c r="AK93" i="11"/>
  <c r="AJ93" i="11"/>
  <c r="AI93" i="11"/>
  <c r="AD93" i="11"/>
  <c r="AC93" i="11"/>
  <c r="AB93" i="11"/>
  <c r="AA93" i="11"/>
  <c r="V93" i="11"/>
  <c r="U93" i="11"/>
  <c r="T93" i="11"/>
  <c r="S93" i="11"/>
  <c r="N93" i="11"/>
  <c r="M93" i="11"/>
  <c r="L93" i="11"/>
  <c r="K93" i="11"/>
  <c r="F93" i="11"/>
  <c r="E93" i="11"/>
  <c r="D93" i="11"/>
  <c r="C93" i="11"/>
  <c r="AL92" i="11"/>
  <c r="AK92" i="11"/>
  <c r="AJ92" i="11"/>
  <c r="AI92" i="11"/>
  <c r="AD92" i="11"/>
  <c r="AC92" i="11"/>
  <c r="AB92" i="11"/>
  <c r="AA92" i="11"/>
  <c r="V92" i="11"/>
  <c r="U92" i="11"/>
  <c r="T92" i="11"/>
  <c r="S92" i="11"/>
  <c r="N92" i="11"/>
  <c r="M92" i="11"/>
  <c r="L92" i="11"/>
  <c r="K92" i="11"/>
  <c r="F92" i="11"/>
  <c r="E92" i="11"/>
  <c r="D92" i="11"/>
  <c r="C92" i="11"/>
  <c r="AL91" i="11"/>
  <c r="AK91" i="11"/>
  <c r="AK95" i="11" s="1"/>
  <c r="AJ91" i="11"/>
  <c r="AI91" i="11"/>
  <c r="AI95" i="11" s="1"/>
  <c r="AD91" i="11"/>
  <c r="AC91" i="11"/>
  <c r="AB91" i="11"/>
  <c r="AA91" i="11"/>
  <c r="V91" i="11"/>
  <c r="U91" i="11"/>
  <c r="T91" i="11"/>
  <c r="S91" i="11"/>
  <c r="S100" i="11" s="1"/>
  <c r="N91" i="11"/>
  <c r="M91" i="11"/>
  <c r="L91" i="11"/>
  <c r="L101" i="11" s="1"/>
  <c r="K91" i="11"/>
  <c r="F91" i="11"/>
  <c r="E91" i="11"/>
  <c r="E101" i="11" s="1"/>
  <c r="D91" i="11"/>
  <c r="C91" i="11"/>
  <c r="AL90" i="11"/>
  <c r="AL95" i="11" s="1"/>
  <c r="AK90" i="11"/>
  <c r="AJ90" i="11"/>
  <c r="AI90" i="11"/>
  <c r="AD90" i="11"/>
  <c r="AC90" i="11"/>
  <c r="AB90" i="11"/>
  <c r="AA90" i="11"/>
  <c r="V90" i="11"/>
  <c r="U90" i="11"/>
  <c r="T90" i="11"/>
  <c r="S90" i="11"/>
  <c r="N90" i="11"/>
  <c r="M90" i="11"/>
  <c r="L90" i="11"/>
  <c r="K90" i="11"/>
  <c r="F90" i="11"/>
  <c r="E90" i="11"/>
  <c r="D90" i="11"/>
  <c r="C90" i="11"/>
  <c r="AD129" i="2"/>
  <c r="AC129" i="2"/>
  <c r="AB129" i="2"/>
  <c r="AA129" i="2"/>
  <c r="AE129" i="2" s="1"/>
  <c r="V129" i="2"/>
  <c r="U129" i="2"/>
  <c r="T129" i="2"/>
  <c r="S129" i="2"/>
  <c r="W129" i="2" s="1"/>
  <c r="N129" i="2"/>
  <c r="M129" i="2"/>
  <c r="L129" i="2"/>
  <c r="K129" i="2"/>
  <c r="O129" i="2" s="1"/>
  <c r="F129" i="2"/>
  <c r="E129" i="2"/>
  <c r="D129" i="2"/>
  <c r="C129" i="2"/>
  <c r="AD128" i="2"/>
  <c r="AC128" i="2"/>
  <c r="AB128" i="2"/>
  <c r="AA128" i="2"/>
  <c r="AE128" i="2" s="1"/>
  <c r="V128" i="2"/>
  <c r="U128" i="2"/>
  <c r="T128" i="2"/>
  <c r="S128" i="2"/>
  <c r="W128" i="2" s="1"/>
  <c r="N128" i="2"/>
  <c r="M128" i="2"/>
  <c r="L128" i="2"/>
  <c r="K128" i="2"/>
  <c r="O128" i="2" s="1"/>
  <c r="F128" i="2"/>
  <c r="E128" i="2"/>
  <c r="D128" i="2"/>
  <c r="C128" i="2"/>
  <c r="AD127" i="2"/>
  <c r="AC127" i="2"/>
  <c r="AB127" i="2"/>
  <c r="AA127" i="2"/>
  <c r="AE127" i="2" s="1"/>
  <c r="V127" i="2"/>
  <c r="U127" i="2"/>
  <c r="T127" i="2"/>
  <c r="S127" i="2"/>
  <c r="W127" i="2" s="1"/>
  <c r="N127" i="2"/>
  <c r="M127" i="2"/>
  <c r="L127" i="2"/>
  <c r="K127" i="2"/>
  <c r="O127" i="2" s="1"/>
  <c r="F127" i="2"/>
  <c r="E127" i="2"/>
  <c r="D127" i="2"/>
  <c r="C127" i="2"/>
  <c r="AL126" i="2"/>
  <c r="AK126" i="2"/>
  <c r="AJ126" i="2"/>
  <c r="AI126" i="2"/>
  <c r="AM126" i="2" s="1"/>
  <c r="AD126" i="2"/>
  <c r="AC126" i="2"/>
  <c r="AB126" i="2"/>
  <c r="AA126" i="2"/>
  <c r="AE126" i="2" s="1"/>
  <c r="V126" i="2"/>
  <c r="U126" i="2"/>
  <c r="T126" i="2"/>
  <c r="S126" i="2"/>
  <c r="W126" i="2" s="1"/>
  <c r="N126" i="2"/>
  <c r="M126" i="2"/>
  <c r="L126" i="2"/>
  <c r="K126" i="2"/>
  <c r="O126" i="2" s="1"/>
  <c r="F126" i="2"/>
  <c r="E126" i="2"/>
  <c r="D126" i="2"/>
  <c r="C126" i="2"/>
  <c r="AL125" i="2"/>
  <c r="AK125" i="2"/>
  <c r="AJ125" i="2"/>
  <c r="AI125" i="2"/>
  <c r="AM125" i="2" s="1"/>
  <c r="AD125" i="2"/>
  <c r="AC125" i="2"/>
  <c r="AB125" i="2"/>
  <c r="AA125" i="2"/>
  <c r="AE125" i="2" s="1"/>
  <c r="V125" i="2"/>
  <c r="U125" i="2"/>
  <c r="T125" i="2"/>
  <c r="S125" i="2"/>
  <c r="W125" i="2" s="1"/>
  <c r="N125" i="2"/>
  <c r="M125" i="2"/>
  <c r="L125" i="2"/>
  <c r="K125" i="2"/>
  <c r="O125" i="2" s="1"/>
  <c r="F125" i="2"/>
  <c r="E125" i="2"/>
  <c r="D125" i="2"/>
  <c r="C125" i="2"/>
  <c r="AL124" i="2"/>
  <c r="AK124" i="2"/>
  <c r="AJ124" i="2"/>
  <c r="AI124" i="2"/>
  <c r="AM124" i="2" s="1"/>
  <c r="AD124" i="2"/>
  <c r="AC124" i="2"/>
  <c r="AB124" i="2"/>
  <c r="AA124" i="2"/>
  <c r="AE124" i="2" s="1"/>
  <c r="V124" i="2"/>
  <c r="U124" i="2"/>
  <c r="T124" i="2"/>
  <c r="S124" i="2"/>
  <c r="W124" i="2" s="1"/>
  <c r="N124" i="2"/>
  <c r="M124" i="2"/>
  <c r="L124" i="2"/>
  <c r="K124" i="2"/>
  <c r="O124" i="2" s="1"/>
  <c r="F124" i="2"/>
  <c r="E124" i="2"/>
  <c r="D124" i="2"/>
  <c r="C124" i="2"/>
  <c r="AL123" i="2"/>
  <c r="AK123" i="2"/>
  <c r="AJ123" i="2"/>
  <c r="AI123" i="2"/>
  <c r="AM123" i="2" s="1"/>
  <c r="AD123" i="2"/>
  <c r="AC123" i="2"/>
  <c r="AB123" i="2"/>
  <c r="AA123" i="2"/>
  <c r="AE123" i="2" s="1"/>
  <c r="V123" i="2"/>
  <c r="U123" i="2"/>
  <c r="T123" i="2"/>
  <c r="S123" i="2"/>
  <c r="W123" i="2" s="1"/>
  <c r="N123" i="2"/>
  <c r="M123" i="2"/>
  <c r="L123" i="2"/>
  <c r="K123" i="2"/>
  <c r="O123" i="2" s="1"/>
  <c r="F123" i="2"/>
  <c r="E123" i="2"/>
  <c r="D123" i="2"/>
  <c r="C123" i="2"/>
  <c r="AL122" i="2"/>
  <c r="AL128" i="2" s="1"/>
  <c r="AK122" i="2"/>
  <c r="AK128" i="2" s="1"/>
  <c r="AJ122" i="2"/>
  <c r="AJ127" i="2" s="1"/>
  <c r="AI122" i="2"/>
  <c r="AI128" i="2" s="1"/>
  <c r="AD122" i="2"/>
  <c r="AC122" i="2"/>
  <c r="AB122" i="2"/>
  <c r="AA122" i="2"/>
  <c r="AE122" i="2" s="1"/>
  <c r="V122" i="2"/>
  <c r="U122" i="2"/>
  <c r="T122" i="2"/>
  <c r="S122" i="2"/>
  <c r="W122" i="2" s="1"/>
  <c r="N122" i="2"/>
  <c r="M122" i="2"/>
  <c r="L122" i="2"/>
  <c r="K122" i="2"/>
  <c r="O122" i="2" s="1"/>
  <c r="F122" i="2"/>
  <c r="E122" i="2"/>
  <c r="D122" i="2"/>
  <c r="C122" i="2"/>
  <c r="AD121" i="2"/>
  <c r="AC121" i="2"/>
  <c r="AB121" i="2"/>
  <c r="AA121" i="2"/>
  <c r="AE121" i="2" s="1"/>
  <c r="V121" i="2"/>
  <c r="U121" i="2"/>
  <c r="T121" i="2"/>
  <c r="S121" i="2"/>
  <c r="W121" i="2" s="1"/>
  <c r="N121" i="2"/>
  <c r="M121" i="2"/>
  <c r="L121" i="2"/>
  <c r="K121" i="2"/>
  <c r="O121" i="2" s="1"/>
  <c r="F121" i="2"/>
  <c r="E121" i="2"/>
  <c r="D121" i="2"/>
  <c r="C121" i="2"/>
  <c r="AD120" i="2"/>
  <c r="AD131" i="2" s="1"/>
  <c r="AC120" i="2"/>
  <c r="AC131" i="2" s="1"/>
  <c r="AB120" i="2"/>
  <c r="AB131" i="2" s="1"/>
  <c r="AA120" i="2"/>
  <c r="AA131" i="2" s="1"/>
  <c r="V120" i="2"/>
  <c r="V131" i="2" s="1"/>
  <c r="U120" i="2"/>
  <c r="U131" i="2" s="1"/>
  <c r="T120" i="2"/>
  <c r="T131" i="2" s="1"/>
  <c r="S120" i="2"/>
  <c r="W120" i="2" s="1"/>
  <c r="N120" i="2"/>
  <c r="N131" i="2" s="1"/>
  <c r="M120" i="2"/>
  <c r="M131" i="2" s="1"/>
  <c r="L120" i="2"/>
  <c r="L131" i="2" s="1"/>
  <c r="K120" i="2"/>
  <c r="O120" i="2" s="1"/>
  <c r="F120" i="2"/>
  <c r="F131" i="2" s="1"/>
  <c r="E120" i="2"/>
  <c r="E131" i="2" s="1"/>
  <c r="D120" i="2"/>
  <c r="D131" i="2" s="1"/>
  <c r="C120" i="2"/>
  <c r="C131" i="2" s="1"/>
  <c r="AD114" i="2"/>
  <c r="AC114" i="2"/>
  <c r="AB114" i="2"/>
  <c r="AA114" i="2"/>
  <c r="AE114" i="2" s="1"/>
  <c r="V114" i="2"/>
  <c r="U114" i="2"/>
  <c r="T114" i="2"/>
  <c r="S114" i="2"/>
  <c r="W114" i="2" s="1"/>
  <c r="N114" i="2"/>
  <c r="M114" i="2"/>
  <c r="L114" i="2"/>
  <c r="K114" i="2"/>
  <c r="O114" i="2" s="1"/>
  <c r="G114" i="2"/>
  <c r="F114" i="2"/>
  <c r="E114" i="2"/>
  <c r="D114" i="2"/>
  <c r="C114" i="2"/>
  <c r="G129" i="2" s="1"/>
  <c r="AD113" i="2"/>
  <c r="AC113" i="2"/>
  <c r="AB113" i="2"/>
  <c r="AA113" i="2"/>
  <c r="AE113" i="2" s="1"/>
  <c r="V113" i="2"/>
  <c r="U113" i="2"/>
  <c r="T113" i="2"/>
  <c r="S113" i="2"/>
  <c r="W113" i="2" s="1"/>
  <c r="N113" i="2"/>
  <c r="M113" i="2"/>
  <c r="L113" i="2"/>
  <c r="K113" i="2"/>
  <c r="O113" i="2" s="1"/>
  <c r="G113" i="2"/>
  <c r="F113" i="2"/>
  <c r="E113" i="2"/>
  <c r="D113" i="2"/>
  <c r="C113" i="2"/>
  <c r="G128" i="2" s="1"/>
  <c r="AD112" i="2"/>
  <c r="AC112" i="2"/>
  <c r="AB112" i="2"/>
  <c r="AA112" i="2"/>
  <c r="AE112" i="2" s="1"/>
  <c r="V112" i="2"/>
  <c r="U112" i="2"/>
  <c r="T112" i="2"/>
  <c r="S112" i="2"/>
  <c r="W112" i="2" s="1"/>
  <c r="N112" i="2"/>
  <c r="M112" i="2"/>
  <c r="L112" i="2"/>
  <c r="K112" i="2"/>
  <c r="O112" i="2" s="1"/>
  <c r="G112" i="2"/>
  <c r="F112" i="2"/>
  <c r="E112" i="2"/>
  <c r="D112" i="2"/>
  <c r="C112" i="2"/>
  <c r="G127" i="2" s="1"/>
  <c r="AL111" i="2"/>
  <c r="AK111" i="2"/>
  <c r="AJ111" i="2"/>
  <c r="AI111" i="2"/>
  <c r="AM111" i="2" s="1"/>
  <c r="AD111" i="2"/>
  <c r="AC111" i="2"/>
  <c r="AB111" i="2"/>
  <c r="AA111" i="2"/>
  <c r="AE111" i="2" s="1"/>
  <c r="V111" i="2"/>
  <c r="U111" i="2"/>
  <c r="T111" i="2"/>
  <c r="S111" i="2"/>
  <c r="W111" i="2" s="1"/>
  <c r="N111" i="2"/>
  <c r="M111" i="2"/>
  <c r="L111" i="2"/>
  <c r="K111" i="2"/>
  <c r="O111" i="2" s="1"/>
  <c r="G111" i="2"/>
  <c r="F111" i="2"/>
  <c r="E111" i="2"/>
  <c r="D111" i="2"/>
  <c r="C111" i="2"/>
  <c r="G126" i="2" s="1"/>
  <c r="AL110" i="2"/>
  <c r="AK110" i="2"/>
  <c r="AJ110" i="2"/>
  <c r="AI110" i="2"/>
  <c r="AM110" i="2" s="1"/>
  <c r="AD110" i="2"/>
  <c r="AC110" i="2"/>
  <c r="AB110" i="2"/>
  <c r="AA110" i="2"/>
  <c r="AE110" i="2" s="1"/>
  <c r="V110" i="2"/>
  <c r="U110" i="2"/>
  <c r="T110" i="2"/>
  <c r="S110" i="2"/>
  <c r="W110" i="2" s="1"/>
  <c r="N110" i="2"/>
  <c r="M110" i="2"/>
  <c r="L110" i="2"/>
  <c r="K110" i="2"/>
  <c r="O110" i="2" s="1"/>
  <c r="G110" i="2"/>
  <c r="F110" i="2"/>
  <c r="E110" i="2"/>
  <c r="D110" i="2"/>
  <c r="C110" i="2"/>
  <c r="G125" i="2" s="1"/>
  <c r="AL109" i="2"/>
  <c r="AK109" i="2"/>
  <c r="AJ109" i="2"/>
  <c r="AI109" i="2"/>
  <c r="AM109" i="2" s="1"/>
  <c r="AD109" i="2"/>
  <c r="AC109" i="2"/>
  <c r="AB109" i="2"/>
  <c r="AA109" i="2"/>
  <c r="AE109" i="2" s="1"/>
  <c r="V109" i="2"/>
  <c r="U109" i="2"/>
  <c r="T109" i="2"/>
  <c r="S109" i="2"/>
  <c r="W109" i="2" s="1"/>
  <c r="N109" i="2"/>
  <c r="M109" i="2"/>
  <c r="L109" i="2"/>
  <c r="K109" i="2"/>
  <c r="O109" i="2" s="1"/>
  <c r="G109" i="2"/>
  <c r="F109" i="2"/>
  <c r="E109" i="2"/>
  <c r="D109" i="2"/>
  <c r="C109" i="2"/>
  <c r="G124" i="2" s="1"/>
  <c r="AL108" i="2"/>
  <c r="AK108" i="2"/>
  <c r="AJ108" i="2"/>
  <c r="AI108" i="2"/>
  <c r="AM108" i="2" s="1"/>
  <c r="AD108" i="2"/>
  <c r="AC108" i="2"/>
  <c r="AB108" i="2"/>
  <c r="AA108" i="2"/>
  <c r="AE108" i="2" s="1"/>
  <c r="V108" i="2"/>
  <c r="U108" i="2"/>
  <c r="T108" i="2"/>
  <c r="S108" i="2"/>
  <c r="W108" i="2" s="1"/>
  <c r="N108" i="2"/>
  <c r="M108" i="2"/>
  <c r="L108" i="2"/>
  <c r="K108" i="2"/>
  <c r="O108" i="2" s="1"/>
  <c r="G108" i="2"/>
  <c r="F108" i="2"/>
  <c r="E108" i="2"/>
  <c r="D108" i="2"/>
  <c r="C108" i="2"/>
  <c r="G123" i="2" s="1"/>
  <c r="AL107" i="2"/>
  <c r="AL113" i="2" s="1"/>
  <c r="AK107" i="2"/>
  <c r="AK113" i="2" s="1"/>
  <c r="AJ107" i="2"/>
  <c r="AJ113" i="2" s="1"/>
  <c r="AI107" i="2"/>
  <c r="AI112" i="2" s="1"/>
  <c r="AD107" i="2"/>
  <c r="AC107" i="2"/>
  <c r="AB107" i="2"/>
  <c r="AA107" i="2"/>
  <c r="AE107" i="2" s="1"/>
  <c r="V107" i="2"/>
  <c r="U107" i="2"/>
  <c r="T107" i="2"/>
  <c r="S107" i="2"/>
  <c r="W107" i="2" s="1"/>
  <c r="N107" i="2"/>
  <c r="M107" i="2"/>
  <c r="L107" i="2"/>
  <c r="K107" i="2"/>
  <c r="O107" i="2" s="1"/>
  <c r="G107" i="2"/>
  <c r="F107" i="2"/>
  <c r="E107" i="2"/>
  <c r="D107" i="2"/>
  <c r="C107" i="2"/>
  <c r="G122" i="2" s="1"/>
  <c r="AD106" i="2"/>
  <c r="AC106" i="2"/>
  <c r="AB106" i="2"/>
  <c r="AA106" i="2"/>
  <c r="AE106" i="2" s="1"/>
  <c r="V106" i="2"/>
  <c r="U106" i="2"/>
  <c r="T106" i="2"/>
  <c r="S106" i="2"/>
  <c r="W106" i="2" s="1"/>
  <c r="N106" i="2"/>
  <c r="M106" i="2"/>
  <c r="L106" i="2"/>
  <c r="K106" i="2"/>
  <c r="O106" i="2" s="1"/>
  <c r="G106" i="2"/>
  <c r="F106" i="2"/>
  <c r="E106" i="2"/>
  <c r="D106" i="2"/>
  <c r="C106" i="2"/>
  <c r="G121" i="2" s="1"/>
  <c r="AD105" i="2"/>
  <c r="AD116" i="2" s="1"/>
  <c r="AC105" i="2"/>
  <c r="AC116" i="2" s="1"/>
  <c r="AB105" i="2"/>
  <c r="AB116" i="2" s="1"/>
  <c r="AA105" i="2"/>
  <c r="AE105" i="2" s="1"/>
  <c r="V105" i="2"/>
  <c r="V116" i="2" s="1"/>
  <c r="U105" i="2"/>
  <c r="U116" i="2" s="1"/>
  <c r="T105" i="2"/>
  <c r="T116" i="2" s="1"/>
  <c r="S105" i="2"/>
  <c r="S116" i="2" s="1"/>
  <c r="N105" i="2"/>
  <c r="N116" i="2" s="1"/>
  <c r="M105" i="2"/>
  <c r="M116" i="2" s="1"/>
  <c r="L105" i="2"/>
  <c r="L116" i="2" s="1"/>
  <c r="K105" i="2"/>
  <c r="O105" i="2" s="1"/>
  <c r="G105" i="2"/>
  <c r="F105" i="2"/>
  <c r="F116" i="2" s="1"/>
  <c r="E105" i="2"/>
  <c r="E116" i="2" s="1"/>
  <c r="D105" i="2"/>
  <c r="D116" i="2" s="1"/>
  <c r="C105" i="2"/>
  <c r="G120" i="2" s="1"/>
  <c r="AD99" i="2"/>
  <c r="AC99" i="2"/>
  <c r="AB99" i="2"/>
  <c r="AA99" i="2"/>
  <c r="AE99" i="2" s="1"/>
  <c r="V99" i="2"/>
  <c r="U99" i="2"/>
  <c r="T99" i="2"/>
  <c r="S99" i="2"/>
  <c r="W99" i="2" s="1"/>
  <c r="N99" i="2"/>
  <c r="M99" i="2"/>
  <c r="L99" i="2"/>
  <c r="K99" i="2"/>
  <c r="O99" i="2" s="1"/>
  <c r="F99" i="2"/>
  <c r="E99" i="2"/>
  <c r="D99" i="2"/>
  <c r="C99" i="2"/>
  <c r="G99" i="2" s="1"/>
  <c r="AD98" i="2"/>
  <c r="AC98" i="2"/>
  <c r="AB98" i="2"/>
  <c r="AA98" i="2"/>
  <c r="AE98" i="2" s="1"/>
  <c r="V98" i="2"/>
  <c r="U98" i="2"/>
  <c r="T98" i="2"/>
  <c r="S98" i="2"/>
  <c r="W98" i="2" s="1"/>
  <c r="N98" i="2"/>
  <c r="M98" i="2"/>
  <c r="L98" i="2"/>
  <c r="K98" i="2"/>
  <c r="O98" i="2" s="1"/>
  <c r="F98" i="2"/>
  <c r="E98" i="2"/>
  <c r="D98" i="2"/>
  <c r="C98" i="2"/>
  <c r="G98" i="2" s="1"/>
  <c r="AD97" i="2"/>
  <c r="AC97" i="2"/>
  <c r="AB97" i="2"/>
  <c r="AA97" i="2"/>
  <c r="AE97" i="2" s="1"/>
  <c r="V97" i="2"/>
  <c r="U97" i="2"/>
  <c r="T97" i="2"/>
  <c r="S97" i="2"/>
  <c r="W97" i="2" s="1"/>
  <c r="N97" i="2"/>
  <c r="M97" i="2"/>
  <c r="L97" i="2"/>
  <c r="K97" i="2"/>
  <c r="O97" i="2" s="1"/>
  <c r="F97" i="2"/>
  <c r="E97" i="2"/>
  <c r="D97" i="2"/>
  <c r="C97" i="2"/>
  <c r="G97" i="2" s="1"/>
  <c r="AD96" i="2"/>
  <c r="AC96" i="2"/>
  <c r="AB96" i="2"/>
  <c r="AA96" i="2"/>
  <c r="AE96" i="2" s="1"/>
  <c r="V96" i="2"/>
  <c r="U96" i="2"/>
  <c r="T96" i="2"/>
  <c r="S96" i="2"/>
  <c r="W96" i="2" s="1"/>
  <c r="N96" i="2"/>
  <c r="M96" i="2"/>
  <c r="L96" i="2"/>
  <c r="K96" i="2"/>
  <c r="O96" i="2" s="1"/>
  <c r="F96" i="2"/>
  <c r="E96" i="2"/>
  <c r="D96" i="2"/>
  <c r="C96" i="2"/>
  <c r="G96" i="2" s="1"/>
  <c r="AD95" i="2"/>
  <c r="AC95" i="2"/>
  <c r="AB95" i="2"/>
  <c r="AA95" i="2"/>
  <c r="AE95" i="2" s="1"/>
  <c r="V95" i="2"/>
  <c r="U95" i="2"/>
  <c r="T95" i="2"/>
  <c r="S95" i="2"/>
  <c r="W95" i="2" s="1"/>
  <c r="N95" i="2"/>
  <c r="M95" i="2"/>
  <c r="L95" i="2"/>
  <c r="K95" i="2"/>
  <c r="O95" i="2" s="1"/>
  <c r="F95" i="2"/>
  <c r="E95" i="2"/>
  <c r="D95" i="2"/>
  <c r="C95" i="2"/>
  <c r="G95" i="2" s="1"/>
  <c r="AL94" i="2"/>
  <c r="AK94" i="2"/>
  <c r="AJ94" i="2"/>
  <c r="AI94" i="2"/>
  <c r="AM94" i="2" s="1"/>
  <c r="AD94" i="2"/>
  <c r="AC94" i="2"/>
  <c r="AB94" i="2"/>
  <c r="AA94" i="2"/>
  <c r="AE94" i="2" s="1"/>
  <c r="V94" i="2"/>
  <c r="U94" i="2"/>
  <c r="T94" i="2"/>
  <c r="S94" i="2"/>
  <c r="W94" i="2" s="1"/>
  <c r="N94" i="2"/>
  <c r="M94" i="2"/>
  <c r="L94" i="2"/>
  <c r="K94" i="2"/>
  <c r="O94" i="2" s="1"/>
  <c r="F94" i="2"/>
  <c r="E94" i="2"/>
  <c r="D94" i="2"/>
  <c r="C94" i="2"/>
  <c r="G94" i="2" s="1"/>
  <c r="AM93" i="2"/>
  <c r="AL93" i="2"/>
  <c r="AK93" i="2"/>
  <c r="AJ93" i="2"/>
  <c r="AI93" i="2"/>
  <c r="AD93" i="2"/>
  <c r="AC93" i="2"/>
  <c r="AB93" i="2"/>
  <c r="AA93" i="2"/>
  <c r="AE93" i="2" s="1"/>
  <c r="V93" i="2"/>
  <c r="U93" i="2"/>
  <c r="T93" i="2"/>
  <c r="S93" i="2"/>
  <c r="W93" i="2" s="1"/>
  <c r="N93" i="2"/>
  <c r="M93" i="2"/>
  <c r="L93" i="2"/>
  <c r="K93" i="2"/>
  <c r="O93" i="2" s="1"/>
  <c r="F93" i="2"/>
  <c r="E93" i="2"/>
  <c r="D93" i="2"/>
  <c r="C93" i="2"/>
  <c r="G93" i="2" s="1"/>
  <c r="AL92" i="2"/>
  <c r="AK92" i="2"/>
  <c r="AJ92" i="2"/>
  <c r="AI92" i="2"/>
  <c r="AM92" i="2" s="1"/>
  <c r="AD92" i="2"/>
  <c r="AC92" i="2"/>
  <c r="AB92" i="2"/>
  <c r="AA92" i="2"/>
  <c r="AE92" i="2" s="1"/>
  <c r="V92" i="2"/>
  <c r="U92" i="2"/>
  <c r="T92" i="2"/>
  <c r="S92" i="2"/>
  <c r="W92" i="2" s="1"/>
  <c r="N92" i="2"/>
  <c r="M92" i="2"/>
  <c r="L92" i="2"/>
  <c r="K92" i="2"/>
  <c r="O92" i="2" s="1"/>
  <c r="F92" i="2"/>
  <c r="E92" i="2"/>
  <c r="D92" i="2"/>
  <c r="C92" i="2"/>
  <c r="G92" i="2" s="1"/>
  <c r="AL91" i="2"/>
  <c r="AK91" i="2"/>
  <c r="AJ91" i="2"/>
  <c r="AI91" i="2"/>
  <c r="AM91" i="2" s="1"/>
  <c r="AD91" i="2"/>
  <c r="AC91" i="2"/>
  <c r="AB91" i="2"/>
  <c r="AA91" i="2"/>
  <c r="AE91" i="2" s="1"/>
  <c r="V91" i="2"/>
  <c r="U91" i="2"/>
  <c r="T91" i="2"/>
  <c r="S91" i="2"/>
  <c r="W91" i="2" s="1"/>
  <c r="N91" i="2"/>
  <c r="M91" i="2"/>
  <c r="L91" i="2"/>
  <c r="K91" i="2"/>
  <c r="O91" i="2" s="1"/>
  <c r="F91" i="2"/>
  <c r="E91" i="2"/>
  <c r="D91" i="2"/>
  <c r="C91" i="2"/>
  <c r="G91" i="2" s="1"/>
  <c r="AL90" i="2"/>
  <c r="AL95" i="2" s="1"/>
  <c r="AK90" i="2"/>
  <c r="AK96" i="2" s="1"/>
  <c r="AJ90" i="2"/>
  <c r="AJ96" i="2" s="1"/>
  <c r="AI90" i="2"/>
  <c r="AM90" i="2" s="1"/>
  <c r="AD90" i="2"/>
  <c r="AD101" i="2" s="1"/>
  <c r="AC90" i="2"/>
  <c r="AC101" i="2" s="1"/>
  <c r="AB90" i="2"/>
  <c r="AB101" i="2" s="1"/>
  <c r="AA90" i="2"/>
  <c r="AA101" i="2" s="1"/>
  <c r="V90" i="2"/>
  <c r="V101" i="2" s="1"/>
  <c r="U90" i="2"/>
  <c r="U101" i="2" s="1"/>
  <c r="T90" i="2"/>
  <c r="T101" i="2" s="1"/>
  <c r="S90" i="2"/>
  <c r="W90" i="2" s="1"/>
  <c r="N90" i="2"/>
  <c r="N101" i="2" s="1"/>
  <c r="M90" i="2"/>
  <c r="M101" i="2" s="1"/>
  <c r="L90" i="2"/>
  <c r="L101" i="2" s="1"/>
  <c r="K90" i="2"/>
  <c r="K101" i="2" s="1"/>
  <c r="F90" i="2"/>
  <c r="F101" i="2" s="1"/>
  <c r="E90" i="2"/>
  <c r="E101" i="2" s="1"/>
  <c r="D90" i="2"/>
  <c r="D101" i="2" s="1"/>
  <c r="C90" i="2"/>
  <c r="G90" i="2" s="1"/>
  <c r="F131" i="3" l="1"/>
  <c r="AD131" i="3"/>
  <c r="N130" i="3"/>
  <c r="AE114" i="3"/>
  <c r="O113" i="3"/>
  <c r="AE113" i="3"/>
  <c r="AE98" i="3"/>
  <c r="AE99" i="3"/>
  <c r="N116" i="3"/>
  <c r="O115" i="1"/>
  <c r="AE130" i="1"/>
  <c r="AM112" i="1"/>
  <c r="AM113" i="1"/>
  <c r="W100" i="1"/>
  <c r="G100" i="1"/>
  <c r="AM128" i="1"/>
  <c r="AM127" i="1"/>
  <c r="O100" i="1"/>
  <c r="W130" i="1"/>
  <c r="O130" i="1"/>
  <c r="G115" i="1"/>
  <c r="G130" i="1"/>
  <c r="AE115" i="1"/>
  <c r="V131" i="11"/>
  <c r="O113" i="11"/>
  <c r="O114" i="11"/>
  <c r="W114" i="11"/>
  <c r="AE114" i="11"/>
  <c r="O120" i="11"/>
  <c r="O121" i="11"/>
  <c r="W121" i="11"/>
  <c r="AE121" i="11"/>
  <c r="O122" i="11"/>
  <c r="AE122" i="11"/>
  <c r="O123" i="11"/>
  <c r="W123" i="11"/>
  <c r="AE123" i="11"/>
  <c r="O124" i="11"/>
  <c r="W124" i="11"/>
  <c r="AE124" i="11"/>
  <c r="AM124" i="11"/>
  <c r="W125" i="11"/>
  <c r="AE125" i="11"/>
  <c r="AM125" i="11"/>
  <c r="AE126" i="11"/>
  <c r="AM126" i="11"/>
  <c r="W127" i="11"/>
  <c r="AE127" i="11"/>
  <c r="O128" i="11"/>
  <c r="W128" i="11"/>
  <c r="AE128" i="11"/>
  <c r="G114" i="11"/>
  <c r="O129" i="11"/>
  <c r="W129" i="11"/>
  <c r="AE129" i="11"/>
  <c r="N116" i="11"/>
  <c r="AL113" i="11"/>
  <c r="AL112" i="11"/>
  <c r="AD101" i="11"/>
  <c r="G91" i="11"/>
  <c r="O91" i="11"/>
  <c r="AE92" i="11"/>
  <c r="AM92" i="11"/>
  <c r="G93" i="11"/>
  <c r="W93" i="11"/>
  <c r="AE93" i="11"/>
  <c r="AM93" i="11"/>
  <c r="G94" i="11"/>
  <c r="O94" i="11"/>
  <c r="G95" i="11"/>
  <c r="O95" i="11"/>
  <c r="G96" i="11"/>
  <c r="O96" i="11"/>
  <c r="W96" i="11"/>
  <c r="AE96" i="11"/>
  <c r="W97" i="11"/>
  <c r="AE97" i="11"/>
  <c r="G98" i="11"/>
  <c r="W98" i="11"/>
  <c r="AE98" i="11"/>
  <c r="G99" i="11"/>
  <c r="O99" i="11"/>
  <c r="W99" i="11"/>
  <c r="F116" i="11"/>
  <c r="G112" i="11"/>
  <c r="AJ96" i="7"/>
  <c r="AJ95" i="7"/>
  <c r="AM91" i="7"/>
  <c r="E100" i="7"/>
  <c r="E116" i="7"/>
  <c r="E115" i="7"/>
  <c r="AA116" i="7"/>
  <c r="AA115" i="7"/>
  <c r="AE110" i="7"/>
  <c r="F101" i="7"/>
  <c r="N101" i="7"/>
  <c r="U101" i="7"/>
  <c r="W101" i="7" s="1"/>
  <c r="AC101" i="7"/>
  <c r="AC100" i="7"/>
  <c r="G92" i="7"/>
  <c r="O92" i="7"/>
  <c r="W92" i="7"/>
  <c r="O95" i="7"/>
  <c r="W95" i="7"/>
  <c r="AE95" i="7"/>
  <c r="G97" i="7"/>
  <c r="O97" i="7"/>
  <c r="L100" i="7"/>
  <c r="AC116" i="7"/>
  <c r="AE107" i="7"/>
  <c r="G123" i="7"/>
  <c r="T115" i="7"/>
  <c r="T116" i="7"/>
  <c r="AM110" i="7"/>
  <c r="G90" i="7"/>
  <c r="K101" i="7"/>
  <c r="O101" i="7" s="1"/>
  <c r="K100" i="7"/>
  <c r="O90" i="7"/>
  <c r="V101" i="7"/>
  <c r="V100" i="7"/>
  <c r="G93" i="7"/>
  <c r="O93" i="7"/>
  <c r="W93" i="7"/>
  <c r="G98" i="7"/>
  <c r="O98" i="7"/>
  <c r="G120" i="7"/>
  <c r="S116" i="7"/>
  <c r="W116" i="7" s="1"/>
  <c r="S115" i="7"/>
  <c r="W105" i="7"/>
  <c r="AD116" i="7"/>
  <c r="AD115" i="7"/>
  <c r="AE108" i="7"/>
  <c r="M116" i="7"/>
  <c r="M115" i="7"/>
  <c r="AM111" i="7"/>
  <c r="G127" i="7"/>
  <c r="D101" i="7"/>
  <c r="D100" i="7"/>
  <c r="AM90" i="7"/>
  <c r="G94" i="7"/>
  <c r="W96" i="7"/>
  <c r="O99" i="7"/>
  <c r="W99" i="7"/>
  <c r="L116" i="7"/>
  <c r="L115" i="7"/>
  <c r="AE105" i="7"/>
  <c r="O106" i="7"/>
  <c r="AK113" i="7"/>
  <c r="AK112" i="7"/>
  <c r="AE109" i="7"/>
  <c r="AM109" i="7"/>
  <c r="F116" i="7"/>
  <c r="F115" i="7"/>
  <c r="G125" i="7"/>
  <c r="C130" i="7"/>
  <c r="AB130" i="7"/>
  <c r="AI96" i="7"/>
  <c r="F100" i="7"/>
  <c r="M100" i="7"/>
  <c r="T100" i="7"/>
  <c r="W100" i="7" s="1"/>
  <c r="AA100" i="7"/>
  <c r="AA101" i="7"/>
  <c r="AE101" i="7" s="1"/>
  <c r="G110" i="7"/>
  <c r="C115" i="7"/>
  <c r="N115" i="7"/>
  <c r="U115" i="7"/>
  <c r="AB115" i="7"/>
  <c r="C116" i="7"/>
  <c r="G116" i="7" s="1"/>
  <c r="AM122" i="7"/>
  <c r="AL127" i="7"/>
  <c r="D130" i="7"/>
  <c r="K130" i="7"/>
  <c r="V130" i="7"/>
  <c r="AC130" i="7"/>
  <c r="K131" i="7"/>
  <c r="O131" i="7" s="1"/>
  <c r="AE120" i="7"/>
  <c r="N131" i="7"/>
  <c r="AK95" i="7"/>
  <c r="C100" i="7"/>
  <c r="G100" i="7" s="1"/>
  <c r="N100" i="7"/>
  <c r="U100" i="7"/>
  <c r="AB100" i="7"/>
  <c r="C101" i="7"/>
  <c r="G101" i="7" s="1"/>
  <c r="G105" i="7"/>
  <c r="AM107" i="7"/>
  <c r="AL112" i="7"/>
  <c r="D115" i="7"/>
  <c r="K115" i="7"/>
  <c r="O115" i="7" s="1"/>
  <c r="V115" i="7"/>
  <c r="AC115" i="7"/>
  <c r="K116" i="7"/>
  <c r="O116" i="7" s="1"/>
  <c r="AI127" i="7"/>
  <c r="E130" i="7"/>
  <c r="L130" i="7"/>
  <c r="S130" i="7"/>
  <c r="W130" i="7" s="1"/>
  <c r="AD130" i="7"/>
  <c r="S131" i="7"/>
  <c r="W131" i="7" s="1"/>
  <c r="U130" i="7"/>
  <c r="F130" i="7"/>
  <c r="M130" i="7"/>
  <c r="T130" i="7"/>
  <c r="AA130" i="7"/>
  <c r="AM96" i="6"/>
  <c r="AM95" i="6"/>
  <c r="W116" i="6"/>
  <c r="O90" i="6"/>
  <c r="AI95" i="6"/>
  <c r="AL96" i="6"/>
  <c r="E100" i="6"/>
  <c r="L100" i="6"/>
  <c r="S100" i="6"/>
  <c r="AD100" i="6"/>
  <c r="S101" i="6"/>
  <c r="W101" i="6" s="1"/>
  <c r="W105" i="6"/>
  <c r="AJ112" i="6"/>
  <c r="AI113" i="6"/>
  <c r="F115" i="6"/>
  <c r="M115" i="6"/>
  <c r="T115" i="6"/>
  <c r="AA115" i="6"/>
  <c r="AA116" i="6"/>
  <c r="AE116" i="6" s="1"/>
  <c r="AE120" i="6"/>
  <c r="AK127" i="6"/>
  <c r="C130" i="6"/>
  <c r="N130" i="6"/>
  <c r="U130" i="6"/>
  <c r="AB130" i="6"/>
  <c r="AJ95" i="6"/>
  <c r="AI96" i="6"/>
  <c r="F100" i="6"/>
  <c r="M100" i="6"/>
  <c r="T100" i="6"/>
  <c r="AA100" i="6"/>
  <c r="AA101" i="6"/>
  <c r="AE101" i="6" s="1"/>
  <c r="AK112" i="6"/>
  <c r="C115" i="6"/>
  <c r="N115" i="6"/>
  <c r="U115" i="6"/>
  <c r="AB115" i="6"/>
  <c r="C116" i="6"/>
  <c r="G116" i="6" s="1"/>
  <c r="AM122" i="6"/>
  <c r="AL127" i="6"/>
  <c r="D130" i="6"/>
  <c r="K130" i="6"/>
  <c r="V130" i="6"/>
  <c r="AC130" i="6"/>
  <c r="K131" i="6"/>
  <c r="O131" i="6" s="1"/>
  <c r="AK95" i="6"/>
  <c r="C100" i="6"/>
  <c r="N100" i="6"/>
  <c r="U100" i="6"/>
  <c r="AB100" i="6"/>
  <c r="C101" i="6"/>
  <c r="G101" i="6" s="1"/>
  <c r="AM107" i="6"/>
  <c r="AL112" i="6"/>
  <c r="D115" i="6"/>
  <c r="K115" i="6"/>
  <c r="V115" i="6"/>
  <c r="AC115" i="6"/>
  <c r="K116" i="6"/>
  <c r="O116" i="6" s="1"/>
  <c r="AI127" i="6"/>
  <c r="E130" i="6"/>
  <c r="L130" i="6"/>
  <c r="S130" i="6"/>
  <c r="AD130" i="6"/>
  <c r="S131" i="6"/>
  <c r="W131" i="6" s="1"/>
  <c r="D100" i="6"/>
  <c r="K100" i="6"/>
  <c r="O100" i="6" s="1"/>
  <c r="V100" i="6"/>
  <c r="AC100" i="6"/>
  <c r="E115" i="6"/>
  <c r="L115" i="6"/>
  <c r="S115" i="6"/>
  <c r="W115" i="6" s="1"/>
  <c r="AD115" i="6"/>
  <c r="F130" i="6"/>
  <c r="M130" i="6"/>
  <c r="T130" i="6"/>
  <c r="AA130" i="6"/>
  <c r="AE130" i="6" s="1"/>
  <c r="W101" i="4"/>
  <c r="G90" i="4"/>
  <c r="K101" i="4"/>
  <c r="K100" i="4"/>
  <c r="O90" i="4"/>
  <c r="V101" i="4"/>
  <c r="V100" i="4"/>
  <c r="AM92" i="4"/>
  <c r="AM95" i="4" s="1"/>
  <c r="G93" i="4"/>
  <c r="O93" i="4"/>
  <c r="W93" i="4"/>
  <c r="AE97" i="4"/>
  <c r="S100" i="4"/>
  <c r="G120" i="4"/>
  <c r="S116" i="4"/>
  <c r="S115" i="4"/>
  <c r="W115" i="4" s="1"/>
  <c r="W105" i="4"/>
  <c r="AD116" i="4"/>
  <c r="AD115" i="4"/>
  <c r="W108" i="4"/>
  <c r="M116" i="4"/>
  <c r="AE111" i="4"/>
  <c r="AM111" i="4"/>
  <c r="AM113" i="4"/>
  <c r="T115" i="4"/>
  <c r="D101" i="4"/>
  <c r="D100" i="4"/>
  <c r="AE90" i="4"/>
  <c r="AL95" i="4"/>
  <c r="AM93" i="4"/>
  <c r="G94" i="4"/>
  <c r="G96" i="4"/>
  <c r="O96" i="4"/>
  <c r="W96" i="4"/>
  <c r="AE98" i="4"/>
  <c r="G99" i="4"/>
  <c r="O99" i="4"/>
  <c r="L116" i="4"/>
  <c r="L115" i="4"/>
  <c r="AE105" i="4"/>
  <c r="G121" i="4"/>
  <c r="O106" i="4"/>
  <c r="AK113" i="4"/>
  <c r="AK112" i="4"/>
  <c r="O109" i="4"/>
  <c r="W109" i="4"/>
  <c r="AE109" i="4"/>
  <c r="F116" i="4"/>
  <c r="G125" i="4"/>
  <c r="W112" i="4"/>
  <c r="AE112" i="4"/>
  <c r="O114" i="4"/>
  <c r="W114" i="4"/>
  <c r="AA115" i="4"/>
  <c r="AC101" i="4"/>
  <c r="AC100" i="4"/>
  <c r="M101" i="4"/>
  <c r="AB101" i="4"/>
  <c r="AJ96" i="4"/>
  <c r="AJ95" i="4"/>
  <c r="O91" i="4"/>
  <c r="AE91" i="4"/>
  <c r="AK96" i="4"/>
  <c r="AM94" i="4"/>
  <c r="E116" i="4"/>
  <c r="E115" i="4"/>
  <c r="U116" i="4"/>
  <c r="G122" i="4"/>
  <c r="O107" i="4"/>
  <c r="W110" i="4"/>
  <c r="AE116" i="4"/>
  <c r="AE110" i="4"/>
  <c r="F115" i="4"/>
  <c r="AE131" i="4"/>
  <c r="G131" i="4"/>
  <c r="C130" i="4"/>
  <c r="N130" i="4"/>
  <c r="AB130" i="4"/>
  <c r="AI96" i="4"/>
  <c r="F100" i="4"/>
  <c r="M100" i="4"/>
  <c r="T100" i="4"/>
  <c r="AA100" i="4"/>
  <c r="AA101" i="4"/>
  <c r="G110" i="4"/>
  <c r="C115" i="4"/>
  <c r="N115" i="4"/>
  <c r="U115" i="4"/>
  <c r="AB115" i="4"/>
  <c r="C116" i="4"/>
  <c r="AM122" i="4"/>
  <c r="AL127" i="4"/>
  <c r="D130" i="4"/>
  <c r="K130" i="4"/>
  <c r="V130" i="4"/>
  <c r="AC130" i="4"/>
  <c r="K131" i="4"/>
  <c r="O131" i="4" s="1"/>
  <c r="AE120" i="4"/>
  <c r="U130" i="4"/>
  <c r="C100" i="4"/>
  <c r="G100" i="4" s="1"/>
  <c r="N100" i="4"/>
  <c r="U100" i="4"/>
  <c r="AB100" i="4"/>
  <c r="C101" i="4"/>
  <c r="G105" i="4"/>
  <c r="D115" i="4"/>
  <c r="K115" i="4"/>
  <c r="O115" i="4" s="1"/>
  <c r="V115" i="4"/>
  <c r="AC115" i="4"/>
  <c r="K116" i="4"/>
  <c r="O116" i="4" s="1"/>
  <c r="E130" i="4"/>
  <c r="L130" i="4"/>
  <c r="S130" i="4"/>
  <c r="W130" i="4" s="1"/>
  <c r="AD130" i="4"/>
  <c r="S131" i="4"/>
  <c r="W131" i="4" s="1"/>
  <c r="AM108" i="4"/>
  <c r="AM112" i="4" s="1"/>
  <c r="AM124" i="4"/>
  <c r="F130" i="4"/>
  <c r="M130" i="4"/>
  <c r="T130" i="4"/>
  <c r="AA130" i="4"/>
  <c r="AE130" i="4" s="1"/>
  <c r="W101" i="3"/>
  <c r="T116" i="3"/>
  <c r="T115" i="3"/>
  <c r="G90" i="3"/>
  <c r="K101" i="3"/>
  <c r="O101" i="3" s="1"/>
  <c r="K100" i="3"/>
  <c r="O90" i="3"/>
  <c r="V101" i="3"/>
  <c r="V100" i="3"/>
  <c r="AL95" i="3"/>
  <c r="AM92" i="3"/>
  <c r="G93" i="3"/>
  <c r="O93" i="3"/>
  <c r="W93" i="3"/>
  <c r="AE97" i="3"/>
  <c r="G98" i="3"/>
  <c r="O98" i="3"/>
  <c r="S100" i="3"/>
  <c r="G120" i="3"/>
  <c r="O105" i="3"/>
  <c r="S116" i="3"/>
  <c r="W116" i="3" s="1"/>
  <c r="S115" i="3"/>
  <c r="W115" i="3" s="1"/>
  <c r="W105" i="3"/>
  <c r="AD116" i="3"/>
  <c r="AD115" i="3"/>
  <c r="AJ113" i="3"/>
  <c r="W108" i="3"/>
  <c r="AE108" i="3"/>
  <c r="AM108" i="3"/>
  <c r="M115" i="3"/>
  <c r="M116" i="3"/>
  <c r="AE111" i="3"/>
  <c r="AM111" i="3"/>
  <c r="G127" i="3"/>
  <c r="AC101" i="3"/>
  <c r="AC100" i="3"/>
  <c r="D101" i="3"/>
  <c r="D100" i="3"/>
  <c r="AE90" i="3"/>
  <c r="AM90" i="3"/>
  <c r="AM93" i="3"/>
  <c r="G94" i="3"/>
  <c r="O96" i="3"/>
  <c r="G99" i="3"/>
  <c r="O99" i="3"/>
  <c r="L116" i="3"/>
  <c r="L115" i="3"/>
  <c r="G121" i="3"/>
  <c r="AK113" i="3"/>
  <c r="AK112" i="3"/>
  <c r="W109" i="3"/>
  <c r="G125" i="3"/>
  <c r="F116" i="3"/>
  <c r="F115" i="3"/>
  <c r="AE112" i="3"/>
  <c r="O114" i="3"/>
  <c r="AE131" i="3"/>
  <c r="G131" i="3"/>
  <c r="M101" i="3"/>
  <c r="AB101" i="3"/>
  <c r="AJ96" i="3"/>
  <c r="AJ95" i="3"/>
  <c r="AE91" i="3"/>
  <c r="AM94" i="3"/>
  <c r="E116" i="3"/>
  <c r="E115" i="3"/>
  <c r="U116" i="3"/>
  <c r="AE106" i="3"/>
  <c r="O107" i="3"/>
  <c r="W110" i="3"/>
  <c r="AA116" i="3"/>
  <c r="AA115" i="3"/>
  <c r="AE110" i="3"/>
  <c r="N131" i="3"/>
  <c r="AI96" i="3"/>
  <c r="F100" i="3"/>
  <c r="M100" i="3"/>
  <c r="T100" i="3"/>
  <c r="AA100" i="3"/>
  <c r="AA101" i="3"/>
  <c r="AE101" i="3" s="1"/>
  <c r="G110" i="3"/>
  <c r="C115" i="3"/>
  <c r="N115" i="3"/>
  <c r="U115" i="3"/>
  <c r="AB115" i="3"/>
  <c r="C116" i="3"/>
  <c r="AM122" i="3"/>
  <c r="AL127" i="3"/>
  <c r="D130" i="3"/>
  <c r="K130" i="3"/>
  <c r="O130" i="3" s="1"/>
  <c r="V130" i="3"/>
  <c r="AC130" i="3"/>
  <c r="K131" i="3"/>
  <c r="O131" i="3" s="1"/>
  <c r="AE120" i="3"/>
  <c r="AB130" i="3"/>
  <c r="AK95" i="3"/>
  <c r="C100" i="3"/>
  <c r="N100" i="3"/>
  <c r="U100" i="3"/>
  <c r="AB100" i="3"/>
  <c r="C101" i="3"/>
  <c r="G101" i="3" s="1"/>
  <c r="G105" i="3"/>
  <c r="AM107" i="3"/>
  <c r="AL112" i="3"/>
  <c r="D115" i="3"/>
  <c r="K115" i="3"/>
  <c r="V115" i="3"/>
  <c r="AC115" i="3"/>
  <c r="K116" i="3"/>
  <c r="O116" i="3" s="1"/>
  <c r="AI127" i="3"/>
  <c r="E130" i="3"/>
  <c r="L130" i="3"/>
  <c r="S130" i="3"/>
  <c r="AD130" i="3"/>
  <c r="S131" i="3"/>
  <c r="W131" i="3" s="1"/>
  <c r="C130" i="3"/>
  <c r="U130" i="3"/>
  <c r="F130" i="3"/>
  <c r="M130" i="3"/>
  <c r="T130" i="3"/>
  <c r="AA130" i="3"/>
  <c r="AE130" i="3" s="1"/>
  <c r="F101" i="11"/>
  <c r="F100" i="11"/>
  <c r="AC101" i="11"/>
  <c r="AC100" i="11"/>
  <c r="AJ96" i="11"/>
  <c r="AJ95" i="11"/>
  <c r="W91" i="11"/>
  <c r="S101" i="11"/>
  <c r="L116" i="11"/>
  <c r="L115" i="11"/>
  <c r="AK113" i="11"/>
  <c r="AK112" i="11"/>
  <c r="AM109" i="11"/>
  <c r="AA115" i="11"/>
  <c r="T116" i="11"/>
  <c r="T131" i="11"/>
  <c r="T130" i="11"/>
  <c r="G110" i="11"/>
  <c r="C131" i="11"/>
  <c r="C130" i="11"/>
  <c r="G125" i="11"/>
  <c r="N131" i="11"/>
  <c r="N130" i="11"/>
  <c r="G90" i="11"/>
  <c r="K101" i="11"/>
  <c r="K100" i="11"/>
  <c r="O90" i="11"/>
  <c r="V101" i="11"/>
  <c r="V100" i="11"/>
  <c r="AK96" i="11"/>
  <c r="AE91" i="11"/>
  <c r="AM91" i="11"/>
  <c r="W94" i="11"/>
  <c r="AE94" i="11"/>
  <c r="AM94" i="11"/>
  <c r="AL96" i="11"/>
  <c r="AE99" i="11"/>
  <c r="E100" i="11"/>
  <c r="AD100" i="11"/>
  <c r="E116" i="11"/>
  <c r="E115" i="11"/>
  <c r="AE106" i="11"/>
  <c r="G122" i="11"/>
  <c r="O107" i="11"/>
  <c r="AC116" i="11"/>
  <c r="AC115" i="11"/>
  <c r="O110" i="11"/>
  <c r="W110" i="11"/>
  <c r="AE110" i="11"/>
  <c r="F115" i="11"/>
  <c r="M131" i="11"/>
  <c r="M130" i="11"/>
  <c r="W122" i="11"/>
  <c r="AL128" i="11"/>
  <c r="AL127" i="11"/>
  <c r="O125" i="11"/>
  <c r="D101" i="11"/>
  <c r="D100" i="11"/>
  <c r="W90" i="11"/>
  <c r="AA101" i="11"/>
  <c r="AA100" i="11"/>
  <c r="AE100" i="11" s="1"/>
  <c r="AE90" i="11"/>
  <c r="U101" i="11"/>
  <c r="U100" i="11"/>
  <c r="AB101" i="11"/>
  <c r="AB100" i="11"/>
  <c r="G92" i="11"/>
  <c r="O92" i="11"/>
  <c r="W92" i="11"/>
  <c r="W95" i="11"/>
  <c r="AE95" i="11"/>
  <c r="G97" i="11"/>
  <c r="O97" i="11"/>
  <c r="L100" i="11"/>
  <c r="K116" i="11"/>
  <c r="K115" i="11"/>
  <c r="O108" i="11"/>
  <c r="V116" i="11"/>
  <c r="V115" i="11"/>
  <c r="G126" i="11"/>
  <c r="O111" i="11"/>
  <c r="W113" i="11"/>
  <c r="AE113" i="11"/>
  <c r="M115" i="11"/>
  <c r="F131" i="11"/>
  <c r="F130" i="11"/>
  <c r="G105" i="11"/>
  <c r="G108" i="11"/>
  <c r="AB131" i="11"/>
  <c r="AB130" i="11"/>
  <c r="O126" i="11"/>
  <c r="W126" i="11"/>
  <c r="M101" i="11"/>
  <c r="M100" i="11"/>
  <c r="T101" i="11"/>
  <c r="T100" i="11"/>
  <c r="AM90" i="11"/>
  <c r="N101" i="11"/>
  <c r="N100" i="11"/>
  <c r="O93" i="11"/>
  <c r="O98" i="11"/>
  <c r="O105" i="11"/>
  <c r="S116" i="11"/>
  <c r="S115" i="11"/>
  <c r="W105" i="11"/>
  <c r="AD116" i="11"/>
  <c r="AD115" i="11"/>
  <c r="G123" i="11"/>
  <c r="D116" i="11"/>
  <c r="D115" i="11"/>
  <c r="AM108" i="11"/>
  <c r="G127" i="11"/>
  <c r="W120" i="11"/>
  <c r="AA131" i="11"/>
  <c r="AA130" i="11"/>
  <c r="AE120" i="11"/>
  <c r="AM123" i="11"/>
  <c r="U131" i="11"/>
  <c r="U130" i="11"/>
  <c r="O127" i="11"/>
  <c r="AI96" i="11"/>
  <c r="C115" i="11"/>
  <c r="G115" i="11" s="1"/>
  <c r="N115" i="11"/>
  <c r="U115" i="11"/>
  <c r="AB115" i="11"/>
  <c r="C116" i="11"/>
  <c r="AM122" i="11"/>
  <c r="D130" i="11"/>
  <c r="K130" i="11"/>
  <c r="V130" i="11"/>
  <c r="AC130" i="11"/>
  <c r="K131" i="11"/>
  <c r="C100" i="11"/>
  <c r="C101" i="11"/>
  <c r="G101" i="11" s="1"/>
  <c r="AM107" i="11"/>
  <c r="AI127" i="11"/>
  <c r="E130" i="11"/>
  <c r="L130" i="11"/>
  <c r="S130" i="11"/>
  <c r="AD130" i="11"/>
  <c r="S131" i="11"/>
  <c r="G131" i="2"/>
  <c r="AE131" i="2"/>
  <c r="O101" i="2"/>
  <c r="AE101" i="2"/>
  <c r="AM96" i="2"/>
  <c r="AM95" i="2"/>
  <c r="W116" i="2"/>
  <c r="O90" i="2"/>
  <c r="AI95" i="2"/>
  <c r="AL96" i="2"/>
  <c r="E100" i="2"/>
  <c r="L100" i="2"/>
  <c r="S100" i="2"/>
  <c r="AD100" i="2"/>
  <c r="S101" i="2"/>
  <c r="W101" i="2" s="1"/>
  <c r="W105" i="2"/>
  <c r="AJ112" i="2"/>
  <c r="AI113" i="2"/>
  <c r="F115" i="2"/>
  <c r="M115" i="2"/>
  <c r="T115" i="2"/>
  <c r="AA115" i="2"/>
  <c r="AA116" i="2"/>
  <c r="AE116" i="2" s="1"/>
  <c r="AE120" i="2"/>
  <c r="AK127" i="2"/>
  <c r="AJ128" i="2"/>
  <c r="C130" i="2"/>
  <c r="N130" i="2"/>
  <c r="U130" i="2"/>
  <c r="AB130" i="2"/>
  <c r="AE90" i="2"/>
  <c r="AJ95" i="2"/>
  <c r="AI96" i="2"/>
  <c r="F100" i="2"/>
  <c r="M100" i="2"/>
  <c r="T100" i="2"/>
  <c r="AA100" i="2"/>
  <c r="AK112" i="2"/>
  <c r="C115" i="2"/>
  <c r="N115" i="2"/>
  <c r="U115" i="2"/>
  <c r="AB115" i="2"/>
  <c r="C116" i="2"/>
  <c r="G116" i="2" s="1"/>
  <c r="AM122" i="2"/>
  <c r="AL127" i="2"/>
  <c r="D130" i="2"/>
  <c r="K130" i="2"/>
  <c r="V130" i="2"/>
  <c r="AC130" i="2"/>
  <c r="K131" i="2"/>
  <c r="O131" i="2" s="1"/>
  <c r="AK95" i="2"/>
  <c r="C100" i="2"/>
  <c r="G100" i="2" s="1"/>
  <c r="N100" i="2"/>
  <c r="U100" i="2"/>
  <c r="AB100" i="2"/>
  <c r="C101" i="2"/>
  <c r="G101" i="2" s="1"/>
  <c r="AM107" i="2"/>
  <c r="AL112" i="2"/>
  <c r="D115" i="2"/>
  <c r="K115" i="2"/>
  <c r="O115" i="2" s="1"/>
  <c r="V115" i="2"/>
  <c r="AC115" i="2"/>
  <c r="K116" i="2"/>
  <c r="O116" i="2" s="1"/>
  <c r="AI127" i="2"/>
  <c r="E130" i="2"/>
  <c r="L130" i="2"/>
  <c r="S130" i="2"/>
  <c r="AD130" i="2"/>
  <c r="S131" i="2"/>
  <c r="W131" i="2" s="1"/>
  <c r="D100" i="2"/>
  <c r="K100" i="2"/>
  <c r="V100" i="2"/>
  <c r="AC100" i="2"/>
  <c r="E115" i="2"/>
  <c r="L115" i="2"/>
  <c r="S115" i="2"/>
  <c r="W115" i="2" s="1"/>
  <c r="AD115" i="2"/>
  <c r="F130" i="2"/>
  <c r="M130" i="2"/>
  <c r="T130" i="2"/>
  <c r="AA130" i="2"/>
  <c r="AE116" i="3" l="1"/>
  <c r="O115" i="3"/>
  <c r="G100" i="3"/>
  <c r="G116" i="3"/>
  <c r="W131" i="11"/>
  <c r="O130" i="11"/>
  <c r="W100" i="11"/>
  <c r="G100" i="11"/>
  <c r="AE116" i="11"/>
  <c r="O131" i="11"/>
  <c r="W130" i="11"/>
  <c r="W116" i="11"/>
  <c r="O116" i="11"/>
  <c r="G130" i="7"/>
  <c r="AM96" i="7"/>
  <c r="AM95" i="7"/>
  <c r="AE130" i="7"/>
  <c r="AM112" i="7"/>
  <c r="AM113" i="7"/>
  <c r="AM128" i="7"/>
  <c r="AM127" i="7"/>
  <c r="AE100" i="7"/>
  <c r="O100" i="7"/>
  <c r="AE115" i="7"/>
  <c r="O130" i="7"/>
  <c r="G115" i="7"/>
  <c r="W115" i="7"/>
  <c r="AE116" i="7"/>
  <c r="AM112" i="6"/>
  <c r="AM113" i="6"/>
  <c r="O115" i="6"/>
  <c r="G100" i="6"/>
  <c r="AM128" i="6"/>
  <c r="AM127" i="6"/>
  <c r="AE100" i="6"/>
  <c r="W130" i="6"/>
  <c r="O130" i="6"/>
  <c r="G115" i="6"/>
  <c r="G130" i="6"/>
  <c r="AE115" i="6"/>
  <c r="W100" i="6"/>
  <c r="G101" i="4"/>
  <c r="AE101" i="4"/>
  <c r="G130" i="4"/>
  <c r="AM96" i="4"/>
  <c r="W100" i="4"/>
  <c r="AM128" i="4"/>
  <c r="AM127" i="4"/>
  <c r="AE100" i="4"/>
  <c r="O100" i="4"/>
  <c r="O130" i="4"/>
  <c r="G116" i="4"/>
  <c r="G115" i="4"/>
  <c r="AE115" i="4"/>
  <c r="W116" i="4"/>
  <c r="O101" i="4"/>
  <c r="G130" i="3"/>
  <c r="AE115" i="3"/>
  <c r="AM96" i="3"/>
  <c r="AM95" i="3"/>
  <c r="AM112" i="3"/>
  <c r="AM113" i="3"/>
  <c r="AM128" i="3"/>
  <c r="AM127" i="3"/>
  <c r="AE100" i="3"/>
  <c r="G115" i="3"/>
  <c r="W100" i="3"/>
  <c r="O100" i="3"/>
  <c r="W130" i="3"/>
  <c r="G116" i="11"/>
  <c r="AE131" i="11"/>
  <c r="O100" i="11"/>
  <c r="AE115" i="11"/>
  <c r="AM96" i="11"/>
  <c r="AM95" i="11"/>
  <c r="O101" i="11"/>
  <c r="W115" i="11"/>
  <c r="O115" i="11"/>
  <c r="AE101" i="11"/>
  <c r="G130" i="11"/>
  <c r="W101" i="11"/>
  <c r="AM112" i="11"/>
  <c r="AM113" i="11"/>
  <c r="AM128" i="11"/>
  <c r="AM127" i="11"/>
  <c r="AE130" i="11"/>
  <c r="G131" i="11"/>
  <c r="O100" i="2"/>
  <c r="W130" i="2"/>
  <c r="O130" i="2"/>
  <c r="G115" i="2"/>
  <c r="G130" i="2"/>
  <c r="AM128" i="2"/>
  <c r="AM127" i="2"/>
  <c r="AE115" i="2"/>
  <c r="AE130" i="2"/>
  <c r="AM112" i="2"/>
  <c r="AM113" i="2"/>
  <c r="AE100" i="2"/>
  <c r="W100" i="2"/>
  <c r="CU37" i="6" l="1"/>
  <c r="CQ37" i="6"/>
  <c r="CT36" i="6"/>
  <c r="CP36" i="6"/>
  <c r="CR29" i="6"/>
  <c r="CS16" i="6"/>
  <c r="CO16" i="6"/>
  <c r="CU37" i="4"/>
  <c r="CQ37" i="4"/>
  <c r="CT36" i="4"/>
  <c r="CP36" i="4"/>
  <c r="CS30" i="4"/>
  <c r="CO30" i="4"/>
  <c r="CR15" i="4"/>
  <c r="CS37" i="3"/>
  <c r="CO37" i="3"/>
  <c r="CR36" i="3"/>
  <c r="CU30" i="3"/>
  <c r="CQ30" i="3"/>
  <c r="CP15" i="3"/>
  <c r="CS37" i="2"/>
  <c r="CO37" i="2"/>
  <c r="CU30" i="2"/>
  <c r="CQ30" i="2"/>
  <c r="CT29" i="2"/>
  <c r="CP29" i="2"/>
  <c r="CR22" i="2"/>
  <c r="CR8" i="2"/>
  <c r="CU9" i="6"/>
  <c r="CQ9" i="6"/>
  <c r="CT8" i="6"/>
  <c r="CP8" i="6"/>
  <c r="CR15" i="6"/>
  <c r="CU23" i="6"/>
  <c r="CQ23" i="6"/>
  <c r="CT22" i="6"/>
  <c r="CP22" i="6"/>
  <c r="CU36" i="6"/>
  <c r="CT37" i="6"/>
  <c r="CS36" i="6"/>
  <c r="CR36" i="6"/>
  <c r="CQ36" i="6"/>
  <c r="CP37" i="6"/>
  <c r="CO36" i="6"/>
  <c r="CU22" i="6"/>
  <c r="CT23" i="6"/>
  <c r="CS22" i="6"/>
  <c r="CR22" i="6"/>
  <c r="CQ22" i="6"/>
  <c r="CP23" i="6"/>
  <c r="CO22" i="6"/>
  <c r="CU15" i="6"/>
  <c r="CT15" i="6"/>
  <c r="CS15" i="6"/>
  <c r="CR16" i="6"/>
  <c r="CQ15" i="6"/>
  <c r="CP15" i="6"/>
  <c r="CO15" i="6"/>
  <c r="CU29" i="6"/>
  <c r="CT29" i="6"/>
  <c r="CS29" i="6"/>
  <c r="CR30" i="6"/>
  <c r="CQ29" i="6"/>
  <c r="CP29" i="6"/>
  <c r="CO30" i="6"/>
  <c r="CU8" i="6"/>
  <c r="CT9" i="6"/>
  <c r="CS8" i="6"/>
  <c r="CR8" i="6"/>
  <c r="CQ8" i="6"/>
  <c r="CP9" i="6"/>
  <c r="CO8" i="6"/>
  <c r="CT8" i="4"/>
  <c r="CP8" i="4"/>
  <c r="CT22" i="4"/>
  <c r="CP22" i="4"/>
  <c r="CU36" i="4"/>
  <c r="CT37" i="4"/>
  <c r="CS36" i="4"/>
  <c r="CR36" i="4"/>
  <c r="CQ36" i="4"/>
  <c r="CP37" i="4"/>
  <c r="CO36" i="4"/>
  <c r="CU22" i="4"/>
  <c r="CT23" i="4"/>
  <c r="CS22" i="4"/>
  <c r="CR22" i="4"/>
  <c r="CQ22" i="4"/>
  <c r="CP23" i="4"/>
  <c r="CO22" i="4"/>
  <c r="CU15" i="4"/>
  <c r="CT15" i="4"/>
  <c r="CS15" i="4"/>
  <c r="CR16" i="4"/>
  <c r="CQ15" i="4"/>
  <c r="CP15" i="4"/>
  <c r="CO16" i="4"/>
  <c r="CU29" i="4"/>
  <c r="CT29" i="4"/>
  <c r="CS29" i="4"/>
  <c r="CR30" i="4"/>
  <c r="CQ29" i="4"/>
  <c r="CP29" i="4"/>
  <c r="CO29" i="4"/>
  <c r="CU8" i="4"/>
  <c r="CT9" i="4"/>
  <c r="CS8" i="4"/>
  <c r="CR8" i="4"/>
  <c r="CQ9" i="4"/>
  <c r="CP9" i="4"/>
  <c r="CO8" i="4"/>
  <c r="CT15" i="3"/>
  <c r="CR8" i="3"/>
  <c r="CR22" i="3"/>
  <c r="CU36" i="3"/>
  <c r="CT36" i="3"/>
  <c r="CS36" i="3"/>
  <c r="CR37" i="3"/>
  <c r="CQ36" i="3"/>
  <c r="CP36" i="3"/>
  <c r="CO36" i="3"/>
  <c r="CU22" i="3"/>
  <c r="CT22" i="3"/>
  <c r="CS23" i="3"/>
  <c r="CR23" i="3"/>
  <c r="CQ22" i="3"/>
  <c r="CP22" i="3"/>
  <c r="CO23" i="3"/>
  <c r="CU16" i="3"/>
  <c r="CT16" i="3"/>
  <c r="CS15" i="3"/>
  <c r="CR15" i="3"/>
  <c r="CQ16" i="3"/>
  <c r="CP16" i="3"/>
  <c r="CO15" i="3"/>
  <c r="CU29" i="3"/>
  <c r="CT30" i="3"/>
  <c r="CS29" i="3"/>
  <c r="CR29" i="3"/>
  <c r="CQ29" i="3"/>
  <c r="CP30" i="3"/>
  <c r="CO29" i="3"/>
  <c r="CU8" i="3"/>
  <c r="CT8" i="3"/>
  <c r="CS9" i="3"/>
  <c r="CR9" i="3"/>
  <c r="CQ8" i="3"/>
  <c r="CP8" i="3"/>
  <c r="CO9" i="3"/>
  <c r="CS9" i="2"/>
  <c r="CO9" i="2"/>
  <c r="CU16" i="2"/>
  <c r="CQ16" i="2"/>
  <c r="CS23" i="2"/>
  <c r="CO23" i="2"/>
  <c r="CU36" i="2"/>
  <c r="CT36" i="2"/>
  <c r="CS36" i="2"/>
  <c r="CR37" i="2"/>
  <c r="CQ36" i="2"/>
  <c r="CP36" i="2"/>
  <c r="CO36" i="2"/>
  <c r="CU22" i="2"/>
  <c r="CT22" i="2"/>
  <c r="CS22" i="2"/>
  <c r="CR23" i="2"/>
  <c r="CQ22" i="2"/>
  <c r="CP22" i="2"/>
  <c r="CO22" i="2"/>
  <c r="CT15" i="2"/>
  <c r="CP15" i="2"/>
  <c r="CU15" i="2"/>
  <c r="CT16" i="2"/>
  <c r="CS15" i="2"/>
  <c r="CR15" i="2"/>
  <c r="CQ15" i="2"/>
  <c r="CP16" i="2"/>
  <c r="CO15" i="2"/>
  <c r="CU29" i="2"/>
  <c r="CT30" i="2"/>
  <c r="CS29" i="2"/>
  <c r="CR29" i="2"/>
  <c r="CQ29" i="2"/>
  <c r="CP30" i="2"/>
  <c r="CO29" i="2"/>
  <c r="CU8" i="2"/>
  <c r="CT8" i="2"/>
  <c r="CS8" i="2"/>
  <c r="CR9" i="2"/>
  <c r="CQ8" i="2"/>
  <c r="CP8" i="2"/>
  <c r="CO8" i="2"/>
  <c r="CV15" i="6" l="1"/>
  <c r="CV36" i="6"/>
  <c r="CV8" i="6"/>
  <c r="CV22" i="6"/>
  <c r="CS30" i="6"/>
  <c r="CR9" i="6"/>
  <c r="CP16" i="6"/>
  <c r="CT16" i="6"/>
  <c r="CR23" i="6"/>
  <c r="CO29" i="6"/>
  <c r="CV29" i="6" s="1"/>
  <c r="CP30" i="6"/>
  <c r="CT30" i="6"/>
  <c r="CR37" i="6"/>
  <c r="CO9" i="6"/>
  <c r="CS9" i="6"/>
  <c r="CQ16" i="6"/>
  <c r="CU16" i="6"/>
  <c r="CO23" i="6"/>
  <c r="CS23" i="6"/>
  <c r="CQ30" i="6"/>
  <c r="CU30" i="6"/>
  <c r="CO37" i="6"/>
  <c r="CS37" i="6"/>
  <c r="CV36" i="4"/>
  <c r="CV22" i="4"/>
  <c r="CU9" i="4"/>
  <c r="CS16" i="4"/>
  <c r="CQ23" i="4"/>
  <c r="CU23" i="4"/>
  <c r="CR29" i="4"/>
  <c r="CV29" i="4" s="1"/>
  <c r="CQ8" i="4"/>
  <c r="CV8" i="4" s="1"/>
  <c r="CR9" i="4"/>
  <c r="CO15" i="4"/>
  <c r="CV15" i="4" s="1"/>
  <c r="CP16" i="4"/>
  <c r="CT16" i="4"/>
  <c r="CR23" i="4"/>
  <c r="CP30" i="4"/>
  <c r="CT30" i="4"/>
  <c r="CR37" i="4"/>
  <c r="CO9" i="4"/>
  <c r="CS9" i="4"/>
  <c r="CQ16" i="4"/>
  <c r="CU16" i="4"/>
  <c r="CO23" i="4"/>
  <c r="CS23" i="4"/>
  <c r="CQ30" i="4"/>
  <c r="CU30" i="4"/>
  <c r="CO37" i="4"/>
  <c r="CS37" i="4"/>
  <c r="CV36" i="3"/>
  <c r="CO8" i="3"/>
  <c r="CS8" i="3"/>
  <c r="CP9" i="3"/>
  <c r="CT9" i="3"/>
  <c r="CQ15" i="3"/>
  <c r="CU15" i="3"/>
  <c r="CR16" i="3"/>
  <c r="CO22" i="3"/>
  <c r="CS22" i="3"/>
  <c r="CP23" i="3"/>
  <c r="CT23" i="3"/>
  <c r="CR30" i="3"/>
  <c r="CP37" i="3"/>
  <c r="CT37" i="3"/>
  <c r="CT29" i="3"/>
  <c r="CQ9" i="3"/>
  <c r="CU9" i="3"/>
  <c r="CO16" i="3"/>
  <c r="CS16" i="3"/>
  <c r="CQ23" i="3"/>
  <c r="CU23" i="3"/>
  <c r="CO30" i="3"/>
  <c r="CS30" i="3"/>
  <c r="CQ37" i="3"/>
  <c r="CU37" i="3"/>
  <c r="CP29" i="3"/>
  <c r="CV15" i="2"/>
  <c r="CV29" i="2"/>
  <c r="CV22" i="2"/>
  <c r="CV8" i="2"/>
  <c r="CR36" i="2"/>
  <c r="CV36" i="2" s="1"/>
  <c r="CP9" i="2"/>
  <c r="CT9" i="2"/>
  <c r="CR16" i="2"/>
  <c r="CP23" i="2"/>
  <c r="CT23" i="2"/>
  <c r="CR30" i="2"/>
  <c r="CP37" i="2"/>
  <c r="CT37" i="2"/>
  <c r="CQ9" i="2"/>
  <c r="CU9" i="2"/>
  <c r="CO16" i="2"/>
  <c r="CS16" i="2"/>
  <c r="CQ23" i="2"/>
  <c r="CU23" i="2"/>
  <c r="CO30" i="2"/>
  <c r="CS30" i="2"/>
  <c r="CQ37" i="2"/>
  <c r="CU37" i="2"/>
  <c r="CV30" i="4" l="1"/>
  <c r="CV37" i="3"/>
  <c r="CV16" i="4"/>
  <c r="CV29" i="3"/>
  <c r="CV9" i="3"/>
  <c r="CV37" i="2"/>
  <c r="CV16" i="6"/>
  <c r="CV30" i="6"/>
  <c r="CV37" i="6"/>
  <c r="CV23" i="6"/>
  <c r="CV9" i="6"/>
  <c r="CV37" i="4"/>
  <c r="CV23" i="4"/>
  <c r="CV9" i="4"/>
  <c r="CV15" i="3"/>
  <c r="CV30" i="3"/>
  <c r="CV16" i="3"/>
  <c r="CV23" i="3"/>
  <c r="CV8" i="3"/>
  <c r="CV22" i="3"/>
  <c r="CV9" i="2"/>
  <c r="CV23" i="2"/>
  <c r="CV30" i="2"/>
  <c r="CV16" i="2"/>
</calcChain>
</file>

<file path=xl/sharedStrings.xml><?xml version="1.0" encoding="utf-8"?>
<sst xmlns="http://schemas.openxmlformats.org/spreadsheetml/2006/main" count="5435" uniqueCount="73">
  <si>
    <t>K=3</t>
  </si>
  <si>
    <r>
      <t>F</t>
    </r>
    <r>
      <rPr>
        <b/>
        <sz val="12"/>
        <color rgb="FF000000"/>
        <rFont val="Times New Roman"/>
        <family val="1"/>
      </rPr>
      <t>-test</t>
    </r>
  </si>
  <si>
    <t>Welch</t>
  </si>
  <si>
    <t>B-F</t>
  </si>
  <si>
    <t>NORMAL</t>
  </si>
  <si>
    <t>K=4</t>
  </si>
  <si>
    <t>K=5</t>
  </si>
  <si>
    <t>sd</t>
  </si>
  <si>
    <t>k=</t>
  </si>
  <si>
    <t>MIN</t>
  </si>
  <si>
    <t>MAX</t>
  </si>
  <si>
    <t>TOT</t>
  </si>
  <si>
    <t>n1=</t>
  </si>
  <si>
    <t>20 subj</t>
  </si>
  <si>
    <t>30 subj</t>
  </si>
  <si>
    <t>F-TEST</t>
  </si>
  <si>
    <t>SS</t>
  </si>
  <si>
    <t>40 subj</t>
  </si>
  <si>
    <t>MIN TOT</t>
  </si>
  <si>
    <t>MAX TOT</t>
  </si>
  <si>
    <t>50 subj</t>
  </si>
  <si>
    <t>20;10</t>
  </si>
  <si>
    <t>20;20</t>
  </si>
  <si>
    <t>20;30</t>
  </si>
  <si>
    <t>20;40</t>
  </si>
  <si>
    <t>30;15</t>
  </si>
  <si>
    <t>30;30</t>
  </si>
  <si>
    <t>30;45</t>
  </si>
  <si>
    <t>30;60</t>
  </si>
  <si>
    <t>40;20</t>
  </si>
  <si>
    <t>40;40</t>
  </si>
  <si>
    <t>40;60</t>
  </si>
  <si>
    <t>40;80</t>
  </si>
  <si>
    <t>50;25</t>
  </si>
  <si>
    <t>50;50</t>
  </si>
  <si>
    <t>50;75</t>
  </si>
  <si>
    <t>50;100</t>
  </si>
  <si>
    <t>100;50</t>
  </si>
  <si>
    <t>100;100</t>
  </si>
  <si>
    <t>100;150</t>
  </si>
  <si>
    <t>100;200</t>
  </si>
  <si>
    <t>100 subj</t>
  </si>
  <si>
    <t>CORREL NEGATIVE ENTRE N ET SD</t>
  </si>
  <si>
    <t>CORREL POSITIVE ENTRE N ET SD</t>
  </si>
  <si>
    <t>PAS DE CORREL</t>
  </si>
  <si>
    <t>HOMOSCEDASTICITE ET DESIGN BALANCE</t>
  </si>
  <si>
    <t>WITH BALANCED DESIGNS (but heteroscedasticity)</t>
  </si>
  <si>
    <t>Positive correlation between n and sd</t>
  </si>
  <si>
    <t>Negative correlation between n and sd</t>
  </si>
  <si>
    <t>WELCH</t>
  </si>
  <si>
    <t>BF</t>
  </si>
  <si>
    <t>HETEROSCEDASTICITY/BALANCED DESIGNS</t>
  </si>
  <si>
    <t>HOMOSCEDASTICITY/UNBALANCED DESIGNS</t>
  </si>
  <si>
    <t>HOMOSCEDASTICITY/BALANCED DESIGNS</t>
  </si>
  <si>
    <t>Heteroscedasticity with balanced designs</t>
  </si>
  <si>
    <t>Homoscedasticity with umbalanced designs</t>
  </si>
  <si>
    <t>Homoscedasticity with balanced designs</t>
  </si>
  <si>
    <t>Welch -James</t>
  </si>
  <si>
    <t>Welch-James</t>
  </si>
  <si>
    <r>
      <t>F-</t>
    </r>
    <r>
      <rPr>
        <b/>
        <sz val="12"/>
        <color rgb="FF000000"/>
        <rFont val="Times New Roman"/>
        <family val="1"/>
      </rPr>
      <t>test</t>
    </r>
  </si>
  <si>
    <t>K=2</t>
  </si>
  <si>
    <t>DOUBLEX</t>
  </si>
  <si>
    <t>SKEWPOS,SKEWPOS</t>
  </si>
  <si>
    <t>SKEWPOS,SKEWNEG</t>
  </si>
  <si>
    <t>CHI²,SKEWPOS</t>
  </si>
  <si>
    <t>CHI²,SKEWNEG</t>
  </si>
  <si>
    <t>0,018</t>
  </si>
  <si>
    <t>0,107</t>
  </si>
  <si>
    <t>0,050</t>
  </si>
  <si>
    <t>MIXED</t>
  </si>
  <si>
    <t>0,09*</t>
  </si>
  <si>
    <t>0,086*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</si>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</sst>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b/>
      <sz val="12"/>
      <color rgb="FF2F5496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18" applyNumberFormat="0" applyAlignment="0" applyProtection="0"/>
    <xf numFmtId="0" fontId="19" fillId="17" borderId="19" applyNumberFormat="0" applyAlignment="0" applyProtection="0"/>
    <xf numFmtId="0" fontId="20" fillId="17" borderId="18" applyNumberFormat="0" applyAlignment="0" applyProtection="0"/>
    <xf numFmtId="0" fontId="21" fillId="0" borderId="20" applyNumberFormat="0" applyFill="0" applyAlignment="0" applyProtection="0"/>
    <xf numFmtId="0" fontId="22" fillId="18" borderId="21" applyNumberFormat="0" applyAlignment="0" applyProtection="0"/>
    <xf numFmtId="0" fontId="23" fillId="0" borderId="0" applyNumberFormat="0" applyFill="0" applyBorder="0" applyAlignment="0" applyProtection="0"/>
    <xf numFmtId="0" fontId="10" fillId="19" borderId="22" applyNumberFormat="0" applyFont="0" applyAlignment="0" applyProtection="0"/>
    <xf numFmtId="0" fontId="24" fillId="0" borderId="0" applyNumberFormat="0" applyFill="0" applyBorder="0" applyAlignment="0" applyProtection="0"/>
    <xf numFmtId="0" fontId="5" fillId="0" borderId="23" applyNumberFormat="0" applyFill="0" applyAlignment="0" applyProtection="0"/>
    <xf numFmtId="0" fontId="25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5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5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25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25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0" fillId="4" borderId="0" xfId="0" applyFill="1"/>
    <xf numFmtId="0" fontId="4" fillId="4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4" borderId="0" xfId="0" applyFill="1" applyBorder="1"/>
    <xf numFmtId="0" fontId="4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5" xfId="0" applyFill="1" applyBorder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5" fillId="7" borderId="12" xfId="0" applyNumberFormat="1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2" borderId="8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0" fillId="12" borderId="12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11" borderId="12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7" borderId="12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7" fillId="0" borderId="0" xfId="0" applyNumberFormat="1" applyFont="1" applyAlignment="1">
      <alignment horizontal="center" wrapText="1"/>
    </xf>
    <xf numFmtId="164" fontId="5" fillId="8" borderId="12" xfId="0" applyNumberFormat="1" applyFont="1" applyFill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 wrapText="1"/>
    </xf>
    <xf numFmtId="164" fontId="5" fillId="9" borderId="12" xfId="0" applyNumberFormat="1" applyFont="1" applyFill="1" applyBorder="1" applyAlignment="1">
      <alignment horizontal="center"/>
    </xf>
    <xf numFmtId="164" fontId="0" fillId="9" borderId="12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10" borderId="12" xfId="0" applyNumberFormat="1" applyFont="1" applyFill="1" applyBorder="1" applyAlignment="1">
      <alignment horizontal="center"/>
    </xf>
    <xf numFmtId="164" fontId="0" fillId="10" borderId="12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164" fontId="0" fillId="10" borderId="13" xfId="0" applyNumberFormat="1" applyFill="1" applyBorder="1" applyAlignment="1">
      <alignment horizontal="center"/>
    </xf>
    <xf numFmtId="164" fontId="5" fillId="11" borderId="12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6" fillId="0" borderId="0" xfId="0" applyNumberFormat="1" applyFont="1" applyAlignment="1">
      <alignment horizontal="center" wrapText="1"/>
    </xf>
    <xf numFmtId="164" fontId="0" fillId="11" borderId="12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164" fontId="0" fillId="11" borderId="11" xfId="0" applyNumberFormat="1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0" fillId="11" borderId="13" xfId="0" applyNumberFormat="1" applyFill="1" applyBorder="1" applyAlignment="1">
      <alignment horizontal="center"/>
    </xf>
    <xf numFmtId="0" fontId="0" fillId="0" borderId="0" xfId="0"/>
    <xf numFmtId="164" fontId="4" fillId="3" borderId="1" xfId="0" applyNumberFormat="1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164" fontId="4" fillId="4" borderId="13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4" fillId="4" borderId="13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4" fillId="4" borderId="13" xfId="0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0" fontId="0" fillId="44" borderId="2" xfId="0" applyFill="1" applyBorder="1" applyAlignment="1">
      <alignment horizontal="center"/>
    </xf>
    <xf numFmtId="0" fontId="5" fillId="44" borderId="3" xfId="0" applyFont="1" applyFill="1" applyBorder="1" applyAlignment="1">
      <alignment horizontal="center"/>
    </xf>
    <xf numFmtId="164" fontId="8" fillId="44" borderId="0" xfId="0" applyNumberFormat="1" applyFont="1" applyFill="1" applyAlignment="1">
      <alignment wrapText="1"/>
    </xf>
    <xf numFmtId="164" fontId="5" fillId="44" borderId="12" xfId="0" applyNumberFormat="1" applyFont="1" applyFill="1" applyBorder="1" applyAlignment="1">
      <alignment horizontal="center"/>
    </xf>
    <xf numFmtId="0" fontId="0" fillId="44" borderId="0" xfId="0" applyFill="1" applyAlignment="1">
      <alignment horizontal="center"/>
    </xf>
    <xf numFmtId="0" fontId="0" fillId="44" borderId="3" xfId="0" applyFill="1" applyBorder="1" applyAlignment="1">
      <alignment horizontal="center"/>
    </xf>
    <xf numFmtId="164" fontId="0" fillId="44" borderId="12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X180"/>
  <sheetViews>
    <sheetView topLeftCell="V107" workbookViewId="0">
      <selection activeCell="AQ107" sqref="AQ107"/>
    </sheetView>
  </sheetViews>
  <sheetFormatPr baseColWidth="10" defaultRowHeight="14.5" x14ac:dyDescent="0.35"/>
  <cols>
    <col min="1" max="1" width="8.08984375" style="1" bestFit="1" customWidth="1"/>
    <col min="2" max="2" width="9" style="1" bestFit="1" customWidth="1"/>
    <col min="3" max="3" width="8" style="1" bestFit="1" customWidth="1"/>
    <col min="4" max="4" width="7.453125" style="1" bestFit="1" customWidth="1"/>
    <col min="5" max="5" width="7.36328125" style="1" bestFit="1" customWidth="1"/>
    <col min="6" max="6" width="7" style="1" bestFit="1" customWidth="1"/>
    <col min="7" max="7" width="6.54296875" style="1" bestFit="1" customWidth="1"/>
    <col min="8" max="8" width="8.453125" style="1" bestFit="1" customWidth="1"/>
    <col min="9" max="9" width="8.08984375" style="1" bestFit="1" customWidth="1"/>
    <col min="10" max="10" width="7.36328125" style="1" customWidth="1"/>
    <col min="11" max="11" width="8.453125" style="1" bestFit="1" customWidth="1"/>
    <col min="12" max="12" width="7.6328125" style="1" bestFit="1" customWidth="1"/>
    <col min="13" max="13" width="9" style="1" bestFit="1" customWidth="1"/>
    <col min="14" max="14" width="8.453125" style="1" bestFit="1" customWidth="1"/>
    <col min="15" max="15" width="7.453125" style="1" customWidth="1"/>
    <col min="16" max="16" width="7.36328125" style="1" bestFit="1" customWidth="1"/>
    <col min="17" max="17" width="8.08984375" style="1" bestFit="1" customWidth="1"/>
    <col min="18" max="18" width="9" style="1" bestFit="1" customWidth="1"/>
    <col min="19" max="19" width="6.6328125" style="1" bestFit="1" customWidth="1"/>
    <col min="20" max="20" width="6.54296875" style="1" bestFit="1" customWidth="1"/>
    <col min="21" max="21" width="8.54296875" style="1" bestFit="1" customWidth="1"/>
    <col min="22" max="22" width="7.08984375" style="1" bestFit="1" customWidth="1"/>
    <col min="23" max="23" width="8.36328125" style="1" bestFit="1" customWidth="1"/>
    <col min="24" max="24" width="9" style="1" bestFit="1" customWidth="1"/>
    <col min="25" max="25" width="8.08984375" style="1" bestFit="1" customWidth="1"/>
    <col min="26" max="26" width="6.6328125" style="1" bestFit="1" customWidth="1"/>
    <col min="27" max="28" width="6" bestFit="1" customWidth="1"/>
    <col min="29" max="29" width="8.453125" bestFit="1" customWidth="1"/>
    <col min="30" max="30" width="7.6328125" bestFit="1" customWidth="1"/>
    <col min="31" max="32" width="6.6328125" bestFit="1" customWidth="1"/>
    <col min="33" max="34" width="8.08984375" bestFit="1" customWidth="1"/>
    <col min="35" max="35" width="9.08984375" bestFit="1" customWidth="1"/>
    <col min="36" max="37" width="6.54296875" bestFit="1" customWidth="1"/>
    <col min="38" max="38" width="8.54296875" bestFit="1" customWidth="1"/>
    <col min="39" max="39" width="7.90625" bestFit="1" customWidth="1"/>
    <col min="40" max="40" width="7" bestFit="1" customWidth="1"/>
    <col min="41" max="42" width="6.6328125" bestFit="1" customWidth="1"/>
    <col min="43" max="43" width="7.08984375" bestFit="1" customWidth="1"/>
    <col min="45" max="45" width="8" customWidth="1"/>
    <col min="46" max="46" width="5.08984375" bestFit="1" customWidth="1"/>
    <col min="47" max="47" width="8.453125" bestFit="1" customWidth="1"/>
    <col min="48" max="48" width="7.6328125" bestFit="1" customWidth="1"/>
    <col min="49" max="49" width="7" bestFit="1" customWidth="1"/>
    <col min="50" max="51" width="6.6328125" bestFit="1" customWidth="1"/>
    <col min="52" max="52" width="7.08984375" bestFit="1" customWidth="1"/>
    <col min="53" max="53" width="6.6328125" bestFit="1" customWidth="1"/>
    <col min="55" max="55" width="5.08984375" bestFit="1" customWidth="1"/>
    <col min="56" max="56" width="8.453125" bestFit="1" customWidth="1"/>
    <col min="57" max="57" width="7.6328125" bestFit="1" customWidth="1"/>
    <col min="58" max="58" width="7" bestFit="1" customWidth="1"/>
    <col min="59" max="60" width="6.6328125" bestFit="1" customWidth="1"/>
    <col min="61" max="61" width="7.08984375" bestFit="1" customWidth="1"/>
    <col min="62" max="62" width="6.6328125" bestFit="1" customWidth="1"/>
    <col min="91" max="91" width="13.08984375" bestFit="1" customWidth="1"/>
  </cols>
  <sheetData>
    <row r="2" spans="1:376" ht="15.75" customHeight="1" x14ac:dyDescent="0.35">
      <c r="A2" s="8" t="s">
        <v>60</v>
      </c>
      <c r="B2" s="9"/>
      <c r="C2" s="191" t="s">
        <v>4</v>
      </c>
      <c r="D2" s="192"/>
      <c r="E2" s="193"/>
      <c r="G2" s="8" t="s">
        <v>0</v>
      </c>
      <c r="H2" s="9"/>
      <c r="I2" s="191" t="s">
        <v>4</v>
      </c>
      <c r="J2" s="192"/>
      <c r="K2" s="193"/>
      <c r="M2" s="8" t="s">
        <v>5</v>
      </c>
      <c r="N2" s="9"/>
      <c r="O2" s="191" t="s">
        <v>4</v>
      </c>
      <c r="P2" s="192"/>
      <c r="Q2" s="193"/>
      <c r="R2"/>
      <c r="S2"/>
      <c r="T2" s="8" t="s">
        <v>6</v>
      </c>
      <c r="U2" s="9"/>
      <c r="V2" s="191" t="s">
        <v>4</v>
      </c>
      <c r="W2" s="192"/>
      <c r="X2" s="193"/>
      <c r="Z2" s="187" t="s">
        <v>43</v>
      </c>
      <c r="AA2" s="187"/>
      <c r="AB2" s="187"/>
      <c r="AC2" s="187"/>
      <c r="AD2" s="187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376" ht="15.5" x14ac:dyDescent="0.35">
      <c r="A3" s="9" t="s">
        <v>7</v>
      </c>
      <c r="B3" s="9" t="s">
        <v>16</v>
      </c>
      <c r="C3" s="10" t="s">
        <v>1</v>
      </c>
      <c r="D3" s="116" t="s">
        <v>2</v>
      </c>
      <c r="E3" s="116" t="s">
        <v>3</v>
      </c>
      <c r="G3" s="9" t="s">
        <v>7</v>
      </c>
      <c r="H3" s="9" t="s">
        <v>16</v>
      </c>
      <c r="I3" s="10" t="s">
        <v>1</v>
      </c>
      <c r="J3" s="115" t="s">
        <v>2</v>
      </c>
      <c r="K3" s="115" t="s">
        <v>3</v>
      </c>
      <c r="M3" s="9" t="s">
        <v>7</v>
      </c>
      <c r="N3" s="9" t="s">
        <v>16</v>
      </c>
      <c r="O3" s="10" t="s">
        <v>59</v>
      </c>
      <c r="P3" s="115" t="s">
        <v>2</v>
      </c>
      <c r="Q3" s="115" t="s">
        <v>3</v>
      </c>
      <c r="R3"/>
      <c r="S3"/>
      <c r="T3" s="9" t="s">
        <v>7</v>
      </c>
      <c r="U3" s="9" t="s">
        <v>16</v>
      </c>
      <c r="V3" s="10" t="s">
        <v>1</v>
      </c>
      <c r="W3" s="115" t="s">
        <v>2</v>
      </c>
      <c r="X3" s="115" t="s">
        <v>3</v>
      </c>
      <c r="Z3" s="188" t="s">
        <v>42</v>
      </c>
      <c r="AA3" s="188"/>
      <c r="AB3" s="188"/>
      <c r="AC3" s="188"/>
      <c r="AD3" s="188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376" s="20" customFormat="1" ht="15.5" x14ac:dyDescent="0.35">
      <c r="A4" s="11">
        <v>2.1</v>
      </c>
      <c r="B4" s="18" t="s">
        <v>21</v>
      </c>
      <c r="C4" s="152">
        <v>1.9E-2</v>
      </c>
      <c r="D4" s="152">
        <v>4.9000000000000002E-2</v>
      </c>
      <c r="E4" s="152">
        <v>4.9000000000000002E-2</v>
      </c>
      <c r="F4" s="1"/>
      <c r="G4" s="11">
        <v>2.1</v>
      </c>
      <c r="H4" s="18" t="s">
        <v>21</v>
      </c>
      <c r="I4" s="152">
        <v>3.4000000000000002E-2</v>
      </c>
      <c r="J4" s="152">
        <v>0.05</v>
      </c>
      <c r="K4" s="152">
        <v>5.5E-2</v>
      </c>
      <c r="L4" s="1"/>
      <c r="M4" s="11">
        <v>2.1</v>
      </c>
      <c r="N4" s="18" t="s">
        <v>21</v>
      </c>
      <c r="O4" s="152">
        <v>3.7999999999999999E-2</v>
      </c>
      <c r="P4" s="152">
        <v>0.05</v>
      </c>
      <c r="Q4" s="152">
        <v>5.6000000000000001E-2</v>
      </c>
      <c r="R4"/>
      <c r="S4"/>
      <c r="T4" s="11">
        <v>2.1</v>
      </c>
      <c r="U4" s="18" t="s">
        <v>21</v>
      </c>
      <c r="V4" s="152">
        <v>0.04</v>
      </c>
      <c r="W4" s="152">
        <v>0.05</v>
      </c>
      <c r="X4" s="152">
        <v>5.6000000000000001E-2</v>
      </c>
      <c r="Y4" s="1"/>
      <c r="Z4" s="189" t="s">
        <v>44</v>
      </c>
      <c r="AA4" s="189"/>
      <c r="AB4" s="189"/>
      <c r="AC4" s="189"/>
      <c r="AD4" s="18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</row>
    <row r="5" spans="1:376" s="26" customFormat="1" ht="15.5" x14ac:dyDescent="0.35">
      <c r="A5" s="63">
        <v>2.2000000000000002</v>
      </c>
      <c r="B5" s="64" t="s">
        <v>21</v>
      </c>
      <c r="C5" s="153">
        <v>0.05</v>
      </c>
      <c r="D5" s="153">
        <v>0.05</v>
      </c>
      <c r="E5" s="153">
        <v>0.05</v>
      </c>
      <c r="F5" s="1"/>
      <c r="G5" s="63">
        <v>2.2000000000000002</v>
      </c>
      <c r="H5" s="64" t="s">
        <v>21</v>
      </c>
      <c r="I5" s="153">
        <v>0.05</v>
      </c>
      <c r="J5" s="153">
        <v>0.05</v>
      </c>
      <c r="K5" s="153">
        <v>4.9000000000000002E-2</v>
      </c>
      <c r="L5" s="1"/>
      <c r="M5" s="63">
        <v>2.2000000000000002</v>
      </c>
      <c r="N5" s="64" t="s">
        <v>21</v>
      </c>
      <c r="O5" s="153">
        <v>0.05</v>
      </c>
      <c r="P5" s="153">
        <v>5.0999999999999997E-2</v>
      </c>
      <c r="Q5" s="153">
        <v>4.9000000000000002E-2</v>
      </c>
      <c r="R5"/>
      <c r="S5"/>
      <c r="T5" s="63">
        <v>2.2000000000000002</v>
      </c>
      <c r="U5" s="64" t="s">
        <v>21</v>
      </c>
      <c r="V5" s="153">
        <v>0.05</v>
      </c>
      <c r="W5" s="153">
        <v>5.0999999999999997E-2</v>
      </c>
      <c r="X5" s="153">
        <v>4.9000000000000002E-2</v>
      </c>
      <c r="Y5" s="1"/>
      <c r="Z5" s="190" t="s">
        <v>45</v>
      </c>
      <c r="AA5" s="190"/>
      <c r="AB5" s="190"/>
      <c r="AC5" s="190"/>
      <c r="AD5" s="190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</row>
    <row r="6" spans="1:376" s="29" customFormat="1" ht="15.5" x14ac:dyDescent="0.35">
      <c r="A6" s="15">
        <v>2.4</v>
      </c>
      <c r="B6" s="16" t="s">
        <v>21</v>
      </c>
      <c r="C6" s="154">
        <v>0.114</v>
      </c>
      <c r="D6" s="154">
        <v>5.0999999999999997E-2</v>
      </c>
      <c r="E6" s="154">
        <v>5.0999999999999997E-2</v>
      </c>
      <c r="F6" s="1"/>
      <c r="G6" s="15">
        <v>2.4</v>
      </c>
      <c r="H6" s="16" t="s">
        <v>21</v>
      </c>
      <c r="I6" s="154">
        <v>0.122</v>
      </c>
      <c r="J6" s="154">
        <v>5.0999999999999997E-2</v>
      </c>
      <c r="K6" s="154">
        <v>0.06</v>
      </c>
      <c r="L6" s="1"/>
      <c r="M6" s="15">
        <v>2.4</v>
      </c>
      <c r="N6" s="16" t="s">
        <v>21</v>
      </c>
      <c r="O6" s="154">
        <v>0.124</v>
      </c>
      <c r="P6" s="154">
        <v>5.1999999999999998E-2</v>
      </c>
      <c r="Q6" s="154">
        <v>6.4000000000000001E-2</v>
      </c>
      <c r="R6"/>
      <c r="S6"/>
      <c r="T6" s="15">
        <v>2.4</v>
      </c>
      <c r="U6" s="16" t="s">
        <v>21</v>
      </c>
      <c r="V6" s="154">
        <v>0.125</v>
      </c>
      <c r="W6" s="154">
        <v>5.1999999999999998E-2</v>
      </c>
      <c r="X6" s="154">
        <v>6.8000000000000005E-2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75"/>
      <c r="CB6" s="76"/>
      <c r="CC6" s="77"/>
      <c r="CD6" s="77"/>
      <c r="CE6" s="77"/>
      <c r="CF6" s="77"/>
      <c r="CG6" s="77"/>
      <c r="CH6" s="77"/>
      <c r="CI6" s="77"/>
      <c r="CJ6" s="78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</row>
    <row r="7" spans="1:376" s="30" customFormat="1" ht="15.5" x14ac:dyDescent="0.35">
      <c r="A7" s="15">
        <v>2.8</v>
      </c>
      <c r="B7" s="16" t="s">
        <v>21</v>
      </c>
      <c r="C7" s="154">
        <v>0.16200000000000001</v>
      </c>
      <c r="D7" s="154">
        <v>5.0999999999999997E-2</v>
      </c>
      <c r="E7" s="154">
        <v>5.0999999999999997E-2</v>
      </c>
      <c r="F7" s="1"/>
      <c r="G7" s="15">
        <v>2.8</v>
      </c>
      <c r="H7" s="16" t="s">
        <v>21</v>
      </c>
      <c r="I7" s="154">
        <v>0.19900000000000001</v>
      </c>
      <c r="J7" s="154">
        <v>5.1999999999999998E-2</v>
      </c>
      <c r="K7" s="154">
        <v>6.8000000000000005E-2</v>
      </c>
      <c r="L7" s="1"/>
      <c r="M7" s="15">
        <v>2.8</v>
      </c>
      <c r="N7" s="16" t="s">
        <v>21</v>
      </c>
      <c r="O7" s="154">
        <v>0.218</v>
      </c>
      <c r="P7" s="154">
        <v>5.1999999999999998E-2</v>
      </c>
      <c r="Q7" s="154">
        <v>7.9000000000000001E-2</v>
      </c>
      <c r="R7"/>
      <c r="S7"/>
      <c r="T7" s="15">
        <v>2.8</v>
      </c>
      <c r="U7" s="16" t="s">
        <v>21</v>
      </c>
      <c r="V7" s="154">
        <v>0.22900000000000001</v>
      </c>
      <c r="W7" s="154">
        <v>5.1999999999999998E-2</v>
      </c>
      <c r="X7" s="154">
        <v>8.6999999999999994E-2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79"/>
      <c r="CB7" s="80"/>
      <c r="CC7" s="81"/>
      <c r="CD7" s="81"/>
      <c r="CE7" s="81"/>
      <c r="CF7" s="81"/>
      <c r="CG7" s="81"/>
      <c r="CH7" s="81"/>
      <c r="CI7" s="81"/>
      <c r="CJ7" s="82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</row>
    <row r="8" spans="1:376" s="23" customFormat="1" ht="15.5" x14ac:dyDescent="0.35">
      <c r="A8" s="27">
        <v>2.1</v>
      </c>
      <c r="B8" s="27" t="s">
        <v>22</v>
      </c>
      <c r="C8" s="155">
        <v>5.1999999999999998E-2</v>
      </c>
      <c r="D8" s="155">
        <v>0.05</v>
      </c>
      <c r="E8" s="155">
        <v>0.05</v>
      </c>
      <c r="F8" s="1"/>
      <c r="G8" s="27">
        <v>2.1</v>
      </c>
      <c r="H8" s="27" t="s">
        <v>22</v>
      </c>
      <c r="I8" s="155">
        <v>5.5E-2</v>
      </c>
      <c r="J8" s="155">
        <v>0.05</v>
      </c>
      <c r="K8" s="155">
        <v>5.2999999999999999E-2</v>
      </c>
      <c r="L8" s="1"/>
      <c r="M8" s="27">
        <v>2.1</v>
      </c>
      <c r="N8" s="27" t="s">
        <v>22</v>
      </c>
      <c r="O8" s="155">
        <v>5.6000000000000001E-2</v>
      </c>
      <c r="P8" s="155">
        <v>0.05</v>
      </c>
      <c r="Q8" s="155">
        <v>5.3999999999999999E-2</v>
      </c>
      <c r="R8"/>
      <c r="S8"/>
      <c r="T8" s="27">
        <v>2.1</v>
      </c>
      <c r="U8" s="27" t="s">
        <v>22</v>
      </c>
      <c r="V8" s="155">
        <v>5.6000000000000001E-2</v>
      </c>
      <c r="W8" s="155">
        <v>5.0999999999999997E-2</v>
      </c>
      <c r="X8" s="155">
        <v>5.3999999999999999E-2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79"/>
      <c r="CB8" s="80"/>
      <c r="CC8" s="81"/>
      <c r="CD8" s="114"/>
      <c r="CE8" s="114"/>
      <c r="CF8" s="114"/>
      <c r="CG8" s="114"/>
      <c r="CH8" s="114"/>
      <c r="CI8" s="114"/>
      <c r="CJ8" s="82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</row>
    <row r="9" spans="1:376" s="33" customFormat="1" ht="15.5" x14ac:dyDescent="0.35">
      <c r="A9" s="31">
        <v>2.2000000000000002</v>
      </c>
      <c r="B9" s="31" t="s">
        <v>22</v>
      </c>
      <c r="C9" s="156">
        <v>0.05</v>
      </c>
      <c r="D9" s="156">
        <v>0.05</v>
      </c>
      <c r="E9" s="156">
        <v>0.05</v>
      </c>
      <c r="F9" s="1"/>
      <c r="G9" s="31">
        <v>2.2000000000000002</v>
      </c>
      <c r="H9" s="31" t="s">
        <v>22</v>
      </c>
      <c r="I9" s="156">
        <v>0.05</v>
      </c>
      <c r="J9" s="156">
        <v>0.05</v>
      </c>
      <c r="K9" s="156">
        <v>4.9000000000000002E-2</v>
      </c>
      <c r="L9" s="1"/>
      <c r="M9" s="31">
        <v>2.2000000000000002</v>
      </c>
      <c r="N9" s="31" t="s">
        <v>22</v>
      </c>
      <c r="O9" s="156">
        <v>0.05</v>
      </c>
      <c r="P9" s="156">
        <v>0.05</v>
      </c>
      <c r="Q9" s="156">
        <v>4.9000000000000002E-2</v>
      </c>
      <c r="R9"/>
      <c r="S9"/>
      <c r="T9" s="31">
        <v>2.2000000000000002</v>
      </c>
      <c r="U9" s="31" t="s">
        <v>22</v>
      </c>
      <c r="V9" s="156">
        <v>0.05</v>
      </c>
      <c r="W9" s="156">
        <v>0.05</v>
      </c>
      <c r="X9" s="156">
        <v>4.9000000000000002E-2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79"/>
      <c r="CB9" s="80"/>
      <c r="CC9" s="81"/>
      <c r="CD9" s="81"/>
      <c r="CE9" s="81"/>
      <c r="CF9" s="81"/>
      <c r="CG9" s="81"/>
      <c r="CH9" s="81"/>
      <c r="CI9" s="81"/>
      <c r="CJ9" s="82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</row>
    <row r="10" spans="1:376" s="23" customFormat="1" ht="15.5" x14ac:dyDescent="0.35">
      <c r="A10" s="22">
        <v>2.4</v>
      </c>
      <c r="B10" s="22" t="s">
        <v>22</v>
      </c>
      <c r="C10" s="157">
        <v>5.1999999999999998E-2</v>
      </c>
      <c r="D10" s="157">
        <v>0.05</v>
      </c>
      <c r="E10" s="157">
        <v>0.05</v>
      </c>
      <c r="F10" s="1"/>
      <c r="G10" s="22">
        <v>2.4</v>
      </c>
      <c r="H10" s="22" t="s">
        <v>22</v>
      </c>
      <c r="I10" s="157">
        <v>6.2E-2</v>
      </c>
      <c r="J10" s="157">
        <v>0.05</v>
      </c>
      <c r="K10" s="157">
        <v>5.8999999999999997E-2</v>
      </c>
      <c r="L10" s="1"/>
      <c r="M10" s="22">
        <v>2.4</v>
      </c>
      <c r="N10" s="22" t="s">
        <v>22</v>
      </c>
      <c r="O10" s="157">
        <v>6.7000000000000004E-2</v>
      </c>
      <c r="P10" s="157">
        <v>0.05</v>
      </c>
      <c r="Q10" s="157">
        <v>6.3E-2</v>
      </c>
      <c r="R10"/>
      <c r="S10"/>
      <c r="T10" s="22">
        <v>2.4</v>
      </c>
      <c r="U10" s="22" t="s">
        <v>22</v>
      </c>
      <c r="V10" s="157">
        <v>6.9000000000000006E-2</v>
      </c>
      <c r="W10" s="157">
        <v>0.05</v>
      </c>
      <c r="X10" s="157">
        <v>6.5000000000000002E-2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/>
      <c r="CA10"/>
      <c r="CB10"/>
      <c r="CC10"/>
      <c r="CD10"/>
      <c r="CE10"/>
      <c r="CF10"/>
      <c r="CG10"/>
      <c r="CH10"/>
      <c r="CI10"/>
      <c r="CJ10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</row>
    <row r="11" spans="1:376" s="23" customFormat="1" ht="15.5" x14ac:dyDescent="0.35">
      <c r="A11" s="22">
        <v>2.8</v>
      </c>
      <c r="B11" s="22" t="s">
        <v>22</v>
      </c>
      <c r="C11" s="157">
        <v>5.6000000000000001E-2</v>
      </c>
      <c r="D11" s="157">
        <v>5.0999999999999997E-2</v>
      </c>
      <c r="E11" s="157">
        <v>5.0999999999999997E-2</v>
      </c>
      <c r="F11" s="1"/>
      <c r="G11" s="22">
        <v>2.8</v>
      </c>
      <c r="H11" s="22" t="s">
        <v>22</v>
      </c>
      <c r="I11" s="157">
        <v>0.08</v>
      </c>
      <c r="J11" s="157">
        <v>0.05</v>
      </c>
      <c r="K11" s="157">
        <v>7.0999999999999994E-2</v>
      </c>
      <c r="L11" s="1"/>
      <c r="M11" s="22">
        <v>2.8</v>
      </c>
      <c r="N11" s="22" t="s">
        <v>22</v>
      </c>
      <c r="O11" s="157">
        <v>9.6000000000000002E-2</v>
      </c>
      <c r="P11" s="157">
        <v>0.05</v>
      </c>
      <c r="Q11" s="157">
        <v>8.4000000000000005E-2</v>
      </c>
      <c r="R11"/>
      <c r="S11"/>
      <c r="T11" s="22">
        <v>2.8</v>
      </c>
      <c r="U11" s="22" t="s">
        <v>22</v>
      </c>
      <c r="V11" s="157">
        <v>0.108</v>
      </c>
      <c r="W11" s="157">
        <v>0.05</v>
      </c>
      <c r="X11" s="157">
        <v>9.2999999999999999E-2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/>
      <c r="CA11" s="195"/>
      <c r="CB11" s="195"/>
      <c r="CC11" s="195"/>
      <c r="CD11" s="195"/>
      <c r="CE11" s="195"/>
      <c r="CF11" s="195"/>
      <c r="CG11" s="195"/>
      <c r="CH11" s="195"/>
      <c r="CI11" s="195"/>
      <c r="CJ11" s="195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</row>
    <row r="12" spans="1:376" s="25" customFormat="1" ht="15.5" x14ac:dyDescent="0.35">
      <c r="A12" s="15">
        <v>2.1</v>
      </c>
      <c r="B12" s="15" t="s">
        <v>23</v>
      </c>
      <c r="C12" s="154">
        <v>8.5000000000000006E-2</v>
      </c>
      <c r="D12" s="154">
        <v>5.0999999999999997E-2</v>
      </c>
      <c r="E12" s="154">
        <v>5.0999999999999997E-2</v>
      </c>
      <c r="F12" s="1"/>
      <c r="G12" s="15">
        <v>2.1</v>
      </c>
      <c r="H12" s="15" t="s">
        <v>23</v>
      </c>
      <c r="I12" s="154">
        <v>7.9000000000000001E-2</v>
      </c>
      <c r="J12" s="154">
        <v>0.05</v>
      </c>
      <c r="K12" s="154">
        <v>5.1999999999999998E-2</v>
      </c>
      <c r="L12" s="1"/>
      <c r="M12" s="15">
        <v>2.1</v>
      </c>
      <c r="N12" s="15" t="s">
        <v>23</v>
      </c>
      <c r="O12" s="154">
        <v>7.5999999999999998E-2</v>
      </c>
      <c r="P12" s="154">
        <v>5.0999999999999997E-2</v>
      </c>
      <c r="Q12" s="154">
        <v>5.2999999999999999E-2</v>
      </c>
      <c r="R12"/>
      <c r="S12"/>
      <c r="T12" s="15">
        <v>2.1</v>
      </c>
      <c r="U12" s="15" t="s">
        <v>23</v>
      </c>
      <c r="V12" s="154">
        <v>7.2999999999999995E-2</v>
      </c>
      <c r="W12" s="154">
        <v>5.0999999999999997E-2</v>
      </c>
      <c r="X12" s="154">
        <v>5.2999999999999999E-2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/>
      <c r="CA12"/>
      <c r="CB12"/>
      <c r="CC12"/>
      <c r="CD12"/>
      <c r="CE12"/>
      <c r="CF12"/>
      <c r="CG12"/>
      <c r="CH12"/>
      <c r="CI12"/>
      <c r="CJ12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</row>
    <row r="13" spans="1:376" s="23" customFormat="1" ht="15.5" x14ac:dyDescent="0.35">
      <c r="A13" s="63">
        <v>2.2000000000000002</v>
      </c>
      <c r="B13" s="64" t="s">
        <v>23</v>
      </c>
      <c r="C13" s="153">
        <v>5.0999999999999997E-2</v>
      </c>
      <c r="D13" s="153">
        <v>0.05</v>
      </c>
      <c r="E13" s="153">
        <v>0.05</v>
      </c>
      <c r="F13" s="1"/>
      <c r="G13" s="63">
        <v>2.2000000000000002</v>
      </c>
      <c r="H13" s="64" t="s">
        <v>23</v>
      </c>
      <c r="I13" s="153">
        <v>0.05</v>
      </c>
      <c r="J13" s="153">
        <v>0.05</v>
      </c>
      <c r="K13" s="153">
        <v>0.05</v>
      </c>
      <c r="L13" s="1"/>
      <c r="M13" s="63">
        <v>2.2000000000000002</v>
      </c>
      <c r="N13" s="64" t="s">
        <v>23</v>
      </c>
      <c r="O13" s="153">
        <v>0.05</v>
      </c>
      <c r="P13" s="153">
        <v>0.05</v>
      </c>
      <c r="Q13" s="153">
        <v>0.05</v>
      </c>
      <c r="R13"/>
      <c r="S13"/>
      <c r="T13" s="63">
        <v>2.2000000000000002</v>
      </c>
      <c r="U13" s="64" t="s">
        <v>23</v>
      </c>
      <c r="V13" s="153">
        <v>0.05</v>
      </c>
      <c r="W13" s="153">
        <v>0.05</v>
      </c>
      <c r="X13" s="153">
        <v>4.9000000000000002E-2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/>
      <c r="CA13" s="83"/>
      <c r="CB13" s="84"/>
      <c r="CC13" s="85"/>
      <c r="CD13" s="85"/>
      <c r="CE13" s="85"/>
      <c r="CF13" s="85"/>
      <c r="CG13" s="85"/>
      <c r="CH13" s="85"/>
      <c r="CI13" s="85"/>
      <c r="CJ13" s="86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</row>
    <row r="14" spans="1:376" s="21" customFormat="1" ht="15.5" x14ac:dyDescent="0.35">
      <c r="A14" s="11">
        <v>2.4</v>
      </c>
      <c r="B14" s="11" t="s">
        <v>23</v>
      </c>
      <c r="C14" s="152">
        <v>2.9000000000000001E-2</v>
      </c>
      <c r="D14" s="152">
        <v>0.05</v>
      </c>
      <c r="E14" s="152">
        <v>0.05</v>
      </c>
      <c r="F14" s="1"/>
      <c r="G14" s="11">
        <v>2.4</v>
      </c>
      <c r="H14" s="11" t="s">
        <v>23</v>
      </c>
      <c r="I14" s="152">
        <v>3.4000000000000002E-2</v>
      </c>
      <c r="J14" s="152">
        <v>0.05</v>
      </c>
      <c r="K14" s="152">
        <v>5.7000000000000002E-2</v>
      </c>
      <c r="L14" s="1"/>
      <c r="M14" s="11">
        <v>2.4</v>
      </c>
      <c r="N14" s="11" t="s">
        <v>23</v>
      </c>
      <c r="O14" s="152">
        <v>3.7999999999999999E-2</v>
      </c>
      <c r="P14" s="152">
        <v>0.05</v>
      </c>
      <c r="Q14" s="152">
        <v>6.2E-2</v>
      </c>
      <c r="R14"/>
      <c r="S14"/>
      <c r="T14" s="11">
        <v>2.4</v>
      </c>
      <c r="U14" s="11" t="s">
        <v>23</v>
      </c>
      <c r="V14" s="152">
        <v>4.2000000000000003E-2</v>
      </c>
      <c r="W14" s="152">
        <v>5.0999999999999997E-2</v>
      </c>
      <c r="X14" s="152">
        <v>6.5000000000000002E-2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/>
      <c r="CA14" s="87"/>
      <c r="CB14" s="88"/>
      <c r="CC14" s="81"/>
      <c r="CD14" s="81"/>
      <c r="CE14" s="81"/>
      <c r="CF14" s="81"/>
      <c r="CG14" s="81"/>
      <c r="CH14" s="81"/>
      <c r="CI14" s="81"/>
      <c r="CJ14" s="8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</row>
    <row r="15" spans="1:376" s="21" customFormat="1" ht="15.5" x14ac:dyDescent="0.35">
      <c r="A15" s="11">
        <v>2.8</v>
      </c>
      <c r="B15" s="11" t="s">
        <v>23</v>
      </c>
      <c r="C15" s="152">
        <v>2.1999999999999999E-2</v>
      </c>
      <c r="D15" s="152">
        <v>0.05</v>
      </c>
      <c r="E15" s="152">
        <v>0.05</v>
      </c>
      <c r="F15" s="1"/>
      <c r="G15" s="11">
        <v>2.8</v>
      </c>
      <c r="H15" s="11" t="s">
        <v>23</v>
      </c>
      <c r="I15" s="152">
        <v>3.5999999999999997E-2</v>
      </c>
      <c r="J15" s="152">
        <v>0.05</v>
      </c>
      <c r="K15" s="152">
        <v>7.0999999999999994E-2</v>
      </c>
      <c r="L15" s="1"/>
      <c r="M15" s="11">
        <v>2.8</v>
      </c>
      <c r="N15" s="11" t="s">
        <v>23</v>
      </c>
      <c r="O15" s="152">
        <v>4.5999999999999999E-2</v>
      </c>
      <c r="P15" s="152">
        <v>0.05</v>
      </c>
      <c r="Q15" s="152">
        <v>8.5000000000000006E-2</v>
      </c>
      <c r="R15"/>
      <c r="S15"/>
      <c r="T15" s="11">
        <v>2.8</v>
      </c>
      <c r="U15" s="11" t="s">
        <v>23</v>
      </c>
      <c r="V15" s="152">
        <v>5.3999999999999999E-2</v>
      </c>
      <c r="W15" s="152">
        <v>0.05</v>
      </c>
      <c r="X15" s="152">
        <v>9.4E-2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/>
      <c r="CA15" s="87"/>
      <c r="CB15" s="88"/>
      <c r="CC15" s="81"/>
      <c r="CD15" s="81"/>
      <c r="CE15" s="81"/>
      <c r="CF15" s="81"/>
      <c r="CG15" s="81"/>
      <c r="CH15" s="81"/>
      <c r="CI15" s="81"/>
      <c r="CJ15" s="8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</row>
    <row r="16" spans="1:376" s="25" customFormat="1" ht="15.5" x14ac:dyDescent="0.35">
      <c r="A16" s="15">
        <v>2.1</v>
      </c>
      <c r="B16" s="15" t="s">
        <v>24</v>
      </c>
      <c r="C16" s="154">
        <v>0.112</v>
      </c>
      <c r="D16" s="154">
        <v>0.05</v>
      </c>
      <c r="E16" s="154">
        <v>0.05</v>
      </c>
      <c r="F16" s="1"/>
      <c r="G16" s="15">
        <v>2.1</v>
      </c>
      <c r="H16" s="15" t="s">
        <v>24</v>
      </c>
      <c r="I16" s="154">
        <v>0.10299999999999999</v>
      </c>
      <c r="J16" s="154">
        <v>0.05</v>
      </c>
      <c r="K16" s="154">
        <v>5.0999999999999997E-2</v>
      </c>
      <c r="L16" s="1"/>
      <c r="M16" s="15">
        <v>2.1</v>
      </c>
      <c r="N16" s="15" t="s">
        <v>24</v>
      </c>
      <c r="O16" s="154">
        <v>9.6000000000000002E-2</v>
      </c>
      <c r="P16" s="154">
        <v>0.05</v>
      </c>
      <c r="Q16" s="154">
        <v>5.1999999999999998E-2</v>
      </c>
      <c r="R16"/>
      <c r="S16"/>
      <c r="T16" s="15">
        <v>2.1</v>
      </c>
      <c r="U16" s="15" t="s">
        <v>24</v>
      </c>
      <c r="V16" s="154">
        <v>9.1999999999999998E-2</v>
      </c>
      <c r="W16" s="154">
        <v>5.0999999999999997E-2</v>
      </c>
      <c r="X16" s="154">
        <v>5.2999999999999999E-2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/>
      <c r="CA16" s="87"/>
      <c r="CB16" s="88"/>
      <c r="CC16" s="81"/>
      <c r="CD16" s="81"/>
      <c r="CE16" s="81"/>
      <c r="CF16" s="81"/>
      <c r="CG16" s="81"/>
      <c r="CH16" s="81"/>
      <c r="CI16" s="81"/>
      <c r="CJ16" s="8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</row>
    <row r="17" spans="1:376" s="23" customFormat="1" ht="15.5" x14ac:dyDescent="0.35">
      <c r="A17" s="63">
        <v>2.2000000000000002</v>
      </c>
      <c r="B17" s="64" t="s">
        <v>24</v>
      </c>
      <c r="C17" s="153">
        <v>0.05</v>
      </c>
      <c r="D17" s="153">
        <v>0.05</v>
      </c>
      <c r="E17" s="153">
        <v>0.05</v>
      </c>
      <c r="F17" s="1"/>
      <c r="G17" s="63">
        <v>2.2000000000000002</v>
      </c>
      <c r="H17" s="64" t="s">
        <v>24</v>
      </c>
      <c r="I17" s="153">
        <v>0.05</v>
      </c>
      <c r="J17" s="153">
        <v>0.05</v>
      </c>
      <c r="K17" s="153">
        <v>0.05</v>
      </c>
      <c r="L17" s="1"/>
      <c r="M17" s="63">
        <v>2.2000000000000002</v>
      </c>
      <c r="N17" s="64" t="s">
        <v>24</v>
      </c>
      <c r="O17" s="153">
        <v>0.05</v>
      </c>
      <c r="P17" s="153">
        <v>0.05</v>
      </c>
      <c r="Q17" s="153">
        <v>0.05</v>
      </c>
      <c r="R17"/>
      <c r="S17"/>
      <c r="T17" s="63">
        <v>2.2000000000000002</v>
      </c>
      <c r="U17" s="64" t="s">
        <v>24</v>
      </c>
      <c r="V17" s="153">
        <v>0.05</v>
      </c>
      <c r="W17" s="153">
        <v>0.05</v>
      </c>
      <c r="X17" s="153">
        <v>0.05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/>
      <c r="CA17"/>
      <c r="CB17"/>
      <c r="CC17"/>
      <c r="CD17"/>
      <c r="CE17"/>
      <c r="CF17"/>
      <c r="CG17"/>
      <c r="CH17"/>
      <c r="CI17"/>
      <c r="CJ17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</row>
    <row r="18" spans="1:376" s="21" customFormat="1" ht="15.5" x14ac:dyDescent="0.35">
      <c r="A18" s="11">
        <v>2.4</v>
      </c>
      <c r="B18" s="11" t="s">
        <v>24</v>
      </c>
      <c r="C18" s="152">
        <v>1.7000000000000001E-2</v>
      </c>
      <c r="D18" s="152">
        <v>0.05</v>
      </c>
      <c r="E18" s="152">
        <v>0.05</v>
      </c>
      <c r="F18" s="1"/>
      <c r="G18" s="11">
        <v>2.4</v>
      </c>
      <c r="H18" s="11" t="s">
        <v>24</v>
      </c>
      <c r="I18" s="152">
        <v>2.1000000000000001E-2</v>
      </c>
      <c r="J18" s="152">
        <v>4.9000000000000002E-2</v>
      </c>
      <c r="K18" s="152">
        <v>5.6000000000000001E-2</v>
      </c>
      <c r="L18" s="1"/>
      <c r="M18" s="11">
        <v>2.4</v>
      </c>
      <c r="N18" s="11" t="s">
        <v>24</v>
      </c>
      <c r="O18" s="152">
        <v>2.4E-2</v>
      </c>
      <c r="P18" s="152">
        <v>0.05</v>
      </c>
      <c r="Q18" s="152">
        <v>0.06</v>
      </c>
      <c r="R18"/>
      <c r="S18"/>
      <c r="T18" s="11">
        <v>2.4</v>
      </c>
      <c r="U18" s="11" t="s">
        <v>24</v>
      </c>
      <c r="V18" s="152">
        <v>2.5999999999999999E-2</v>
      </c>
      <c r="W18" s="152">
        <v>0.05</v>
      </c>
      <c r="X18" s="152">
        <v>6.3E-2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/>
      <c r="CA18" s="198"/>
      <c r="CB18" s="198"/>
      <c r="CC18" s="198"/>
      <c r="CD18" s="198"/>
      <c r="CE18" s="198"/>
      <c r="CF18" s="198"/>
      <c r="CG18" s="198"/>
      <c r="CH18" s="198"/>
      <c r="CI18" s="198"/>
      <c r="CJ18" s="198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</row>
    <row r="19" spans="1:376" s="21" customFormat="1" ht="15.5" x14ac:dyDescent="0.35">
      <c r="A19" s="11">
        <v>2.8</v>
      </c>
      <c r="B19" s="11" t="s">
        <v>24</v>
      </c>
      <c r="C19" s="152">
        <v>8.9999999999999993E-3</v>
      </c>
      <c r="D19" s="152">
        <v>0.05</v>
      </c>
      <c r="E19" s="152">
        <v>0.05</v>
      </c>
      <c r="F19" s="1"/>
      <c r="G19" s="11">
        <v>2.8</v>
      </c>
      <c r="H19" s="11" t="s">
        <v>24</v>
      </c>
      <c r="I19" s="152">
        <v>1.7000000000000001E-2</v>
      </c>
      <c r="J19" s="152">
        <v>0.05</v>
      </c>
      <c r="K19" s="152">
        <v>7.0000000000000007E-2</v>
      </c>
      <c r="L19" s="1"/>
      <c r="M19" s="11">
        <v>2.8</v>
      </c>
      <c r="N19" s="11" t="s">
        <v>24</v>
      </c>
      <c r="O19" s="152">
        <v>2.3E-2</v>
      </c>
      <c r="P19" s="152">
        <v>0.05</v>
      </c>
      <c r="Q19" s="152">
        <v>8.5000000000000006E-2</v>
      </c>
      <c r="R19"/>
      <c r="S19"/>
      <c r="T19" s="11">
        <v>2.8</v>
      </c>
      <c r="U19" s="11" t="s">
        <v>24</v>
      </c>
      <c r="V19" s="152">
        <v>2.8000000000000001E-2</v>
      </c>
      <c r="W19" s="152">
        <v>5.0999999999999997E-2</v>
      </c>
      <c r="X19" s="152">
        <v>9.4E-2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/>
      <c r="CA19"/>
      <c r="CB19"/>
      <c r="CC19"/>
      <c r="CD19"/>
      <c r="CE19"/>
      <c r="CF19"/>
      <c r="CG19"/>
      <c r="CH19"/>
      <c r="CI19"/>
      <c r="CJ19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</row>
    <row r="20" spans="1:376" s="21" customFormat="1" ht="15.5" x14ac:dyDescent="0.35">
      <c r="A20" s="11">
        <v>2.1</v>
      </c>
      <c r="B20" s="11" t="s">
        <v>25</v>
      </c>
      <c r="C20" s="158">
        <v>1.7999999999999999E-2</v>
      </c>
      <c r="D20" s="158">
        <v>4.9000000000000002E-2</v>
      </c>
      <c r="E20" s="158">
        <v>4.9000000000000002E-2</v>
      </c>
      <c r="F20" s="1"/>
      <c r="G20" s="11">
        <v>2.1</v>
      </c>
      <c r="H20" s="11" t="s">
        <v>25</v>
      </c>
      <c r="I20" s="158">
        <v>3.4000000000000002E-2</v>
      </c>
      <c r="J20" s="158">
        <v>0.05</v>
      </c>
      <c r="K20" s="158">
        <v>5.6000000000000001E-2</v>
      </c>
      <c r="L20" s="1"/>
      <c r="M20" s="11">
        <v>2.1</v>
      </c>
      <c r="N20" s="11" t="s">
        <v>25</v>
      </c>
      <c r="O20" s="158">
        <v>3.7999999999999999E-2</v>
      </c>
      <c r="P20" s="158">
        <v>0.05</v>
      </c>
      <c r="Q20" s="158">
        <v>5.7000000000000002E-2</v>
      </c>
      <c r="R20"/>
      <c r="S20"/>
      <c r="T20" s="11">
        <v>2.1</v>
      </c>
      <c r="U20" s="11" t="s">
        <v>25</v>
      </c>
      <c r="V20" s="158">
        <v>0.04</v>
      </c>
      <c r="W20" s="158">
        <v>0.05</v>
      </c>
      <c r="X20" s="158">
        <v>5.6000000000000001E-2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/>
      <c r="CA20" s="90"/>
      <c r="CB20" s="91"/>
      <c r="CC20" s="92"/>
      <c r="CD20" s="92"/>
      <c r="CE20" s="92"/>
      <c r="CF20" s="92"/>
      <c r="CG20" s="92"/>
      <c r="CH20" s="92"/>
      <c r="CI20" s="92"/>
      <c r="CJ20" s="93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</row>
    <row r="21" spans="1:376" s="23" customFormat="1" ht="15.5" x14ac:dyDescent="0.35">
      <c r="A21" s="63">
        <v>2.2000000000000002</v>
      </c>
      <c r="B21" s="64" t="s">
        <v>25</v>
      </c>
      <c r="C21" s="153">
        <v>0.05</v>
      </c>
      <c r="D21" s="153">
        <v>0.05</v>
      </c>
      <c r="E21" s="153">
        <v>0.05</v>
      </c>
      <c r="F21" s="1"/>
      <c r="G21" s="63">
        <v>2.2000000000000002</v>
      </c>
      <c r="H21" s="64" t="s">
        <v>25</v>
      </c>
      <c r="I21" s="153">
        <v>0.05</v>
      </c>
      <c r="J21" s="153">
        <v>0.05</v>
      </c>
      <c r="K21" s="153">
        <v>0.05</v>
      </c>
      <c r="L21" s="1"/>
      <c r="M21" s="63">
        <v>2.2000000000000002</v>
      </c>
      <c r="N21" s="64" t="s">
        <v>25</v>
      </c>
      <c r="O21" s="153">
        <v>0.05</v>
      </c>
      <c r="P21" s="153">
        <v>0.05</v>
      </c>
      <c r="Q21" s="153">
        <v>4.9000000000000002E-2</v>
      </c>
      <c r="R21"/>
      <c r="S21"/>
      <c r="T21" s="63">
        <v>2.2000000000000002</v>
      </c>
      <c r="U21" s="64" t="s">
        <v>25</v>
      </c>
      <c r="V21" s="153">
        <v>0.05</v>
      </c>
      <c r="W21" s="153">
        <v>5.0999999999999997E-2</v>
      </c>
      <c r="X21" s="153">
        <v>4.9000000000000002E-2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/>
      <c r="CA21" s="94"/>
      <c r="CB21" s="95"/>
      <c r="CC21" s="81"/>
      <c r="CD21" s="81"/>
      <c r="CE21" s="81"/>
      <c r="CF21" s="81"/>
      <c r="CG21" s="81"/>
      <c r="CH21" s="81"/>
      <c r="CI21" s="81"/>
      <c r="CJ21" s="96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</row>
    <row r="22" spans="1:376" s="25" customFormat="1" ht="15.5" x14ac:dyDescent="0.35">
      <c r="A22" s="15">
        <v>2.4</v>
      </c>
      <c r="B22" s="15" t="s">
        <v>25</v>
      </c>
      <c r="C22" s="159">
        <v>0.113</v>
      </c>
      <c r="D22" s="159">
        <v>5.0999999999999997E-2</v>
      </c>
      <c r="E22" s="159">
        <v>5.0999999999999997E-2</v>
      </c>
      <c r="F22" s="1"/>
      <c r="G22" s="15">
        <v>2.4</v>
      </c>
      <c r="H22" s="15" t="s">
        <v>25</v>
      </c>
      <c r="I22" s="159">
        <v>0.121</v>
      </c>
      <c r="J22" s="159">
        <v>5.0999999999999997E-2</v>
      </c>
      <c r="K22" s="159">
        <v>0.06</v>
      </c>
      <c r="L22" s="1"/>
      <c r="M22" s="15">
        <v>2.4</v>
      </c>
      <c r="N22" s="15" t="s">
        <v>25</v>
      </c>
      <c r="O22" s="159">
        <v>0.124</v>
      </c>
      <c r="P22" s="159">
        <v>5.0999999999999997E-2</v>
      </c>
      <c r="Q22" s="159">
        <v>6.5000000000000002E-2</v>
      </c>
      <c r="R22"/>
      <c r="S22"/>
      <c r="T22" s="15">
        <v>2.4</v>
      </c>
      <c r="U22" s="15" t="s">
        <v>25</v>
      </c>
      <c r="V22" s="159">
        <v>0.122</v>
      </c>
      <c r="W22" s="159">
        <v>5.0999999999999997E-2</v>
      </c>
      <c r="X22" s="159">
        <v>6.7000000000000004E-2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/>
      <c r="CA22" s="94"/>
      <c r="CB22" s="95"/>
      <c r="CC22" s="81"/>
      <c r="CD22" s="81"/>
      <c r="CE22" s="81"/>
      <c r="CF22" s="81"/>
      <c r="CG22" s="81"/>
      <c r="CH22" s="81"/>
      <c r="CI22" s="81"/>
      <c r="CJ22" s="96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</row>
    <row r="23" spans="1:376" s="25" customFormat="1" ht="15.5" x14ac:dyDescent="0.35">
      <c r="A23" s="15">
        <v>2.8</v>
      </c>
      <c r="B23" s="15" t="s">
        <v>25</v>
      </c>
      <c r="C23" s="159">
        <v>0.158</v>
      </c>
      <c r="D23" s="159">
        <v>5.0999999999999997E-2</v>
      </c>
      <c r="E23" s="159">
        <v>5.0999999999999997E-2</v>
      </c>
      <c r="F23" s="1"/>
      <c r="G23" s="15">
        <v>2.8</v>
      </c>
      <c r="H23" s="15" t="s">
        <v>25</v>
      </c>
      <c r="I23" s="159">
        <v>0.19400000000000001</v>
      </c>
      <c r="J23" s="159">
        <v>0.05</v>
      </c>
      <c r="K23" s="159">
        <v>7.0000000000000007E-2</v>
      </c>
      <c r="L23" s="1"/>
      <c r="M23" s="15">
        <v>2.8</v>
      </c>
      <c r="N23" s="15" t="s">
        <v>25</v>
      </c>
      <c r="O23" s="159">
        <v>0.21299999999999999</v>
      </c>
      <c r="P23" s="159">
        <v>5.0999999999999997E-2</v>
      </c>
      <c r="Q23" s="159">
        <v>8.2000000000000003E-2</v>
      </c>
      <c r="R23"/>
      <c r="S23"/>
      <c r="T23" s="15">
        <v>2.8</v>
      </c>
      <c r="U23" s="15" t="s">
        <v>25</v>
      </c>
      <c r="V23" s="159">
        <v>0.224</v>
      </c>
      <c r="W23" s="159">
        <v>5.0999999999999997E-2</v>
      </c>
      <c r="X23" s="159">
        <v>9.0999999999999998E-2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/>
      <c r="CA23" s="94"/>
      <c r="CB23" s="95"/>
      <c r="CC23" s="81"/>
      <c r="CD23" s="81"/>
      <c r="CE23" s="81"/>
      <c r="CF23" s="81"/>
      <c r="CG23" s="81"/>
      <c r="CH23" s="81"/>
      <c r="CI23" s="81"/>
      <c r="CJ23" s="96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</row>
    <row r="24" spans="1:376" s="23" customFormat="1" ht="15.5" x14ac:dyDescent="0.35">
      <c r="A24" s="22">
        <v>2.1</v>
      </c>
      <c r="B24" s="22" t="s">
        <v>26</v>
      </c>
      <c r="C24" s="160">
        <v>5.1999999999999998E-2</v>
      </c>
      <c r="D24" s="160">
        <v>0.05</v>
      </c>
      <c r="E24" s="160">
        <v>0.05</v>
      </c>
      <c r="F24" s="1"/>
      <c r="G24" s="22">
        <v>2.1</v>
      </c>
      <c r="H24" s="22" t="s">
        <v>26</v>
      </c>
      <c r="I24" s="160">
        <v>5.5E-2</v>
      </c>
      <c r="J24" s="160">
        <v>0.05</v>
      </c>
      <c r="K24" s="160">
        <v>5.2999999999999999E-2</v>
      </c>
      <c r="L24" s="1"/>
      <c r="M24" s="22">
        <v>2.1</v>
      </c>
      <c r="N24" s="22" t="s">
        <v>26</v>
      </c>
      <c r="O24" s="160">
        <v>5.6000000000000001E-2</v>
      </c>
      <c r="P24" s="160">
        <v>5.0999999999999997E-2</v>
      </c>
      <c r="Q24" s="160">
        <v>5.5E-2</v>
      </c>
      <c r="R24"/>
      <c r="S24"/>
      <c r="T24" s="22">
        <v>2.1</v>
      </c>
      <c r="U24" s="22" t="s">
        <v>26</v>
      </c>
      <c r="V24" s="160">
        <v>5.6000000000000001E-2</v>
      </c>
      <c r="W24" s="160">
        <v>0.05</v>
      </c>
      <c r="X24" s="160">
        <v>5.5E-2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/>
      <c r="CA24"/>
      <c r="CB24"/>
      <c r="CC24"/>
      <c r="CD24"/>
      <c r="CE24"/>
      <c r="CF24"/>
      <c r="CG24"/>
      <c r="CH24"/>
      <c r="CI24"/>
      <c r="CJ24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</row>
    <row r="25" spans="1:376" s="23" customFormat="1" ht="15.5" x14ac:dyDescent="0.35">
      <c r="A25" s="31">
        <v>2.2000000000000002</v>
      </c>
      <c r="B25" s="31" t="s">
        <v>26</v>
      </c>
      <c r="C25" s="156">
        <v>0.05</v>
      </c>
      <c r="D25" s="156">
        <v>0.05</v>
      </c>
      <c r="E25" s="156">
        <v>0.05</v>
      </c>
      <c r="F25" s="1"/>
      <c r="G25" s="31">
        <v>2.2000000000000002</v>
      </c>
      <c r="H25" s="31" t="s">
        <v>26</v>
      </c>
      <c r="I25" s="156">
        <v>0.05</v>
      </c>
      <c r="J25" s="156">
        <v>0.05</v>
      </c>
      <c r="K25" s="156">
        <v>0.05</v>
      </c>
      <c r="L25" s="1"/>
      <c r="M25" s="31">
        <v>2.2000000000000002</v>
      </c>
      <c r="N25" s="31" t="s">
        <v>26</v>
      </c>
      <c r="O25" s="156">
        <v>0.05</v>
      </c>
      <c r="P25" s="156">
        <v>0.05</v>
      </c>
      <c r="Q25" s="156">
        <v>0.05</v>
      </c>
      <c r="R25"/>
      <c r="S25"/>
      <c r="T25" s="31">
        <v>2.2000000000000002</v>
      </c>
      <c r="U25" s="31" t="s">
        <v>26</v>
      </c>
      <c r="V25" s="156">
        <v>0.05</v>
      </c>
      <c r="W25" s="156">
        <v>0.05</v>
      </c>
      <c r="X25" s="156">
        <v>0.05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</row>
    <row r="26" spans="1:376" s="23" customFormat="1" ht="15.5" x14ac:dyDescent="0.35">
      <c r="A26" s="22">
        <v>2.4</v>
      </c>
      <c r="B26" s="22" t="s">
        <v>26</v>
      </c>
      <c r="C26" s="160">
        <v>5.1999999999999998E-2</v>
      </c>
      <c r="D26" s="160">
        <v>0.05</v>
      </c>
      <c r="E26" s="160">
        <v>0.05</v>
      </c>
      <c r="F26" s="1"/>
      <c r="G26" s="22">
        <v>2.4</v>
      </c>
      <c r="H26" s="22" t="s">
        <v>26</v>
      </c>
      <c r="I26" s="160">
        <v>6.0999999999999999E-2</v>
      </c>
      <c r="J26" s="160">
        <v>0.05</v>
      </c>
      <c r="K26" s="160">
        <v>5.8999999999999997E-2</v>
      </c>
      <c r="L26" s="1"/>
      <c r="M26" s="22">
        <v>2.4</v>
      </c>
      <c r="N26" s="22" t="s">
        <v>26</v>
      </c>
      <c r="O26" s="160">
        <v>6.6000000000000003E-2</v>
      </c>
      <c r="P26" s="160">
        <v>0.05</v>
      </c>
      <c r="Q26" s="160">
        <v>6.4000000000000001E-2</v>
      </c>
      <c r="R26"/>
      <c r="S26"/>
      <c r="T26" s="22">
        <v>2.4</v>
      </c>
      <c r="U26" s="22" t="s">
        <v>26</v>
      </c>
      <c r="V26" s="160">
        <v>6.9000000000000006E-2</v>
      </c>
      <c r="W26" s="160">
        <v>5.0999999999999997E-2</v>
      </c>
      <c r="X26" s="160">
        <v>6.6000000000000003E-2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/>
      <c r="CA26"/>
      <c r="CB26"/>
      <c r="CC26"/>
      <c r="CD26"/>
      <c r="CE26"/>
      <c r="CF26"/>
      <c r="CG26"/>
      <c r="CH26"/>
      <c r="CI26"/>
      <c r="CJ26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</row>
    <row r="27" spans="1:376" s="23" customFormat="1" ht="15.5" x14ac:dyDescent="0.35">
      <c r="A27" s="22">
        <v>2.8</v>
      </c>
      <c r="B27" s="22" t="s">
        <v>26</v>
      </c>
      <c r="C27" s="160">
        <v>5.3999999999999999E-2</v>
      </c>
      <c r="D27" s="160">
        <v>0.05</v>
      </c>
      <c r="E27" s="160">
        <v>0.05</v>
      </c>
      <c r="F27" s="1"/>
      <c r="G27" s="22">
        <v>2.8</v>
      </c>
      <c r="H27" s="22" t="s">
        <v>26</v>
      </c>
      <c r="I27" s="160">
        <v>7.8E-2</v>
      </c>
      <c r="J27" s="160">
        <v>0.05</v>
      </c>
      <c r="K27" s="160">
        <v>7.1999999999999995E-2</v>
      </c>
      <c r="L27" s="1"/>
      <c r="M27" s="22">
        <v>2.8</v>
      </c>
      <c r="N27" s="22" t="s">
        <v>26</v>
      </c>
      <c r="O27" s="160">
        <v>9.4E-2</v>
      </c>
      <c r="P27" s="160">
        <v>0.05</v>
      </c>
      <c r="Q27" s="160">
        <v>8.5000000000000006E-2</v>
      </c>
      <c r="R27"/>
      <c r="S27"/>
      <c r="T27" s="22">
        <v>2.8</v>
      </c>
      <c r="U27" s="22" t="s">
        <v>26</v>
      </c>
      <c r="V27" s="160">
        <v>0.105</v>
      </c>
      <c r="W27" s="160">
        <v>0.05</v>
      </c>
      <c r="X27" s="160">
        <v>9.5000000000000001E-2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/>
      <c r="CA27" s="97"/>
      <c r="CB27" s="98"/>
      <c r="CC27" s="99"/>
      <c r="CD27" s="99"/>
      <c r="CE27" s="99"/>
      <c r="CF27" s="99"/>
      <c r="CG27" s="99"/>
      <c r="CH27" s="99"/>
      <c r="CI27" s="99"/>
      <c r="CJ27" s="100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</row>
    <row r="28" spans="1:376" s="25" customFormat="1" ht="15.5" x14ac:dyDescent="0.35">
      <c r="A28" s="15">
        <v>2.1</v>
      </c>
      <c r="B28" s="15" t="s">
        <v>27</v>
      </c>
      <c r="C28" s="159">
        <v>8.4000000000000005E-2</v>
      </c>
      <c r="D28" s="159">
        <v>0.05</v>
      </c>
      <c r="E28" s="159">
        <v>0.05</v>
      </c>
      <c r="F28" s="1"/>
      <c r="G28" s="15">
        <v>2.1</v>
      </c>
      <c r="H28" s="15" t="s">
        <v>27</v>
      </c>
      <c r="I28" s="159">
        <v>7.8E-2</v>
      </c>
      <c r="J28" s="159">
        <v>0.05</v>
      </c>
      <c r="K28" s="159">
        <v>5.1999999999999998E-2</v>
      </c>
      <c r="L28" s="1"/>
      <c r="M28" s="15">
        <v>2.1</v>
      </c>
      <c r="N28" s="15" t="s">
        <v>27</v>
      </c>
      <c r="O28" s="159">
        <v>7.5999999999999998E-2</v>
      </c>
      <c r="P28" s="159">
        <v>5.0999999999999997E-2</v>
      </c>
      <c r="Q28" s="159">
        <v>5.3999999999999999E-2</v>
      </c>
      <c r="R28"/>
      <c r="S28"/>
      <c r="T28" s="15">
        <v>2.1</v>
      </c>
      <c r="U28" s="15" t="s">
        <v>27</v>
      </c>
      <c r="V28" s="159">
        <v>7.2999999999999995E-2</v>
      </c>
      <c r="W28" s="159">
        <v>0.05</v>
      </c>
      <c r="X28" s="159">
        <v>5.3999999999999999E-2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/>
      <c r="CA28" s="101"/>
      <c r="CB28" s="102"/>
      <c r="CC28" s="81"/>
      <c r="CD28" s="81"/>
      <c r="CE28" s="81"/>
      <c r="CF28" s="81"/>
      <c r="CG28" s="81"/>
      <c r="CH28" s="81"/>
      <c r="CI28" s="81"/>
      <c r="CJ28" s="103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</row>
    <row r="29" spans="1:376" s="23" customFormat="1" ht="15.5" x14ac:dyDescent="0.35">
      <c r="A29" s="63">
        <v>2.2000000000000002</v>
      </c>
      <c r="B29" s="64" t="s">
        <v>27</v>
      </c>
      <c r="C29" s="153">
        <v>0.05</v>
      </c>
      <c r="D29" s="153">
        <v>0.05</v>
      </c>
      <c r="E29" s="153">
        <v>0.05</v>
      </c>
      <c r="F29" s="1"/>
      <c r="G29" s="63">
        <v>2.2000000000000002</v>
      </c>
      <c r="H29" s="64" t="s">
        <v>27</v>
      </c>
      <c r="I29" s="153">
        <v>0.05</v>
      </c>
      <c r="J29" s="153">
        <v>0.05</v>
      </c>
      <c r="K29" s="153">
        <v>0.05</v>
      </c>
      <c r="L29" s="1"/>
      <c r="M29" s="63">
        <v>2.2000000000000002</v>
      </c>
      <c r="N29" s="64" t="s">
        <v>27</v>
      </c>
      <c r="O29" s="153">
        <v>0.05</v>
      </c>
      <c r="P29" s="153">
        <v>0.05</v>
      </c>
      <c r="Q29" s="153">
        <v>0.05</v>
      </c>
      <c r="R29"/>
      <c r="S29"/>
      <c r="T29" s="63">
        <v>2.2000000000000002</v>
      </c>
      <c r="U29" s="64" t="s">
        <v>27</v>
      </c>
      <c r="V29" s="153">
        <v>4.9000000000000002E-2</v>
      </c>
      <c r="W29" s="153">
        <v>4.9000000000000002E-2</v>
      </c>
      <c r="X29" s="153">
        <v>4.9000000000000002E-2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/>
      <c r="CA29" s="101"/>
      <c r="CB29" s="102"/>
      <c r="CC29" s="81"/>
      <c r="CD29" s="81"/>
      <c r="CE29" s="81"/>
      <c r="CF29" s="81"/>
      <c r="CG29" s="81"/>
      <c r="CH29" s="81"/>
      <c r="CI29" s="81"/>
      <c r="CJ29" s="103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</row>
    <row r="30" spans="1:376" s="21" customFormat="1" ht="15.5" x14ac:dyDescent="0.35">
      <c r="A30" s="11">
        <v>2.4</v>
      </c>
      <c r="B30" s="11" t="s">
        <v>27</v>
      </c>
      <c r="C30" s="158">
        <v>2.8000000000000001E-2</v>
      </c>
      <c r="D30" s="158">
        <v>0.05</v>
      </c>
      <c r="E30" s="158">
        <v>0.05</v>
      </c>
      <c r="F30" s="1"/>
      <c r="G30" s="11">
        <v>2.4</v>
      </c>
      <c r="H30" s="11" t="s">
        <v>27</v>
      </c>
      <c r="I30" s="158">
        <v>3.4000000000000002E-2</v>
      </c>
      <c r="J30" s="158">
        <v>0.05</v>
      </c>
      <c r="K30" s="158">
        <v>5.8000000000000003E-2</v>
      </c>
      <c r="L30" s="1"/>
      <c r="M30" s="11">
        <v>2.4</v>
      </c>
      <c r="N30" s="11" t="s">
        <v>27</v>
      </c>
      <c r="O30" s="158">
        <v>3.7999999999999999E-2</v>
      </c>
      <c r="P30" s="158">
        <v>0.05</v>
      </c>
      <c r="Q30" s="158">
        <v>6.2E-2</v>
      </c>
      <c r="R30"/>
      <c r="S30"/>
      <c r="T30" s="11">
        <v>2.4</v>
      </c>
      <c r="U30" s="11" t="s">
        <v>27</v>
      </c>
      <c r="V30" s="158">
        <v>4.1000000000000002E-2</v>
      </c>
      <c r="W30" s="158">
        <v>0.05</v>
      </c>
      <c r="X30" s="158">
        <v>6.5000000000000002E-2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/>
      <c r="CA30" s="101"/>
      <c r="CB30" s="102"/>
      <c r="CC30" s="81"/>
      <c r="CD30" s="81"/>
      <c r="CE30" s="81"/>
      <c r="CF30" s="81"/>
      <c r="CG30" s="81"/>
      <c r="CH30" s="81"/>
      <c r="CI30" s="81"/>
      <c r="CJ30" s="103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</row>
    <row r="31" spans="1:376" s="21" customFormat="1" ht="15.5" x14ac:dyDescent="0.35">
      <c r="A31" s="11">
        <v>2.8</v>
      </c>
      <c r="B31" s="11" t="s">
        <v>27</v>
      </c>
      <c r="C31" s="158">
        <v>2.1000000000000001E-2</v>
      </c>
      <c r="D31" s="158">
        <v>0.05</v>
      </c>
      <c r="E31" s="158">
        <v>0.05</v>
      </c>
      <c r="F31" s="1"/>
      <c r="G31" s="11">
        <v>2.8</v>
      </c>
      <c r="H31" s="11" t="s">
        <v>27</v>
      </c>
      <c r="I31" s="158">
        <v>3.5000000000000003E-2</v>
      </c>
      <c r="J31" s="158">
        <v>0.05</v>
      </c>
      <c r="K31" s="158">
        <v>7.0999999999999994E-2</v>
      </c>
      <c r="L31" s="1"/>
      <c r="M31" s="11">
        <v>2.8</v>
      </c>
      <c r="N31" s="11" t="s">
        <v>27</v>
      </c>
      <c r="O31" s="158">
        <v>4.5999999999999999E-2</v>
      </c>
      <c r="P31" s="158">
        <v>0.05</v>
      </c>
      <c r="Q31" s="158">
        <v>8.6999999999999994E-2</v>
      </c>
      <c r="R31"/>
      <c r="S31"/>
      <c r="T31" s="11">
        <v>2.8</v>
      </c>
      <c r="U31" s="11" t="s">
        <v>27</v>
      </c>
      <c r="V31" s="158">
        <v>5.2999999999999999E-2</v>
      </c>
      <c r="W31" s="158">
        <v>0.05</v>
      </c>
      <c r="X31" s="158">
        <v>9.6000000000000002E-2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/>
      <c r="CA31"/>
      <c r="CB31"/>
      <c r="CC31"/>
      <c r="CD31"/>
      <c r="CE31"/>
      <c r="CF31"/>
      <c r="CG31"/>
      <c r="CH31"/>
      <c r="CI31"/>
      <c r="CJ3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</row>
    <row r="32" spans="1:376" s="25" customFormat="1" ht="15.5" x14ac:dyDescent="0.35">
      <c r="A32" s="15">
        <v>2.1</v>
      </c>
      <c r="B32" s="15" t="s">
        <v>28</v>
      </c>
      <c r="C32" s="159">
        <v>0.111</v>
      </c>
      <c r="D32" s="159">
        <v>0.05</v>
      </c>
      <c r="E32" s="159">
        <v>0.05</v>
      </c>
      <c r="F32" s="1"/>
      <c r="G32" s="15">
        <v>2.1</v>
      </c>
      <c r="H32" s="15" t="s">
        <v>28</v>
      </c>
      <c r="I32" s="159">
        <v>0.10199999999999999</v>
      </c>
      <c r="J32" s="159">
        <v>0.05</v>
      </c>
      <c r="K32" s="159">
        <v>5.1999999999999998E-2</v>
      </c>
      <c r="L32" s="1"/>
      <c r="M32" s="15">
        <v>2.1</v>
      </c>
      <c r="N32" s="15" t="s">
        <v>28</v>
      </c>
      <c r="O32" s="159">
        <v>9.6000000000000002E-2</v>
      </c>
      <c r="P32" s="159">
        <v>0.05</v>
      </c>
      <c r="Q32" s="159">
        <v>5.1999999999999998E-2</v>
      </c>
      <c r="R32"/>
      <c r="S32"/>
      <c r="T32" s="15">
        <v>2.1</v>
      </c>
      <c r="U32" s="15" t="s">
        <v>28</v>
      </c>
      <c r="V32" s="159">
        <v>9.1999999999999998E-2</v>
      </c>
      <c r="W32" s="159">
        <v>5.0999999999999997E-2</v>
      </c>
      <c r="X32" s="159">
        <v>5.3999999999999999E-2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</row>
    <row r="33" spans="1:376" s="23" customFormat="1" ht="15.5" x14ac:dyDescent="0.35">
      <c r="A33" s="63">
        <v>2.2000000000000002</v>
      </c>
      <c r="B33" s="64" t="s">
        <v>28</v>
      </c>
      <c r="C33" s="153">
        <v>0.05</v>
      </c>
      <c r="D33" s="153">
        <v>0.05</v>
      </c>
      <c r="E33" s="153">
        <v>0.05</v>
      </c>
      <c r="F33" s="1"/>
      <c r="G33" s="63">
        <v>2.2000000000000002</v>
      </c>
      <c r="H33" s="64" t="s">
        <v>28</v>
      </c>
      <c r="I33" s="153">
        <v>0.05</v>
      </c>
      <c r="J33" s="153">
        <v>0.05</v>
      </c>
      <c r="K33" s="153">
        <v>0.05</v>
      </c>
      <c r="L33" s="1"/>
      <c r="M33" s="63">
        <v>2.2000000000000002</v>
      </c>
      <c r="N33" s="64" t="s">
        <v>28</v>
      </c>
      <c r="O33" s="153">
        <v>0.05</v>
      </c>
      <c r="P33" s="153">
        <v>0.05</v>
      </c>
      <c r="Q33" s="153">
        <v>0.05</v>
      </c>
      <c r="R33"/>
      <c r="S33"/>
      <c r="T33" s="63">
        <v>2.2000000000000002</v>
      </c>
      <c r="U33" s="64" t="s">
        <v>28</v>
      </c>
      <c r="V33" s="153">
        <v>0.05</v>
      </c>
      <c r="W33" s="153">
        <v>0.05</v>
      </c>
      <c r="X33" s="153">
        <v>4.9000000000000002E-2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/>
      <c r="CA33"/>
      <c r="CB33"/>
      <c r="CC33"/>
      <c r="CD33"/>
      <c r="CE33"/>
      <c r="CF33"/>
      <c r="CG33"/>
      <c r="CH33"/>
      <c r="CI33"/>
      <c r="CJ33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</row>
    <row r="34" spans="1:376" s="21" customFormat="1" ht="15.5" x14ac:dyDescent="0.35">
      <c r="A34" s="11">
        <v>2.4</v>
      </c>
      <c r="B34" s="11" t="s">
        <v>28</v>
      </c>
      <c r="C34" s="158">
        <v>1.7000000000000001E-2</v>
      </c>
      <c r="D34" s="158">
        <v>0.05</v>
      </c>
      <c r="E34" s="158">
        <v>0.05</v>
      </c>
      <c r="F34" s="1"/>
      <c r="G34" s="11">
        <v>2.4</v>
      </c>
      <c r="H34" s="11" t="s">
        <v>28</v>
      </c>
      <c r="I34" s="158">
        <v>2.1000000000000001E-2</v>
      </c>
      <c r="J34" s="158">
        <v>0.05</v>
      </c>
      <c r="K34" s="158">
        <v>5.7000000000000002E-2</v>
      </c>
      <c r="L34" s="1"/>
      <c r="M34" s="11">
        <v>2.4</v>
      </c>
      <c r="N34" s="11" t="s">
        <v>28</v>
      </c>
      <c r="O34" s="158">
        <v>2.3E-2</v>
      </c>
      <c r="P34" s="158">
        <v>0.05</v>
      </c>
      <c r="Q34" s="158">
        <v>6.0999999999999999E-2</v>
      </c>
      <c r="R34"/>
      <c r="S34"/>
      <c r="T34" s="11">
        <v>2.4</v>
      </c>
      <c r="U34" s="11" t="s">
        <v>28</v>
      </c>
      <c r="V34" s="158">
        <v>2.5999999999999999E-2</v>
      </c>
      <c r="W34" s="158">
        <v>0.05</v>
      </c>
      <c r="X34" s="158">
        <v>6.4000000000000001E-2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/>
      <c r="CA34" s="104"/>
      <c r="CB34" s="105"/>
      <c r="CC34" s="106"/>
      <c r="CD34" s="106"/>
      <c r="CE34" s="106"/>
      <c r="CF34" s="106"/>
      <c r="CG34" s="106"/>
      <c r="CH34" s="106"/>
      <c r="CI34" s="106"/>
      <c r="CJ34" s="107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</row>
    <row r="35" spans="1:376" s="21" customFormat="1" ht="17.25" customHeight="1" x14ac:dyDescent="0.35">
      <c r="A35" s="11">
        <v>2.8</v>
      </c>
      <c r="B35" s="11" t="s">
        <v>28</v>
      </c>
      <c r="C35" s="158">
        <v>8.9999999999999993E-3</v>
      </c>
      <c r="D35" s="158">
        <v>0.05</v>
      </c>
      <c r="E35" s="158">
        <v>0.05</v>
      </c>
      <c r="F35" s="1"/>
      <c r="G35" s="11">
        <v>2.8</v>
      </c>
      <c r="H35" s="11" t="s">
        <v>28</v>
      </c>
      <c r="I35" s="158">
        <v>1.7000000000000001E-2</v>
      </c>
      <c r="J35" s="158">
        <v>0.05</v>
      </c>
      <c r="K35" s="158">
        <v>7.1999999999999995E-2</v>
      </c>
      <c r="L35" s="1"/>
      <c r="M35" s="11">
        <v>2.8</v>
      </c>
      <c r="N35" s="11" t="s">
        <v>28</v>
      </c>
      <c r="O35" s="158">
        <v>2.1999999999999999E-2</v>
      </c>
      <c r="P35" s="158">
        <v>0.05</v>
      </c>
      <c r="Q35" s="158">
        <v>8.5000000000000006E-2</v>
      </c>
      <c r="R35"/>
      <c r="S35"/>
      <c r="T35" s="11">
        <v>2.8</v>
      </c>
      <c r="U35" s="11" t="s">
        <v>28</v>
      </c>
      <c r="V35" s="158">
        <v>2.8000000000000001E-2</v>
      </c>
      <c r="W35" s="158">
        <v>0.05</v>
      </c>
      <c r="X35" s="158">
        <v>9.5000000000000001E-2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/>
      <c r="CA35" s="108"/>
      <c r="CB35" s="109"/>
      <c r="CC35" s="81"/>
      <c r="CD35" s="81"/>
      <c r="CE35" s="81"/>
      <c r="CF35" s="81"/>
      <c r="CG35" s="81"/>
      <c r="CH35" s="81"/>
      <c r="CI35" s="81"/>
      <c r="CJ35" s="110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</row>
    <row r="36" spans="1:376" s="21" customFormat="1" ht="15.75" customHeight="1" x14ac:dyDescent="0.35">
      <c r="A36" s="19">
        <v>2.1</v>
      </c>
      <c r="B36" s="19" t="s">
        <v>29</v>
      </c>
      <c r="C36" s="152">
        <v>1.7999999999999999E-2</v>
      </c>
      <c r="D36" s="152">
        <v>0.05</v>
      </c>
      <c r="E36" s="152">
        <v>0.05</v>
      </c>
      <c r="F36" s="1"/>
      <c r="G36" s="19">
        <v>2.1</v>
      </c>
      <c r="H36" s="19" t="s">
        <v>29</v>
      </c>
      <c r="I36" s="152">
        <v>3.3000000000000002E-2</v>
      </c>
      <c r="J36" s="152">
        <v>0.05</v>
      </c>
      <c r="K36" s="152">
        <v>5.6000000000000001E-2</v>
      </c>
      <c r="L36" s="1"/>
      <c r="M36" s="19">
        <v>2.1</v>
      </c>
      <c r="N36" s="19" t="s">
        <v>29</v>
      </c>
      <c r="O36" s="152">
        <v>3.7999999999999999E-2</v>
      </c>
      <c r="P36" s="152">
        <v>0.05</v>
      </c>
      <c r="Q36" s="152">
        <v>5.7000000000000002E-2</v>
      </c>
      <c r="R36"/>
      <c r="S36"/>
      <c r="T36" s="19">
        <v>2.1</v>
      </c>
      <c r="U36" s="19" t="s">
        <v>29</v>
      </c>
      <c r="V36" s="152">
        <v>0.04</v>
      </c>
      <c r="W36" s="152">
        <v>0.05</v>
      </c>
      <c r="X36" s="152">
        <v>5.7000000000000002E-2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/>
      <c r="CA36" s="108"/>
      <c r="CB36" s="109"/>
      <c r="CC36" s="111"/>
      <c r="CD36" s="111"/>
      <c r="CE36" s="111"/>
      <c r="CF36" s="111"/>
      <c r="CG36" s="111"/>
      <c r="CH36" s="111"/>
      <c r="CI36" s="111"/>
      <c r="CJ36" s="113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</row>
    <row r="37" spans="1:376" s="23" customFormat="1" ht="15.75" customHeight="1" x14ac:dyDescent="0.35">
      <c r="A37" s="63">
        <v>2.2000000000000002</v>
      </c>
      <c r="B37" s="64" t="s">
        <v>29</v>
      </c>
      <c r="C37" s="153">
        <v>0.05</v>
      </c>
      <c r="D37" s="153">
        <v>0.05</v>
      </c>
      <c r="E37" s="153">
        <v>0.05</v>
      </c>
      <c r="F37" s="1"/>
      <c r="G37" s="63">
        <v>2.2000000000000002</v>
      </c>
      <c r="H37" s="64" t="s">
        <v>29</v>
      </c>
      <c r="I37" s="153">
        <v>0.05</v>
      </c>
      <c r="J37" s="153">
        <v>0.05</v>
      </c>
      <c r="K37" s="153">
        <v>0.05</v>
      </c>
      <c r="L37" s="1"/>
      <c r="M37" s="63">
        <v>2.2000000000000002</v>
      </c>
      <c r="N37" s="64" t="s">
        <v>29</v>
      </c>
      <c r="O37" s="153">
        <v>0.05</v>
      </c>
      <c r="P37" s="153">
        <v>0.05</v>
      </c>
      <c r="Q37" s="153">
        <v>0.05</v>
      </c>
      <c r="R37"/>
      <c r="S37"/>
      <c r="T37" s="63">
        <v>2.2000000000000002</v>
      </c>
      <c r="U37" s="64" t="s">
        <v>29</v>
      </c>
      <c r="V37" s="153">
        <v>0.05</v>
      </c>
      <c r="W37" s="153">
        <v>0.05</v>
      </c>
      <c r="X37" s="153">
        <v>0.05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/>
      <c r="CA37" s="108"/>
      <c r="CB37" s="109"/>
      <c r="CC37" s="111"/>
      <c r="CD37" s="111"/>
      <c r="CE37" s="111"/>
      <c r="CF37" s="111"/>
      <c r="CG37" s="111"/>
      <c r="CH37" s="111"/>
      <c r="CI37" s="111"/>
      <c r="CJ37" s="113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</row>
    <row r="38" spans="1:376" s="25" customFormat="1" ht="15.75" customHeight="1" x14ac:dyDescent="0.35">
      <c r="A38" s="17">
        <v>2.4</v>
      </c>
      <c r="B38" s="17" t="s">
        <v>29</v>
      </c>
      <c r="C38" s="154">
        <v>0.112</v>
      </c>
      <c r="D38" s="154">
        <v>0.05</v>
      </c>
      <c r="E38" s="154">
        <v>0.05</v>
      </c>
      <c r="F38" s="1"/>
      <c r="G38" s="17">
        <v>2.4</v>
      </c>
      <c r="H38" s="17" t="s">
        <v>29</v>
      </c>
      <c r="I38" s="154">
        <v>0.121</v>
      </c>
      <c r="J38" s="154">
        <v>0.05</v>
      </c>
      <c r="K38" s="154">
        <v>0.06</v>
      </c>
      <c r="L38" s="1"/>
      <c r="M38" s="17">
        <v>2.4</v>
      </c>
      <c r="N38" s="17" t="s">
        <v>29</v>
      </c>
      <c r="O38" s="154">
        <v>0.122</v>
      </c>
      <c r="P38" s="154">
        <v>0.05</v>
      </c>
      <c r="Q38" s="154">
        <v>6.5000000000000002E-2</v>
      </c>
      <c r="R38"/>
      <c r="S38"/>
      <c r="T38" s="17">
        <v>2.4</v>
      </c>
      <c r="U38" s="17" t="s">
        <v>29</v>
      </c>
      <c r="V38" s="154">
        <v>0.123</v>
      </c>
      <c r="W38" s="154">
        <v>0.05</v>
      </c>
      <c r="X38" s="154">
        <v>6.8000000000000005E-2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/>
      <c r="CA38" s="1"/>
      <c r="CB38" s="1"/>
      <c r="CC38" s="1"/>
      <c r="CD38" s="1"/>
      <c r="CE38" s="1"/>
      <c r="CF38" s="1"/>
      <c r="CG38" s="1"/>
      <c r="CH38" s="1"/>
      <c r="CI38" s="1"/>
      <c r="CJ3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</row>
    <row r="39" spans="1:376" s="25" customFormat="1" ht="15.75" customHeight="1" x14ac:dyDescent="0.35">
      <c r="A39" s="17">
        <v>2.8</v>
      </c>
      <c r="B39" s="17" t="s">
        <v>29</v>
      </c>
      <c r="C39" s="154">
        <v>0.155</v>
      </c>
      <c r="D39" s="154">
        <v>0.05</v>
      </c>
      <c r="E39" s="154">
        <v>0.05</v>
      </c>
      <c r="F39" s="1"/>
      <c r="G39" s="17">
        <v>2.8</v>
      </c>
      <c r="H39" s="17" t="s">
        <v>29</v>
      </c>
      <c r="I39" s="154">
        <v>0.192</v>
      </c>
      <c r="J39" s="154">
        <v>0.05</v>
      </c>
      <c r="K39" s="154">
        <v>7.0999999999999994E-2</v>
      </c>
      <c r="L39" s="1"/>
      <c r="M39" s="17">
        <v>2.8</v>
      </c>
      <c r="N39" s="17" t="s">
        <v>29</v>
      </c>
      <c r="O39" s="154">
        <v>0.21099999999999999</v>
      </c>
      <c r="P39" s="154">
        <v>0.05</v>
      </c>
      <c r="Q39" s="154">
        <v>8.5000000000000006E-2</v>
      </c>
      <c r="R39"/>
      <c r="S39"/>
      <c r="T39" s="17">
        <v>2.8</v>
      </c>
      <c r="U39" s="17" t="s">
        <v>29</v>
      </c>
      <c r="V39" s="154">
        <v>0.222</v>
      </c>
      <c r="W39" s="154">
        <v>5.0999999999999997E-2</v>
      </c>
      <c r="X39" s="154">
        <v>9.4E-2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/>
      <c r="CA39" s="1"/>
      <c r="CB39" s="1"/>
      <c r="CC39" s="1"/>
      <c r="CD39" s="1"/>
      <c r="CE39" s="1"/>
      <c r="CF39" s="1"/>
      <c r="CG39" s="1"/>
      <c r="CH39" s="1"/>
      <c r="CI39" s="1"/>
      <c r="CJ39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</row>
    <row r="40" spans="1:376" s="23" customFormat="1" ht="15.75" customHeight="1" x14ac:dyDescent="0.35">
      <c r="A40" s="24">
        <v>2.1</v>
      </c>
      <c r="B40" s="24" t="s">
        <v>30</v>
      </c>
      <c r="C40" s="157">
        <v>5.0999999999999997E-2</v>
      </c>
      <c r="D40" s="157">
        <v>0.05</v>
      </c>
      <c r="E40" s="157">
        <v>0.05</v>
      </c>
      <c r="F40" s="1"/>
      <c r="G40" s="24">
        <v>2.1</v>
      </c>
      <c r="H40" s="24" t="s">
        <v>30</v>
      </c>
      <c r="I40" s="157">
        <v>5.5E-2</v>
      </c>
      <c r="J40" s="157">
        <v>0.05</v>
      </c>
      <c r="K40" s="157">
        <v>5.3999999999999999E-2</v>
      </c>
      <c r="L40" s="1"/>
      <c r="M40" s="24">
        <v>2.1</v>
      </c>
      <c r="N40" s="24" t="s">
        <v>30</v>
      </c>
      <c r="O40" s="157">
        <v>5.6000000000000001E-2</v>
      </c>
      <c r="P40" s="157">
        <v>0.05</v>
      </c>
      <c r="Q40" s="157">
        <v>5.5E-2</v>
      </c>
      <c r="R40"/>
      <c r="S40"/>
      <c r="T40" s="24">
        <v>2.1</v>
      </c>
      <c r="U40" s="24" t="s">
        <v>30</v>
      </c>
      <c r="V40" s="157">
        <v>5.6000000000000001E-2</v>
      </c>
      <c r="W40" s="157">
        <v>0.05</v>
      </c>
      <c r="X40" s="157">
        <v>5.5E-2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/>
      <c r="CA40" s="1"/>
      <c r="CB40" s="1"/>
      <c r="CC40" s="1"/>
      <c r="CD40" s="1"/>
      <c r="CE40" s="1"/>
      <c r="CF40" s="1"/>
      <c r="CG40" s="1"/>
      <c r="CH40" s="1"/>
      <c r="CI40" s="1"/>
      <c r="CJ40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</row>
    <row r="41" spans="1:376" s="23" customFormat="1" ht="15.75" customHeight="1" x14ac:dyDescent="0.35">
      <c r="A41" s="31">
        <v>2.2000000000000002</v>
      </c>
      <c r="B41" s="31" t="s">
        <v>30</v>
      </c>
      <c r="C41" s="156">
        <v>0.05</v>
      </c>
      <c r="D41" s="156">
        <v>0.05</v>
      </c>
      <c r="E41" s="156">
        <v>0.05</v>
      </c>
      <c r="F41" s="1"/>
      <c r="G41" s="31">
        <v>2.2000000000000002</v>
      </c>
      <c r="H41" s="31" t="s">
        <v>30</v>
      </c>
      <c r="I41" s="156">
        <v>0.05</v>
      </c>
      <c r="J41" s="156">
        <v>0.05</v>
      </c>
      <c r="K41" s="156">
        <v>0.05</v>
      </c>
      <c r="L41" s="1"/>
      <c r="M41" s="31">
        <v>2.2000000000000002</v>
      </c>
      <c r="N41" s="31" t="s">
        <v>30</v>
      </c>
      <c r="O41" s="156">
        <v>0.05</v>
      </c>
      <c r="P41" s="156">
        <v>0.05</v>
      </c>
      <c r="Q41" s="156">
        <v>0.05</v>
      </c>
      <c r="R41"/>
      <c r="S41"/>
      <c r="T41" s="31">
        <v>2.2000000000000002</v>
      </c>
      <c r="U41" s="31" t="s">
        <v>30</v>
      </c>
      <c r="V41" s="156">
        <v>0.05</v>
      </c>
      <c r="W41" s="156">
        <v>0.05</v>
      </c>
      <c r="X41" s="156">
        <v>0.05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/>
      <c r="CA41" s="1"/>
      <c r="CB41" s="1"/>
      <c r="CC41" s="1"/>
      <c r="CD41" s="1"/>
      <c r="CE41" s="1"/>
      <c r="CF41" s="1"/>
      <c r="CG41" s="1"/>
      <c r="CH41" s="1"/>
      <c r="CI41" s="1"/>
      <c r="CJ4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</row>
    <row r="42" spans="1:376" s="23" customFormat="1" ht="15.75" customHeight="1" x14ac:dyDescent="0.35">
      <c r="A42" s="24">
        <v>2.4</v>
      </c>
      <c r="B42" s="24" t="s">
        <v>30</v>
      </c>
      <c r="C42" s="157">
        <v>5.0999999999999997E-2</v>
      </c>
      <c r="D42" s="157">
        <v>0.05</v>
      </c>
      <c r="E42" s="157">
        <v>0.05</v>
      </c>
      <c r="F42" s="1"/>
      <c r="G42" s="24">
        <v>2.4</v>
      </c>
      <c r="H42" s="24" t="s">
        <v>30</v>
      </c>
      <c r="I42" s="157">
        <v>6.0999999999999999E-2</v>
      </c>
      <c r="J42" s="157">
        <v>0.05</v>
      </c>
      <c r="K42" s="157">
        <v>5.8999999999999997E-2</v>
      </c>
      <c r="L42" s="1"/>
      <c r="M42" s="24">
        <v>2.4</v>
      </c>
      <c r="N42" s="24" t="s">
        <v>30</v>
      </c>
      <c r="O42" s="157">
        <v>6.6000000000000003E-2</v>
      </c>
      <c r="P42" s="157">
        <v>0.05</v>
      </c>
      <c r="Q42" s="157">
        <v>6.4000000000000001E-2</v>
      </c>
      <c r="R42"/>
      <c r="S42"/>
      <c r="T42" s="24">
        <v>2.4</v>
      </c>
      <c r="U42" s="24" t="s">
        <v>30</v>
      </c>
      <c r="V42" s="157">
        <v>6.9000000000000006E-2</v>
      </c>
      <c r="W42" s="157">
        <v>0.05</v>
      </c>
      <c r="X42" s="157">
        <v>6.7000000000000004E-2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/>
      <c r="CA42" s="1"/>
      <c r="CB42" s="1"/>
      <c r="CC42" s="1"/>
      <c r="CD42" s="1"/>
      <c r="CE42" s="1"/>
      <c r="CF42" s="1"/>
      <c r="CG42" s="1"/>
      <c r="CH42" s="1"/>
      <c r="CI42" s="1"/>
      <c r="CJ42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</row>
    <row r="43" spans="1:376" s="23" customFormat="1" ht="15.75" customHeight="1" x14ac:dyDescent="0.35">
      <c r="A43" s="24">
        <v>2.8</v>
      </c>
      <c r="B43" s="24" t="s">
        <v>30</v>
      </c>
      <c r="C43" s="157">
        <v>5.2999999999999999E-2</v>
      </c>
      <c r="D43" s="157">
        <v>0.05</v>
      </c>
      <c r="E43" s="157">
        <v>0.05</v>
      </c>
      <c r="F43" s="1"/>
      <c r="G43" s="24">
        <v>2.8</v>
      </c>
      <c r="H43" s="24" t="s">
        <v>30</v>
      </c>
      <c r="I43" s="157">
        <v>7.8E-2</v>
      </c>
      <c r="J43" s="157">
        <v>0.05</v>
      </c>
      <c r="K43" s="157">
        <v>7.1999999999999995E-2</v>
      </c>
      <c r="L43" s="1"/>
      <c r="M43" s="24">
        <v>2.8</v>
      </c>
      <c r="N43" s="24" t="s">
        <v>30</v>
      </c>
      <c r="O43" s="157">
        <v>9.4E-2</v>
      </c>
      <c r="P43" s="157">
        <v>0.05</v>
      </c>
      <c r="Q43" s="157">
        <v>8.6999999999999994E-2</v>
      </c>
      <c r="R43"/>
      <c r="S43"/>
      <c r="T43" s="24">
        <v>2.8</v>
      </c>
      <c r="U43" s="24" t="s">
        <v>30</v>
      </c>
      <c r="V43" s="157">
        <v>0.105</v>
      </c>
      <c r="W43" s="157">
        <v>0.05</v>
      </c>
      <c r="X43" s="157">
        <v>9.7000000000000003E-2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/>
      <c r="CA43" s="1"/>
      <c r="CB43" s="1"/>
      <c r="CC43" s="1"/>
      <c r="CD43" s="1"/>
      <c r="CE43" s="1"/>
      <c r="CF43" s="1"/>
      <c r="CG43" s="1"/>
      <c r="CH43" s="1"/>
      <c r="CI43" s="1"/>
      <c r="CJ43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</row>
    <row r="44" spans="1:376" s="25" customFormat="1" ht="15.75" customHeight="1" x14ac:dyDescent="0.35">
      <c r="A44" s="17">
        <v>2.1</v>
      </c>
      <c r="B44" s="17" t="s">
        <v>31</v>
      </c>
      <c r="C44" s="154">
        <v>8.4000000000000005E-2</v>
      </c>
      <c r="D44" s="154">
        <v>0.05</v>
      </c>
      <c r="E44" s="154">
        <v>0.05</v>
      </c>
      <c r="F44" s="1"/>
      <c r="G44" s="17">
        <v>2.1</v>
      </c>
      <c r="H44" s="17" t="s">
        <v>31</v>
      </c>
      <c r="I44" s="154">
        <v>7.8E-2</v>
      </c>
      <c r="J44" s="154">
        <v>0.05</v>
      </c>
      <c r="K44" s="154">
        <v>5.2999999999999999E-2</v>
      </c>
      <c r="L44" s="1"/>
      <c r="M44" s="17">
        <v>2.1</v>
      </c>
      <c r="N44" s="17" t="s">
        <v>31</v>
      </c>
      <c r="O44" s="154">
        <v>7.5999999999999998E-2</v>
      </c>
      <c r="P44" s="154">
        <v>0.05</v>
      </c>
      <c r="Q44" s="154">
        <v>5.3999999999999999E-2</v>
      </c>
      <c r="R44"/>
      <c r="S44"/>
      <c r="T44" s="17">
        <v>2.1</v>
      </c>
      <c r="U44" s="17" t="s">
        <v>31</v>
      </c>
      <c r="V44" s="154">
        <v>7.2999999999999995E-2</v>
      </c>
      <c r="W44" s="154">
        <v>0.05</v>
      </c>
      <c r="X44" s="154">
        <v>5.3999999999999999E-2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/>
      <c r="CA44" s="1"/>
      <c r="CB44" s="1"/>
      <c r="CC44" s="1"/>
      <c r="CD44" s="1"/>
      <c r="CE44" s="1"/>
      <c r="CF44" s="1"/>
      <c r="CG44" s="1"/>
      <c r="CH44" s="1"/>
      <c r="CI44" s="1"/>
      <c r="CJ44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</row>
    <row r="45" spans="1:376" s="23" customFormat="1" ht="15.75" customHeight="1" x14ac:dyDescent="0.35">
      <c r="A45" s="63">
        <v>2.2000000000000002</v>
      </c>
      <c r="B45" s="64" t="s">
        <v>31</v>
      </c>
      <c r="C45" s="153">
        <v>0.05</v>
      </c>
      <c r="D45" s="153">
        <v>0.05</v>
      </c>
      <c r="E45" s="153">
        <v>0.05</v>
      </c>
      <c r="F45" s="1"/>
      <c r="G45" s="63">
        <v>2.2000000000000002</v>
      </c>
      <c r="H45" s="64" t="s">
        <v>31</v>
      </c>
      <c r="I45" s="153">
        <v>0.05</v>
      </c>
      <c r="J45" s="153">
        <v>0.05</v>
      </c>
      <c r="K45" s="153">
        <v>0.05</v>
      </c>
      <c r="L45" s="1"/>
      <c r="M45" s="63">
        <v>2.2000000000000002</v>
      </c>
      <c r="N45" s="64" t="s">
        <v>31</v>
      </c>
      <c r="O45" s="153">
        <v>0.05</v>
      </c>
      <c r="P45" s="153">
        <v>0.05</v>
      </c>
      <c r="Q45" s="153">
        <v>0.05</v>
      </c>
      <c r="R45"/>
      <c r="S45"/>
      <c r="T45" s="63">
        <v>2.2000000000000002</v>
      </c>
      <c r="U45" s="64" t="s">
        <v>31</v>
      </c>
      <c r="V45" s="153">
        <v>0.05</v>
      </c>
      <c r="W45" s="153">
        <v>0.05</v>
      </c>
      <c r="X45" s="153">
        <v>0.05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/>
      <c r="CA45" s="1"/>
      <c r="CB45" s="1"/>
      <c r="CC45" s="1"/>
      <c r="CD45" s="1"/>
      <c r="CE45" s="1"/>
      <c r="CF45" s="1"/>
      <c r="CG45" s="1"/>
      <c r="CH45" s="1"/>
      <c r="CI45" s="1"/>
      <c r="CJ45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</row>
    <row r="46" spans="1:376" s="21" customFormat="1" ht="15.75" customHeight="1" x14ac:dyDescent="0.35">
      <c r="A46" s="19">
        <v>2.4</v>
      </c>
      <c r="B46" s="19" t="s">
        <v>31</v>
      </c>
      <c r="C46" s="152">
        <v>2.8000000000000001E-2</v>
      </c>
      <c r="D46" s="152">
        <v>0.05</v>
      </c>
      <c r="E46" s="152">
        <v>0.05</v>
      </c>
      <c r="F46" s="1"/>
      <c r="G46" s="19">
        <v>2.4</v>
      </c>
      <c r="H46" s="19" t="s">
        <v>31</v>
      </c>
      <c r="I46" s="152">
        <v>3.4000000000000002E-2</v>
      </c>
      <c r="J46" s="152">
        <v>0.05</v>
      </c>
      <c r="K46" s="152">
        <v>5.8000000000000003E-2</v>
      </c>
      <c r="L46" s="1"/>
      <c r="M46" s="19">
        <v>2.4</v>
      </c>
      <c r="N46" s="19" t="s">
        <v>31</v>
      </c>
      <c r="O46" s="152">
        <v>3.7999999999999999E-2</v>
      </c>
      <c r="P46" s="152">
        <v>0.05</v>
      </c>
      <c r="Q46" s="152">
        <v>6.3E-2</v>
      </c>
      <c r="R46"/>
      <c r="S46"/>
      <c r="T46" s="19">
        <v>2.4</v>
      </c>
      <c r="U46" s="19" t="s">
        <v>31</v>
      </c>
      <c r="V46" s="152">
        <v>4.1000000000000002E-2</v>
      </c>
      <c r="W46" s="152">
        <v>0.05</v>
      </c>
      <c r="X46" s="152">
        <v>6.5000000000000002E-2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/>
      <c r="CA46" s="1"/>
      <c r="CB46" s="1"/>
      <c r="CC46" s="1"/>
      <c r="CD46" s="1"/>
      <c r="CE46" s="1"/>
      <c r="CF46" s="1"/>
      <c r="CG46" s="1"/>
      <c r="CH46" s="1"/>
      <c r="CI46" s="1"/>
      <c r="CJ46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</row>
    <row r="47" spans="1:376" s="21" customFormat="1" ht="15.75" customHeight="1" x14ac:dyDescent="0.35">
      <c r="A47" s="19">
        <v>2.8</v>
      </c>
      <c r="B47" s="19" t="s">
        <v>31</v>
      </c>
      <c r="C47" s="152">
        <v>0.02</v>
      </c>
      <c r="D47" s="152">
        <v>0.05</v>
      </c>
      <c r="E47" s="152">
        <v>0.05</v>
      </c>
      <c r="F47" s="1"/>
      <c r="G47" s="19">
        <v>2.8</v>
      </c>
      <c r="H47" s="19" t="s">
        <v>31</v>
      </c>
      <c r="I47" s="152">
        <v>3.5000000000000003E-2</v>
      </c>
      <c r="J47" s="152">
        <v>0.05</v>
      </c>
      <c r="K47" s="152">
        <v>7.1999999999999995E-2</v>
      </c>
      <c r="L47" s="1"/>
      <c r="M47" s="19">
        <v>2.8</v>
      </c>
      <c r="N47" s="19" t="s">
        <v>31</v>
      </c>
      <c r="O47" s="152">
        <v>4.4999999999999998E-2</v>
      </c>
      <c r="P47" s="152">
        <v>0.05</v>
      </c>
      <c r="Q47" s="152">
        <v>8.6999999999999994E-2</v>
      </c>
      <c r="R47"/>
      <c r="S47"/>
      <c r="T47" s="19">
        <v>2.8</v>
      </c>
      <c r="U47" s="19" t="s">
        <v>31</v>
      </c>
      <c r="V47" s="152">
        <v>5.2999999999999999E-2</v>
      </c>
      <c r="W47" s="152">
        <v>0.05</v>
      </c>
      <c r="X47" s="152">
        <v>9.7000000000000003E-2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/>
      <c r="CA47" s="1"/>
      <c r="CB47" s="1"/>
      <c r="CC47" s="1"/>
      <c r="CD47" s="1"/>
      <c r="CE47" s="1"/>
      <c r="CF47" s="1"/>
      <c r="CG47" s="1"/>
      <c r="CH47" s="1"/>
      <c r="CI47" s="1"/>
      <c r="CJ4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</row>
    <row r="48" spans="1:376" s="25" customFormat="1" ht="15.75" customHeight="1" x14ac:dyDescent="0.35">
      <c r="A48" s="17">
        <v>2.1</v>
      </c>
      <c r="B48" s="17" t="s">
        <v>32</v>
      </c>
      <c r="C48" s="154">
        <v>0.111</v>
      </c>
      <c r="D48" s="154">
        <v>0.05</v>
      </c>
      <c r="E48" s="154">
        <v>0.05</v>
      </c>
      <c r="F48" s="1"/>
      <c r="G48" s="17">
        <v>2.1</v>
      </c>
      <c r="H48" s="17" t="s">
        <v>32</v>
      </c>
      <c r="I48" s="154">
        <v>0.10199999999999999</v>
      </c>
      <c r="J48" s="154">
        <v>0.05</v>
      </c>
      <c r="K48" s="154">
        <v>5.1999999999999998E-2</v>
      </c>
      <c r="L48" s="1"/>
      <c r="M48" s="17">
        <v>2.1</v>
      </c>
      <c r="N48" s="17" t="s">
        <v>32</v>
      </c>
      <c r="O48" s="154">
        <v>9.6000000000000002E-2</v>
      </c>
      <c r="P48" s="154">
        <v>0.05</v>
      </c>
      <c r="Q48" s="154">
        <v>5.2999999999999999E-2</v>
      </c>
      <c r="R48"/>
      <c r="S48"/>
      <c r="T48" s="17">
        <v>2.1</v>
      </c>
      <c r="U48" s="17" t="s">
        <v>32</v>
      </c>
      <c r="V48" s="154">
        <v>9.0999999999999998E-2</v>
      </c>
      <c r="W48" s="154">
        <v>0.05</v>
      </c>
      <c r="X48" s="154">
        <v>5.2999999999999999E-2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/>
      <c r="CA48" s="1"/>
      <c r="CB48" s="1"/>
      <c r="CC48" s="1"/>
      <c r="CD48" s="1"/>
      <c r="CE48" s="1"/>
      <c r="CF48" s="1"/>
      <c r="CG48" s="1"/>
      <c r="CH48" s="1"/>
      <c r="CI48" s="1"/>
      <c r="CJ48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</row>
    <row r="49" spans="1:376" s="23" customFormat="1" ht="15.75" customHeight="1" x14ac:dyDescent="0.35">
      <c r="A49" s="63">
        <v>2.2000000000000002</v>
      </c>
      <c r="B49" s="64" t="s">
        <v>32</v>
      </c>
      <c r="C49" s="153">
        <v>0.05</v>
      </c>
      <c r="D49" s="153">
        <v>0.05</v>
      </c>
      <c r="E49" s="153">
        <v>0.05</v>
      </c>
      <c r="F49" s="1"/>
      <c r="G49" s="63">
        <v>2.2000000000000002</v>
      </c>
      <c r="H49" s="64" t="s">
        <v>32</v>
      </c>
      <c r="I49" s="153">
        <v>0.05</v>
      </c>
      <c r="J49" s="153">
        <v>0.05</v>
      </c>
      <c r="K49" s="153">
        <v>0.05</v>
      </c>
      <c r="L49" s="1"/>
      <c r="M49" s="63">
        <v>2.2000000000000002</v>
      </c>
      <c r="N49" s="64" t="s">
        <v>32</v>
      </c>
      <c r="O49" s="153">
        <v>0.05</v>
      </c>
      <c r="P49" s="153">
        <v>0.05</v>
      </c>
      <c r="Q49" s="153">
        <v>0.05</v>
      </c>
      <c r="R49"/>
      <c r="S49"/>
      <c r="T49" s="63">
        <v>2.2000000000000002</v>
      </c>
      <c r="U49" s="64" t="s">
        <v>32</v>
      </c>
      <c r="V49" s="153">
        <v>0.05</v>
      </c>
      <c r="W49" s="153">
        <v>5.0999999999999997E-2</v>
      </c>
      <c r="X49" s="153">
        <v>0.05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/>
      <c r="CA49" s="1"/>
      <c r="CB49" s="1"/>
      <c r="CC49" s="1"/>
      <c r="CD49" s="1"/>
      <c r="CE49" s="1"/>
      <c r="CF49" s="1"/>
      <c r="CG49" s="1"/>
      <c r="CH49" s="1"/>
      <c r="CI49" s="1"/>
      <c r="CJ49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</row>
    <row r="50" spans="1:376" s="21" customFormat="1" ht="15.75" customHeight="1" x14ac:dyDescent="0.35">
      <c r="A50" s="19">
        <v>2.4</v>
      </c>
      <c r="B50" s="19" t="s">
        <v>32</v>
      </c>
      <c r="C50" s="152">
        <v>1.7000000000000001E-2</v>
      </c>
      <c r="D50" s="152">
        <v>0.05</v>
      </c>
      <c r="E50" s="152">
        <v>0.05</v>
      </c>
      <c r="F50" s="1"/>
      <c r="G50" s="19">
        <v>2.4</v>
      </c>
      <c r="H50" s="19" t="s">
        <v>32</v>
      </c>
      <c r="I50" s="152">
        <v>0.02</v>
      </c>
      <c r="J50" s="152">
        <v>0.05</v>
      </c>
      <c r="K50" s="152">
        <v>5.6000000000000001E-2</v>
      </c>
      <c r="L50" s="1"/>
      <c r="M50" s="19">
        <v>2.4</v>
      </c>
      <c r="N50" s="19" t="s">
        <v>32</v>
      </c>
      <c r="O50" s="152">
        <v>2.3E-2</v>
      </c>
      <c r="P50" s="152">
        <v>0.05</v>
      </c>
      <c r="Q50" s="152">
        <v>6.0999999999999999E-2</v>
      </c>
      <c r="R50"/>
      <c r="S50"/>
      <c r="T50" s="19">
        <v>2.4</v>
      </c>
      <c r="U50" s="19" t="s">
        <v>32</v>
      </c>
      <c r="V50" s="152">
        <v>2.5999999999999999E-2</v>
      </c>
      <c r="W50" s="152">
        <v>0.05</v>
      </c>
      <c r="X50" s="152">
        <v>6.4000000000000001E-2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/>
      <c r="CA50" s="1"/>
      <c r="CB50" s="1"/>
      <c r="CC50" s="1"/>
      <c r="CD50" s="1"/>
      <c r="CE50" s="1"/>
      <c r="CF50" s="1"/>
      <c r="CG50" s="1"/>
      <c r="CH50" s="1"/>
      <c r="CI50" s="1"/>
      <c r="CJ50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</row>
    <row r="51" spans="1:376" s="21" customFormat="1" ht="15.75" customHeight="1" x14ac:dyDescent="0.35">
      <c r="A51" s="19">
        <v>2.8</v>
      </c>
      <c r="B51" s="19" t="s">
        <v>32</v>
      </c>
      <c r="C51" s="152">
        <v>8.9999999999999993E-3</v>
      </c>
      <c r="D51" s="152">
        <v>0.05</v>
      </c>
      <c r="E51" s="152">
        <v>0.05</v>
      </c>
      <c r="F51" s="1"/>
      <c r="G51" s="19">
        <v>2.8</v>
      </c>
      <c r="H51" s="19" t="s">
        <v>32</v>
      </c>
      <c r="I51" s="152">
        <v>1.6E-2</v>
      </c>
      <c r="J51" s="152">
        <v>0.05</v>
      </c>
      <c r="K51" s="152">
        <v>7.1999999999999995E-2</v>
      </c>
      <c r="L51" s="1"/>
      <c r="M51" s="19">
        <v>2.8</v>
      </c>
      <c r="N51" s="19" t="s">
        <v>32</v>
      </c>
      <c r="O51" s="152">
        <v>2.1999999999999999E-2</v>
      </c>
      <c r="P51" s="152">
        <v>0.05</v>
      </c>
      <c r="Q51" s="152">
        <v>8.5999999999999993E-2</v>
      </c>
      <c r="R51"/>
      <c r="S51"/>
      <c r="T51" s="19">
        <v>2.8</v>
      </c>
      <c r="U51" s="19" t="s">
        <v>32</v>
      </c>
      <c r="V51" s="152">
        <v>2.8000000000000001E-2</v>
      </c>
      <c r="W51" s="152">
        <v>0.05</v>
      </c>
      <c r="X51" s="152">
        <v>9.7000000000000003E-2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/>
      <c r="CA51" s="1"/>
      <c r="CB51" s="1"/>
      <c r="CC51" s="1"/>
      <c r="CD51" s="1"/>
      <c r="CE51" s="1"/>
      <c r="CF51" s="1"/>
      <c r="CG51" s="1"/>
      <c r="CH51" s="1"/>
      <c r="CI51" s="1"/>
      <c r="CJ5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</row>
    <row r="52" spans="1:376" s="21" customFormat="1" ht="15.75" customHeight="1" x14ac:dyDescent="0.35">
      <c r="A52" s="19">
        <v>2.1</v>
      </c>
      <c r="B52" s="19" t="s">
        <v>33</v>
      </c>
      <c r="C52" s="152">
        <v>1.7999999999999999E-2</v>
      </c>
      <c r="D52" s="152">
        <v>0.05</v>
      </c>
      <c r="E52" s="152">
        <v>0.05</v>
      </c>
      <c r="F52" s="1"/>
      <c r="G52" s="19">
        <v>2.1</v>
      </c>
      <c r="H52" s="19" t="s">
        <v>33</v>
      </c>
      <c r="I52" s="152">
        <v>3.3000000000000002E-2</v>
      </c>
      <c r="J52" s="152">
        <v>0.05</v>
      </c>
      <c r="K52" s="152">
        <v>5.7000000000000002E-2</v>
      </c>
      <c r="L52" s="1"/>
      <c r="M52" s="19">
        <v>2.1</v>
      </c>
      <c r="N52" s="19" t="s">
        <v>33</v>
      </c>
      <c r="O52" s="152">
        <v>3.7999999999999999E-2</v>
      </c>
      <c r="P52" s="152">
        <v>0.05</v>
      </c>
      <c r="Q52" s="152">
        <v>5.8000000000000003E-2</v>
      </c>
      <c r="R52"/>
      <c r="S52"/>
      <c r="T52" s="19">
        <v>2.1</v>
      </c>
      <c r="U52" s="19" t="s">
        <v>33</v>
      </c>
      <c r="V52" s="152">
        <v>0.04</v>
      </c>
      <c r="W52" s="152">
        <v>0.05</v>
      </c>
      <c r="X52" s="152">
        <v>5.7000000000000002E-2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/>
      <c r="CA52" s="1"/>
      <c r="CB52" s="1"/>
      <c r="CC52" s="1"/>
      <c r="CD52" s="1"/>
      <c r="CE52" s="1"/>
      <c r="CF52" s="1"/>
      <c r="CG52" s="1"/>
      <c r="CH52" s="1"/>
      <c r="CI52" s="1"/>
      <c r="CJ52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</row>
    <row r="53" spans="1:376" s="23" customFormat="1" ht="15.75" customHeight="1" x14ac:dyDescent="0.35">
      <c r="A53" s="63">
        <v>2.2000000000000002</v>
      </c>
      <c r="B53" s="64" t="s">
        <v>33</v>
      </c>
      <c r="C53" s="153">
        <v>0.05</v>
      </c>
      <c r="D53" s="153">
        <v>0.05</v>
      </c>
      <c r="E53" s="153">
        <v>0.05</v>
      </c>
      <c r="F53" s="1"/>
      <c r="G53" s="63">
        <v>2.2000000000000002</v>
      </c>
      <c r="H53" s="64" t="s">
        <v>33</v>
      </c>
      <c r="I53" s="153">
        <v>0.05</v>
      </c>
      <c r="J53" s="153">
        <v>0.05</v>
      </c>
      <c r="K53" s="153">
        <v>0.05</v>
      </c>
      <c r="L53" s="1"/>
      <c r="M53" s="63">
        <v>2.2000000000000002</v>
      </c>
      <c r="N53" s="64" t="s">
        <v>33</v>
      </c>
      <c r="O53" s="153">
        <v>0.05</v>
      </c>
      <c r="P53" s="153">
        <v>0.05</v>
      </c>
      <c r="Q53" s="153">
        <v>0.05</v>
      </c>
      <c r="R53"/>
      <c r="S53"/>
      <c r="T53" s="63">
        <v>2.2000000000000002</v>
      </c>
      <c r="U53" s="64" t="s">
        <v>33</v>
      </c>
      <c r="V53" s="153">
        <v>0.05</v>
      </c>
      <c r="W53" s="153">
        <v>0.05</v>
      </c>
      <c r="X53" s="153">
        <v>0.05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/>
      <c r="CA53" s="1"/>
      <c r="CB53" s="1"/>
      <c r="CC53" s="1"/>
      <c r="CD53" s="1"/>
      <c r="CE53" s="1"/>
      <c r="CF53" s="1"/>
      <c r="CG53" s="1"/>
      <c r="CH53" s="1"/>
      <c r="CI53" s="1"/>
      <c r="CJ53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</row>
    <row r="54" spans="1:376" s="25" customFormat="1" ht="15.75" customHeight="1" x14ac:dyDescent="0.35">
      <c r="A54" s="17">
        <v>2.4</v>
      </c>
      <c r="B54" s="17" t="s">
        <v>33</v>
      </c>
      <c r="C54" s="154">
        <v>0.112</v>
      </c>
      <c r="D54" s="154">
        <v>0.05</v>
      </c>
      <c r="E54" s="154">
        <v>0.05</v>
      </c>
      <c r="F54" s="1"/>
      <c r="G54" s="17">
        <v>2.4</v>
      </c>
      <c r="H54" s="17" t="s">
        <v>33</v>
      </c>
      <c r="I54" s="154">
        <v>0.121</v>
      </c>
      <c r="J54" s="154">
        <v>0.05</v>
      </c>
      <c r="K54" s="154">
        <v>0.06</v>
      </c>
      <c r="L54" s="1"/>
      <c r="M54" s="17">
        <v>2.4</v>
      </c>
      <c r="N54" s="17" t="s">
        <v>33</v>
      </c>
      <c r="O54" s="154">
        <v>0.122</v>
      </c>
      <c r="P54" s="154">
        <v>0.05</v>
      </c>
      <c r="Q54" s="154">
        <v>6.5000000000000002E-2</v>
      </c>
      <c r="R54"/>
      <c r="S54"/>
      <c r="T54" s="17">
        <v>2.4</v>
      </c>
      <c r="U54" s="17" t="s">
        <v>33</v>
      </c>
      <c r="V54" s="154">
        <v>0.123</v>
      </c>
      <c r="W54" s="154">
        <v>5.0999999999999997E-2</v>
      </c>
      <c r="X54" s="154">
        <v>6.9000000000000006E-2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/>
      <c r="CA54" s="1"/>
      <c r="CB54" s="1"/>
      <c r="CC54" s="1"/>
      <c r="CD54" s="1"/>
      <c r="CE54" s="1"/>
      <c r="CF54" s="1"/>
      <c r="CG54" s="1"/>
      <c r="CH54" s="1"/>
      <c r="CI54" s="1"/>
      <c r="CJ54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</row>
    <row r="55" spans="1:376" s="25" customFormat="1" ht="15.75" customHeight="1" x14ac:dyDescent="0.35">
      <c r="A55" s="17">
        <v>2.8</v>
      </c>
      <c r="B55" s="17" t="s">
        <v>33</v>
      </c>
      <c r="C55" s="154">
        <v>0.153</v>
      </c>
      <c r="D55" s="154">
        <v>0.05</v>
      </c>
      <c r="E55" s="154">
        <v>0.05</v>
      </c>
      <c r="F55" s="1"/>
      <c r="G55" s="17">
        <v>2.8</v>
      </c>
      <c r="H55" s="17" t="s">
        <v>33</v>
      </c>
      <c r="I55" s="154">
        <v>0.19</v>
      </c>
      <c r="J55" s="154">
        <v>0.05</v>
      </c>
      <c r="K55" s="154">
        <v>7.1999999999999995E-2</v>
      </c>
      <c r="L55" s="1"/>
      <c r="M55" s="17">
        <v>2.8</v>
      </c>
      <c r="N55" s="17" t="s">
        <v>33</v>
      </c>
      <c r="O55" s="154">
        <v>0.20899999999999999</v>
      </c>
      <c r="P55" s="154">
        <v>0.05</v>
      </c>
      <c r="Q55" s="154">
        <v>8.5999999999999993E-2</v>
      </c>
      <c r="R55"/>
      <c r="S55"/>
      <c r="T55" s="17">
        <v>2.8</v>
      </c>
      <c r="U55" s="17" t="s">
        <v>33</v>
      </c>
      <c r="V55" s="154">
        <v>0.22</v>
      </c>
      <c r="W55" s="154">
        <v>0.05</v>
      </c>
      <c r="X55" s="154">
        <v>9.6000000000000002E-2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/>
      <c r="CA55" s="1"/>
      <c r="CB55" s="1"/>
      <c r="CC55" s="1"/>
      <c r="CD55" s="1"/>
      <c r="CE55" s="1"/>
      <c r="CF55" s="1"/>
      <c r="CG55" s="1"/>
      <c r="CH55" s="1"/>
      <c r="CI55" s="1"/>
      <c r="CJ55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</row>
    <row r="56" spans="1:376" s="23" customFormat="1" ht="15.75" customHeight="1" x14ac:dyDescent="0.35">
      <c r="A56" s="24">
        <v>2.1</v>
      </c>
      <c r="B56" s="24" t="s">
        <v>34</v>
      </c>
      <c r="C56" s="157">
        <v>5.0999999999999997E-2</v>
      </c>
      <c r="D56" s="157">
        <v>0.05</v>
      </c>
      <c r="E56" s="157">
        <v>0.05</v>
      </c>
      <c r="F56" s="1"/>
      <c r="G56" s="24">
        <v>2.1</v>
      </c>
      <c r="H56" s="24" t="s">
        <v>34</v>
      </c>
      <c r="I56" s="157">
        <v>5.3999999999999999E-2</v>
      </c>
      <c r="J56" s="157">
        <v>0.05</v>
      </c>
      <c r="K56" s="157">
        <v>5.3999999999999999E-2</v>
      </c>
      <c r="L56" s="1"/>
      <c r="M56" s="24">
        <v>2.1</v>
      </c>
      <c r="N56" s="24" t="s">
        <v>34</v>
      </c>
      <c r="O56" s="157">
        <v>5.6000000000000001E-2</v>
      </c>
      <c r="P56" s="157">
        <v>0.05</v>
      </c>
      <c r="Q56" s="157">
        <v>5.5E-2</v>
      </c>
      <c r="R56"/>
      <c r="S56"/>
      <c r="T56" s="24">
        <v>2.1</v>
      </c>
      <c r="U56" s="24" t="s">
        <v>34</v>
      </c>
      <c r="V56" s="157">
        <v>5.6000000000000001E-2</v>
      </c>
      <c r="W56" s="157">
        <v>0.05</v>
      </c>
      <c r="X56" s="157">
        <v>5.5E-2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/>
      <c r="CA56" s="1"/>
      <c r="CB56" s="1"/>
      <c r="CC56" s="1"/>
      <c r="CD56" s="1"/>
      <c r="CE56" s="1"/>
      <c r="CF56" s="1"/>
      <c r="CG56" s="1"/>
      <c r="CH56" s="1"/>
      <c r="CI56" s="1"/>
      <c r="CJ56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</row>
    <row r="57" spans="1:376" s="23" customFormat="1" ht="15.75" customHeight="1" x14ac:dyDescent="0.35">
      <c r="A57" s="31">
        <v>2.2000000000000002</v>
      </c>
      <c r="B57" s="31" t="s">
        <v>34</v>
      </c>
      <c r="C57" s="156">
        <v>0.05</v>
      </c>
      <c r="D57" s="156">
        <v>0.05</v>
      </c>
      <c r="E57" s="156">
        <v>0.05</v>
      </c>
      <c r="F57" s="1"/>
      <c r="G57" s="31">
        <v>2.2000000000000002</v>
      </c>
      <c r="H57" s="31" t="s">
        <v>34</v>
      </c>
      <c r="I57" s="156">
        <v>0.05</v>
      </c>
      <c r="J57" s="156">
        <v>0.05</v>
      </c>
      <c r="K57" s="156">
        <v>0.05</v>
      </c>
      <c r="L57" s="1"/>
      <c r="M57" s="31">
        <v>2.2000000000000002</v>
      </c>
      <c r="N57" s="31" t="s">
        <v>34</v>
      </c>
      <c r="O57" s="156">
        <v>0.05</v>
      </c>
      <c r="P57" s="156">
        <v>0.05</v>
      </c>
      <c r="Q57" s="156">
        <v>0.05</v>
      </c>
      <c r="R57"/>
      <c r="S57"/>
      <c r="T57" s="31">
        <v>2.2000000000000002</v>
      </c>
      <c r="U57" s="31" t="s">
        <v>34</v>
      </c>
      <c r="V57" s="156">
        <v>0.05</v>
      </c>
      <c r="W57" s="156">
        <v>0.05</v>
      </c>
      <c r="X57" s="156">
        <v>0.05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/>
      <c r="CA57" s="1"/>
      <c r="CB57" s="1"/>
      <c r="CC57" s="1"/>
      <c r="CD57" s="1"/>
      <c r="CE57" s="1"/>
      <c r="CF57" s="1"/>
      <c r="CG57" s="1"/>
      <c r="CH57" s="1"/>
      <c r="CI57" s="1"/>
      <c r="CJ5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</row>
    <row r="58" spans="1:376" s="23" customFormat="1" ht="15.75" customHeight="1" x14ac:dyDescent="0.35">
      <c r="A58" s="24">
        <v>2.4</v>
      </c>
      <c r="B58" s="24" t="s">
        <v>34</v>
      </c>
      <c r="C58" s="157">
        <v>5.0999999999999997E-2</v>
      </c>
      <c r="D58" s="157">
        <v>0.05</v>
      </c>
      <c r="E58" s="157">
        <v>0.05</v>
      </c>
      <c r="F58" s="1"/>
      <c r="G58" s="24">
        <v>2.4</v>
      </c>
      <c r="H58" s="24" t="s">
        <v>34</v>
      </c>
      <c r="I58" s="157">
        <v>6.0999999999999999E-2</v>
      </c>
      <c r="J58" s="157">
        <v>0.05</v>
      </c>
      <c r="K58" s="157">
        <v>5.8999999999999997E-2</v>
      </c>
      <c r="L58" s="1"/>
      <c r="M58" s="24">
        <v>2.4</v>
      </c>
      <c r="N58" s="24" t="s">
        <v>34</v>
      </c>
      <c r="O58" s="157">
        <v>6.6000000000000003E-2</v>
      </c>
      <c r="P58" s="157">
        <v>0.05</v>
      </c>
      <c r="Q58" s="157">
        <v>6.4000000000000001E-2</v>
      </c>
      <c r="R58"/>
      <c r="S58"/>
      <c r="T58" s="24">
        <v>2.4</v>
      </c>
      <c r="U58" s="24" t="s">
        <v>34</v>
      </c>
      <c r="V58" s="157">
        <v>6.8000000000000005E-2</v>
      </c>
      <c r="W58" s="157">
        <v>0.05</v>
      </c>
      <c r="X58" s="157">
        <v>6.7000000000000004E-2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/>
      <c r="CA58" s="1"/>
      <c r="CB58" s="1"/>
      <c r="CC58" s="1"/>
      <c r="CD58" s="1"/>
      <c r="CE58" s="1"/>
      <c r="CF58" s="1"/>
      <c r="CG58" s="1"/>
      <c r="CH58" s="1"/>
      <c r="CI58" s="1"/>
      <c r="CJ58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</row>
    <row r="59" spans="1:376" s="23" customFormat="1" ht="15.75" customHeight="1" x14ac:dyDescent="0.35">
      <c r="A59" s="24">
        <v>2.8</v>
      </c>
      <c r="B59" s="24" t="s">
        <v>34</v>
      </c>
      <c r="C59" s="157">
        <v>5.1999999999999998E-2</v>
      </c>
      <c r="D59" s="157">
        <v>0.05</v>
      </c>
      <c r="E59" s="157">
        <v>0.05</v>
      </c>
      <c r="F59" s="1"/>
      <c r="G59" s="24">
        <v>2.8</v>
      </c>
      <c r="H59" s="24" t="s">
        <v>34</v>
      </c>
      <c r="I59" s="157">
        <v>7.6999999999999999E-2</v>
      </c>
      <c r="J59" s="157">
        <v>0.05</v>
      </c>
      <c r="K59" s="157">
        <v>7.2999999999999995E-2</v>
      </c>
      <c r="L59" s="1"/>
      <c r="M59" s="24">
        <v>2.8</v>
      </c>
      <c r="N59" s="24" t="s">
        <v>34</v>
      </c>
      <c r="O59" s="157">
        <v>9.2999999999999999E-2</v>
      </c>
      <c r="P59" s="157">
        <v>0.05</v>
      </c>
      <c r="Q59" s="157">
        <v>8.7999999999999995E-2</v>
      </c>
      <c r="R59"/>
      <c r="S59"/>
      <c r="T59" s="24">
        <v>2.8</v>
      </c>
      <c r="U59" s="24" t="s">
        <v>34</v>
      </c>
      <c r="V59" s="157">
        <v>0.104</v>
      </c>
      <c r="W59" s="157">
        <v>0.05</v>
      </c>
      <c r="X59" s="157">
        <v>9.8000000000000004E-2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/>
      <c r="CA59" s="1"/>
      <c r="CB59" s="1"/>
      <c r="CC59" s="1"/>
      <c r="CD59" s="1"/>
      <c r="CE59" s="1"/>
      <c r="CF59" s="1"/>
      <c r="CG59" s="1"/>
      <c r="CH59" s="1"/>
      <c r="CI59" s="1"/>
      <c r="CJ59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</row>
    <row r="60" spans="1:376" s="25" customFormat="1" ht="15.75" customHeight="1" x14ac:dyDescent="0.35">
      <c r="A60" s="17">
        <v>2.1</v>
      </c>
      <c r="B60" s="17" t="s">
        <v>35</v>
      </c>
      <c r="C60" s="154">
        <v>8.4000000000000005E-2</v>
      </c>
      <c r="D60" s="154">
        <v>0.05</v>
      </c>
      <c r="E60" s="154">
        <v>0.05</v>
      </c>
      <c r="F60" s="1"/>
      <c r="G60" s="17">
        <v>2.1</v>
      </c>
      <c r="H60" s="17" t="s">
        <v>35</v>
      </c>
      <c r="I60" s="154">
        <v>7.8E-2</v>
      </c>
      <c r="J60" s="154">
        <v>0.05</v>
      </c>
      <c r="K60" s="154">
        <v>5.2999999999999999E-2</v>
      </c>
      <c r="L60" s="1"/>
      <c r="M60" s="17">
        <v>2.1</v>
      </c>
      <c r="N60" s="17" t="s">
        <v>35</v>
      </c>
      <c r="O60" s="154">
        <v>7.5999999999999998E-2</v>
      </c>
      <c r="P60" s="154">
        <v>0.05</v>
      </c>
      <c r="Q60" s="154">
        <v>5.3999999999999999E-2</v>
      </c>
      <c r="R60"/>
      <c r="S60"/>
      <c r="T60" s="17">
        <v>2.1</v>
      </c>
      <c r="U60" s="17" t="s">
        <v>35</v>
      </c>
      <c r="V60" s="154">
        <v>7.2999999999999995E-2</v>
      </c>
      <c r="W60" s="154">
        <v>0.05</v>
      </c>
      <c r="X60" s="154">
        <v>5.3999999999999999E-2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/>
      <c r="CA60" s="1"/>
      <c r="CB60" s="1"/>
      <c r="CC60" s="1"/>
      <c r="CD60" s="1"/>
      <c r="CE60" s="1"/>
      <c r="CF60" s="1"/>
      <c r="CG60" s="1"/>
      <c r="CH60" s="1"/>
      <c r="CI60" s="1"/>
      <c r="CJ60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</row>
    <row r="61" spans="1:376" s="23" customFormat="1" ht="15.75" customHeight="1" x14ac:dyDescent="0.35">
      <c r="A61" s="63">
        <v>2.2000000000000002</v>
      </c>
      <c r="B61" s="64" t="s">
        <v>35</v>
      </c>
      <c r="C61" s="153">
        <v>0.05</v>
      </c>
      <c r="D61" s="153">
        <v>0.05</v>
      </c>
      <c r="E61" s="153">
        <v>0.05</v>
      </c>
      <c r="F61" s="1"/>
      <c r="G61" s="63">
        <v>2.2000000000000002</v>
      </c>
      <c r="H61" s="64" t="s">
        <v>35</v>
      </c>
      <c r="I61" s="153">
        <v>0.05</v>
      </c>
      <c r="J61" s="153">
        <v>0.05</v>
      </c>
      <c r="K61" s="153">
        <v>0.05</v>
      </c>
      <c r="L61" s="1"/>
      <c r="M61" s="63">
        <v>2.2000000000000002</v>
      </c>
      <c r="N61" s="64" t="s">
        <v>35</v>
      </c>
      <c r="O61" s="153">
        <v>0.05</v>
      </c>
      <c r="P61" s="153">
        <v>0.05</v>
      </c>
      <c r="Q61" s="153">
        <v>0.05</v>
      </c>
      <c r="R61"/>
      <c r="S61"/>
      <c r="T61" s="63">
        <v>2.2000000000000002</v>
      </c>
      <c r="U61" s="64" t="s">
        <v>35</v>
      </c>
      <c r="V61" s="153">
        <v>0.05</v>
      </c>
      <c r="W61" s="153">
        <v>0.05</v>
      </c>
      <c r="X61" s="153">
        <v>0.05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/>
      <c r="CA61" s="1"/>
      <c r="CB61" s="1"/>
      <c r="CC61" s="1"/>
      <c r="CD61" s="1"/>
      <c r="CE61" s="1"/>
      <c r="CF61" s="1"/>
      <c r="CG61" s="1"/>
      <c r="CH61" s="1"/>
      <c r="CI61" s="1"/>
      <c r="CJ6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</row>
    <row r="62" spans="1:376" s="21" customFormat="1" ht="15.75" customHeight="1" x14ac:dyDescent="0.35">
      <c r="A62" s="19">
        <v>2.4</v>
      </c>
      <c r="B62" s="19" t="s">
        <v>35</v>
      </c>
      <c r="C62" s="152">
        <v>2.8000000000000001E-2</v>
      </c>
      <c r="D62" s="152">
        <v>0.05</v>
      </c>
      <c r="E62" s="152">
        <v>0.05</v>
      </c>
      <c r="F62" s="1"/>
      <c r="G62" s="19">
        <v>2.4</v>
      </c>
      <c r="H62" s="19" t="s">
        <v>35</v>
      </c>
      <c r="I62" s="152">
        <v>3.4000000000000002E-2</v>
      </c>
      <c r="J62" s="152">
        <v>0.05</v>
      </c>
      <c r="K62" s="152">
        <v>5.8000000000000003E-2</v>
      </c>
      <c r="L62" s="1"/>
      <c r="M62" s="19">
        <v>2.4</v>
      </c>
      <c r="N62" s="19" t="s">
        <v>35</v>
      </c>
      <c r="O62" s="152">
        <v>3.7999999999999999E-2</v>
      </c>
      <c r="P62" s="152">
        <v>0.05</v>
      </c>
      <c r="Q62" s="152">
        <v>6.2E-2</v>
      </c>
      <c r="R62"/>
      <c r="S62"/>
      <c r="T62" s="19">
        <v>2.4</v>
      </c>
      <c r="U62" s="19" t="s">
        <v>35</v>
      </c>
      <c r="V62" s="152">
        <v>4.1000000000000002E-2</v>
      </c>
      <c r="W62" s="152">
        <v>0.05</v>
      </c>
      <c r="X62" s="152">
        <v>6.6000000000000003E-2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/>
      <c r="CA62" s="1"/>
      <c r="CB62" s="1"/>
      <c r="CC62" s="1"/>
      <c r="CD62" s="1"/>
      <c r="CE62" s="1"/>
      <c r="CF62" s="1"/>
      <c r="CG62" s="1"/>
      <c r="CH62" s="1"/>
      <c r="CI62" s="1"/>
      <c r="CJ62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</row>
    <row r="63" spans="1:376" s="21" customFormat="1" ht="15.75" customHeight="1" x14ac:dyDescent="0.35">
      <c r="A63" s="19">
        <v>2.8</v>
      </c>
      <c r="B63" s="19" t="s">
        <v>35</v>
      </c>
      <c r="C63" s="152">
        <v>0.02</v>
      </c>
      <c r="D63" s="152">
        <v>0.05</v>
      </c>
      <c r="E63" s="152">
        <v>0.05</v>
      </c>
      <c r="F63" s="1"/>
      <c r="G63" s="19">
        <v>2.8</v>
      </c>
      <c r="H63" s="19" t="s">
        <v>35</v>
      </c>
      <c r="I63" s="152">
        <v>3.4000000000000002E-2</v>
      </c>
      <c r="J63" s="152">
        <v>0.05</v>
      </c>
      <c r="K63" s="152">
        <v>7.1999999999999995E-2</v>
      </c>
      <c r="L63" s="1"/>
      <c r="M63" s="19">
        <v>2.8</v>
      </c>
      <c r="N63" s="19" t="s">
        <v>35</v>
      </c>
      <c r="O63" s="152">
        <v>4.3999999999999997E-2</v>
      </c>
      <c r="P63" s="152">
        <v>0.05</v>
      </c>
      <c r="Q63" s="152">
        <v>8.6999999999999994E-2</v>
      </c>
      <c r="R63"/>
      <c r="S63"/>
      <c r="T63" s="19">
        <v>2.8</v>
      </c>
      <c r="U63" s="19" t="s">
        <v>35</v>
      </c>
      <c r="V63" s="152">
        <v>5.2999999999999999E-2</v>
      </c>
      <c r="W63" s="152">
        <v>0.05</v>
      </c>
      <c r="X63" s="152">
        <v>9.8000000000000004E-2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/>
      <c r="CA63" s="1"/>
      <c r="CB63" s="1"/>
      <c r="CC63" s="1"/>
      <c r="CD63" s="1"/>
      <c r="CE63" s="1"/>
      <c r="CF63" s="1"/>
      <c r="CG63" s="1"/>
      <c r="CH63" s="1"/>
      <c r="CI63" s="1"/>
      <c r="CJ63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</row>
    <row r="64" spans="1:376" s="25" customFormat="1" ht="15.75" customHeight="1" x14ac:dyDescent="0.35">
      <c r="A64" s="17">
        <v>2.1</v>
      </c>
      <c r="B64" s="17" t="s">
        <v>36</v>
      </c>
      <c r="C64" s="154">
        <v>0.11</v>
      </c>
      <c r="D64" s="154">
        <v>0.05</v>
      </c>
      <c r="E64" s="154">
        <v>0.05</v>
      </c>
      <c r="F64" s="1"/>
      <c r="G64" s="17">
        <v>2.1</v>
      </c>
      <c r="H64" s="17" t="s">
        <v>36</v>
      </c>
      <c r="I64" s="154">
        <v>0.10100000000000001</v>
      </c>
      <c r="J64" s="154">
        <v>0.05</v>
      </c>
      <c r="K64" s="154">
        <v>5.1999999999999998E-2</v>
      </c>
      <c r="L64" s="1"/>
      <c r="M64" s="17">
        <v>2.1</v>
      </c>
      <c r="N64" s="17" t="s">
        <v>36</v>
      </c>
      <c r="O64" s="154">
        <v>9.6000000000000002E-2</v>
      </c>
      <c r="P64" s="154">
        <v>0.05</v>
      </c>
      <c r="Q64" s="154">
        <v>5.2999999999999999E-2</v>
      </c>
      <c r="R64"/>
      <c r="S64"/>
      <c r="T64" s="17">
        <v>2.1</v>
      </c>
      <c r="U64" s="17" t="s">
        <v>36</v>
      </c>
      <c r="V64" s="154">
        <v>9.0999999999999998E-2</v>
      </c>
      <c r="W64" s="154">
        <v>0.05</v>
      </c>
      <c r="X64" s="154">
        <v>5.2999999999999999E-2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/>
      <c r="CA64" s="1"/>
      <c r="CB64" s="1"/>
      <c r="CC64" s="1"/>
      <c r="CD64" s="1"/>
      <c r="CE64" s="1"/>
      <c r="CF64" s="1"/>
      <c r="CG64" s="1"/>
      <c r="CH64" s="1"/>
      <c r="CI64" s="1"/>
      <c r="CJ64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</row>
    <row r="65" spans="1:376" s="23" customFormat="1" ht="15.75" customHeight="1" x14ac:dyDescent="0.35">
      <c r="A65" s="63">
        <v>2.2000000000000002</v>
      </c>
      <c r="B65" s="64" t="s">
        <v>36</v>
      </c>
      <c r="C65" s="153">
        <v>0.05</v>
      </c>
      <c r="D65" s="153">
        <v>0.05</v>
      </c>
      <c r="E65" s="153">
        <v>0.05</v>
      </c>
      <c r="F65" s="1"/>
      <c r="G65" s="63">
        <v>2.2000000000000002</v>
      </c>
      <c r="H65" s="64" t="s">
        <v>36</v>
      </c>
      <c r="I65" s="153">
        <v>0.05</v>
      </c>
      <c r="J65" s="153">
        <v>0.05</v>
      </c>
      <c r="K65" s="153">
        <v>0.05</v>
      </c>
      <c r="L65" s="1"/>
      <c r="M65" s="63">
        <v>2.2000000000000002</v>
      </c>
      <c r="N65" s="64" t="s">
        <v>36</v>
      </c>
      <c r="O65" s="153">
        <v>0.05</v>
      </c>
      <c r="P65" s="153">
        <v>0.05</v>
      </c>
      <c r="Q65" s="153">
        <v>0.05</v>
      </c>
      <c r="R65"/>
      <c r="S65"/>
      <c r="T65" s="63">
        <v>2.2000000000000002</v>
      </c>
      <c r="U65" s="64" t="s">
        <v>36</v>
      </c>
      <c r="V65" s="153">
        <v>0.05</v>
      </c>
      <c r="W65" s="153">
        <v>0.05</v>
      </c>
      <c r="X65" s="153">
        <v>0.05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/>
      <c r="CA65" s="1"/>
      <c r="CB65" s="1"/>
      <c r="CC65" s="1"/>
      <c r="CD65" s="1"/>
      <c r="CE65" s="1"/>
      <c r="CF65" s="1"/>
      <c r="CG65" s="1"/>
      <c r="CH65" s="1"/>
      <c r="CI65" s="1"/>
      <c r="CJ65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</row>
    <row r="66" spans="1:376" s="21" customFormat="1" ht="15.75" customHeight="1" x14ac:dyDescent="0.35">
      <c r="A66" s="19">
        <v>2.4</v>
      </c>
      <c r="B66" s="19" t="s">
        <v>36</v>
      </c>
      <c r="C66" s="152">
        <v>1.7000000000000001E-2</v>
      </c>
      <c r="D66" s="152">
        <v>0.05</v>
      </c>
      <c r="E66" s="152">
        <v>0.05</v>
      </c>
      <c r="F66" s="1"/>
      <c r="G66" s="19">
        <v>2.4</v>
      </c>
      <c r="H66" s="19" t="s">
        <v>36</v>
      </c>
      <c r="I66" s="152">
        <v>0.02</v>
      </c>
      <c r="J66" s="152">
        <v>0.05</v>
      </c>
      <c r="K66" s="152">
        <v>5.7000000000000002E-2</v>
      </c>
      <c r="L66" s="1"/>
      <c r="M66" s="19">
        <v>2.4</v>
      </c>
      <c r="N66" s="19" t="s">
        <v>36</v>
      </c>
      <c r="O66" s="152">
        <v>2.3E-2</v>
      </c>
      <c r="P66" s="152">
        <v>0.05</v>
      </c>
      <c r="Q66" s="152">
        <v>6.2E-2</v>
      </c>
      <c r="R66"/>
      <c r="S66"/>
      <c r="T66" s="19">
        <v>2.4</v>
      </c>
      <c r="U66" s="19" t="s">
        <v>36</v>
      </c>
      <c r="V66" s="152">
        <v>2.5000000000000001E-2</v>
      </c>
      <c r="W66" s="152">
        <v>0.05</v>
      </c>
      <c r="X66" s="152">
        <v>6.4000000000000001E-2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/>
      <c r="CA66" s="1"/>
      <c r="CB66" s="1"/>
      <c r="CC66" s="1"/>
      <c r="CD66" s="1"/>
      <c r="CE66" s="1"/>
      <c r="CF66" s="1"/>
      <c r="CG66" s="1"/>
      <c r="CH66" s="1"/>
      <c r="CI66" s="1"/>
      <c r="CJ66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</row>
    <row r="67" spans="1:376" s="21" customFormat="1" ht="15.75" customHeight="1" x14ac:dyDescent="0.35">
      <c r="A67" s="19">
        <v>2.8</v>
      </c>
      <c r="B67" s="19" t="s">
        <v>36</v>
      </c>
      <c r="C67" s="152">
        <v>8.0000000000000002E-3</v>
      </c>
      <c r="D67" s="152">
        <v>0.05</v>
      </c>
      <c r="E67" s="152">
        <v>0.05</v>
      </c>
      <c r="F67" s="1"/>
      <c r="G67" s="19">
        <v>2.8</v>
      </c>
      <c r="H67" s="19" t="s">
        <v>36</v>
      </c>
      <c r="I67" s="152">
        <v>1.6E-2</v>
      </c>
      <c r="J67" s="152">
        <v>0.05</v>
      </c>
      <c r="K67" s="152">
        <v>7.1999999999999995E-2</v>
      </c>
      <c r="L67" s="1"/>
      <c r="M67" s="19">
        <v>2.8</v>
      </c>
      <c r="N67" s="19" t="s">
        <v>36</v>
      </c>
      <c r="O67" s="152">
        <v>2.1999999999999999E-2</v>
      </c>
      <c r="P67" s="152">
        <v>0.05</v>
      </c>
      <c r="Q67" s="152">
        <v>8.6999999999999994E-2</v>
      </c>
      <c r="R67"/>
      <c r="S67"/>
      <c r="T67" s="19">
        <v>2.8</v>
      </c>
      <c r="U67" s="19" t="s">
        <v>36</v>
      </c>
      <c r="V67" s="152">
        <v>2.8000000000000001E-2</v>
      </c>
      <c r="W67" s="152">
        <v>0.05</v>
      </c>
      <c r="X67" s="152">
        <v>9.7000000000000003E-2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/>
      <c r="CA67" s="1"/>
      <c r="CB67" s="1"/>
      <c r="CC67" s="1"/>
      <c r="CD67" s="1"/>
      <c r="CE67" s="1"/>
      <c r="CF67" s="1"/>
      <c r="CG67" s="1"/>
      <c r="CH67" s="1"/>
      <c r="CI67" s="1"/>
      <c r="CJ6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</row>
    <row r="68" spans="1:376" s="21" customFormat="1" ht="15.75" customHeight="1" x14ac:dyDescent="0.35">
      <c r="A68" s="19">
        <v>2.1</v>
      </c>
      <c r="B68" s="19" t="s">
        <v>37</v>
      </c>
      <c r="C68" s="152">
        <v>1.7000000000000001E-2</v>
      </c>
      <c r="D68" s="152">
        <v>0.05</v>
      </c>
      <c r="E68" s="152">
        <v>0.05</v>
      </c>
      <c r="F68" s="1"/>
      <c r="G68" s="19">
        <v>2.1</v>
      </c>
      <c r="H68" s="19" t="s">
        <v>37</v>
      </c>
      <c r="I68" s="152">
        <v>3.3000000000000002E-2</v>
      </c>
      <c r="J68" s="152">
        <v>0.05</v>
      </c>
      <c r="K68" s="152">
        <v>5.7000000000000002E-2</v>
      </c>
      <c r="L68" s="1"/>
      <c r="M68" s="19">
        <v>2.1</v>
      </c>
      <c r="N68" s="19" t="s">
        <v>37</v>
      </c>
      <c r="O68" s="152">
        <v>3.7999999999999999E-2</v>
      </c>
      <c r="P68" s="152">
        <v>0.05</v>
      </c>
      <c r="Q68" s="152">
        <v>5.8000000000000003E-2</v>
      </c>
      <c r="R68"/>
      <c r="S68"/>
      <c r="T68" s="19">
        <v>2.1</v>
      </c>
      <c r="U68" s="19" t="s">
        <v>37</v>
      </c>
      <c r="V68" s="152">
        <v>0.04</v>
      </c>
      <c r="W68" s="152">
        <v>0.05</v>
      </c>
      <c r="X68" s="152">
        <v>5.7000000000000002E-2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/>
      <c r="CA68" s="1"/>
      <c r="CB68" s="1"/>
      <c r="CC68" s="1"/>
      <c r="CD68" s="1"/>
      <c r="CE68" s="1"/>
      <c r="CF68" s="1"/>
      <c r="CG68" s="1"/>
      <c r="CH68" s="1"/>
      <c r="CI68" s="1"/>
      <c r="CJ68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</row>
    <row r="69" spans="1:376" s="23" customFormat="1" ht="15.75" customHeight="1" x14ac:dyDescent="0.35">
      <c r="A69" s="63">
        <v>2.2000000000000002</v>
      </c>
      <c r="B69" s="64" t="s">
        <v>37</v>
      </c>
      <c r="C69" s="153">
        <v>0.05</v>
      </c>
      <c r="D69" s="153">
        <v>0.05</v>
      </c>
      <c r="E69" s="153">
        <v>0.05</v>
      </c>
      <c r="F69" s="1"/>
      <c r="G69" s="63">
        <v>2.2000000000000002</v>
      </c>
      <c r="H69" s="64" t="s">
        <v>37</v>
      </c>
      <c r="I69" s="153">
        <v>0.05</v>
      </c>
      <c r="J69" s="153">
        <v>0.05</v>
      </c>
      <c r="K69" s="153">
        <v>0.05</v>
      </c>
      <c r="L69" s="1"/>
      <c r="M69" s="63">
        <v>2.2000000000000002</v>
      </c>
      <c r="N69" s="64" t="s">
        <v>37</v>
      </c>
      <c r="O69" s="153">
        <v>0.05</v>
      </c>
      <c r="P69" s="153">
        <v>0.05</v>
      </c>
      <c r="Q69" s="153">
        <v>0.05</v>
      </c>
      <c r="R69"/>
      <c r="S69"/>
      <c r="T69" s="63">
        <v>2.2000000000000002</v>
      </c>
      <c r="U69" s="64" t="s">
        <v>37</v>
      </c>
      <c r="V69" s="153">
        <v>0.05</v>
      </c>
      <c r="W69" s="153">
        <v>0.05</v>
      </c>
      <c r="X69" s="153">
        <v>0.05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/>
      <c r="CA69" s="1"/>
      <c r="CB69" s="1"/>
      <c r="CC69" s="1"/>
      <c r="CD69" s="1"/>
      <c r="CE69" s="1"/>
      <c r="CF69" s="1"/>
      <c r="CG69" s="1"/>
      <c r="CH69" s="1"/>
      <c r="CI69" s="1"/>
      <c r="CJ69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</row>
    <row r="70" spans="1:376" s="25" customFormat="1" ht="15.75" customHeight="1" x14ac:dyDescent="0.35">
      <c r="A70" s="17">
        <v>2.4</v>
      </c>
      <c r="B70" s="17" t="s">
        <v>37</v>
      </c>
      <c r="C70" s="154">
        <v>0.111</v>
      </c>
      <c r="D70" s="154">
        <v>0.05</v>
      </c>
      <c r="E70" s="154">
        <v>0.05</v>
      </c>
      <c r="F70" s="1"/>
      <c r="G70" s="17">
        <v>2.4</v>
      </c>
      <c r="H70" s="17" t="s">
        <v>37</v>
      </c>
      <c r="I70" s="154">
        <v>0.12</v>
      </c>
      <c r="J70" s="154">
        <v>0.05</v>
      </c>
      <c r="K70" s="154">
        <v>6.0999999999999999E-2</v>
      </c>
      <c r="L70" s="1"/>
      <c r="M70" s="17">
        <v>2.4</v>
      </c>
      <c r="N70" s="17" t="s">
        <v>37</v>
      </c>
      <c r="O70" s="154">
        <v>0.122</v>
      </c>
      <c r="P70" s="154">
        <v>0.05</v>
      </c>
      <c r="Q70" s="154">
        <v>6.6000000000000003E-2</v>
      </c>
      <c r="R70"/>
      <c r="S70"/>
      <c r="T70" s="17">
        <v>2.4</v>
      </c>
      <c r="U70" s="17" t="s">
        <v>37</v>
      </c>
      <c r="V70" s="154">
        <v>0.122</v>
      </c>
      <c r="W70" s="154">
        <v>0.05</v>
      </c>
      <c r="X70" s="154">
        <v>6.9000000000000006E-2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/>
      <c r="CA70" s="1"/>
      <c r="CB70" s="1"/>
      <c r="CC70" s="1"/>
      <c r="CD70" s="1"/>
      <c r="CE70" s="1"/>
      <c r="CF70" s="1"/>
      <c r="CG70" s="1"/>
      <c r="CH70" s="1"/>
      <c r="CI70" s="1"/>
      <c r="CJ70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</row>
    <row r="71" spans="1:376" s="25" customFormat="1" ht="15.75" customHeight="1" x14ac:dyDescent="0.35">
      <c r="A71" s="17">
        <v>2.8</v>
      </c>
      <c r="B71" s="17" t="s">
        <v>37</v>
      </c>
      <c r="C71" s="154">
        <v>0.151</v>
      </c>
      <c r="D71" s="154">
        <v>0.05</v>
      </c>
      <c r="E71" s="154">
        <v>0.05</v>
      </c>
      <c r="F71" s="1"/>
      <c r="G71" s="17">
        <v>2.8</v>
      </c>
      <c r="H71" s="17" t="s">
        <v>37</v>
      </c>
      <c r="I71" s="154">
        <v>0.187</v>
      </c>
      <c r="J71" s="154">
        <v>0.05</v>
      </c>
      <c r="K71" s="154">
        <v>7.3999999999999996E-2</v>
      </c>
      <c r="L71" s="1"/>
      <c r="M71" s="17">
        <v>2.8</v>
      </c>
      <c r="N71" s="17" t="s">
        <v>37</v>
      </c>
      <c r="O71" s="154">
        <v>0.20599999999999999</v>
      </c>
      <c r="P71" s="154">
        <v>0.05</v>
      </c>
      <c r="Q71" s="154">
        <v>0.09</v>
      </c>
      <c r="R71"/>
      <c r="S71"/>
      <c r="T71" s="17">
        <v>2.8</v>
      </c>
      <c r="U71" s="17" t="s">
        <v>37</v>
      </c>
      <c r="V71" s="154">
        <v>0.217</v>
      </c>
      <c r="W71" s="154">
        <v>0.05</v>
      </c>
      <c r="X71" s="154">
        <v>9.9000000000000005E-2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/>
      <c r="CA71" s="1"/>
      <c r="CB71" s="1"/>
      <c r="CC71" s="1"/>
      <c r="CD71" s="1"/>
      <c r="CE71" s="1"/>
      <c r="CF71" s="1"/>
      <c r="CG71" s="1"/>
      <c r="CH71" s="1"/>
      <c r="CI71" s="1"/>
      <c r="CJ7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</row>
    <row r="72" spans="1:376" s="23" customFormat="1" ht="15.75" customHeight="1" x14ac:dyDescent="0.35">
      <c r="A72" s="24">
        <v>2.1</v>
      </c>
      <c r="B72" s="24" t="s">
        <v>38</v>
      </c>
      <c r="C72" s="157">
        <v>0.05</v>
      </c>
      <c r="D72" s="157">
        <v>0.05</v>
      </c>
      <c r="E72" s="157">
        <v>0.05</v>
      </c>
      <c r="F72" s="1"/>
      <c r="G72" s="24">
        <v>2.1</v>
      </c>
      <c r="H72" s="24" t="s">
        <v>38</v>
      </c>
      <c r="I72" s="157">
        <v>5.5E-2</v>
      </c>
      <c r="J72" s="157">
        <v>0.05</v>
      </c>
      <c r="K72" s="157">
        <v>5.3999999999999999E-2</v>
      </c>
      <c r="L72" s="1"/>
      <c r="M72" s="24">
        <v>2.1</v>
      </c>
      <c r="N72" s="24" t="s">
        <v>38</v>
      </c>
      <c r="O72" s="157">
        <v>5.6000000000000001E-2</v>
      </c>
      <c r="P72" s="157">
        <v>0.05</v>
      </c>
      <c r="Q72" s="157">
        <v>5.6000000000000001E-2</v>
      </c>
      <c r="R72"/>
      <c r="S72"/>
      <c r="T72" s="24">
        <v>2.1</v>
      </c>
      <c r="U72" s="24" t="s">
        <v>38</v>
      </c>
      <c r="V72" s="157">
        <v>5.6000000000000001E-2</v>
      </c>
      <c r="W72" s="157">
        <v>0.05</v>
      </c>
      <c r="X72" s="157">
        <v>5.6000000000000001E-2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/>
      <c r="CA72" s="1"/>
      <c r="CB72" s="1"/>
      <c r="CC72" s="1"/>
      <c r="CD72" s="1"/>
      <c r="CE72" s="1"/>
      <c r="CF72" s="1"/>
      <c r="CG72" s="1"/>
      <c r="CH72" s="1"/>
      <c r="CI72" s="1"/>
      <c r="CJ72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</row>
    <row r="73" spans="1:376" s="23" customFormat="1" ht="15.75" customHeight="1" x14ac:dyDescent="0.35">
      <c r="A73" s="31">
        <v>2.2000000000000002</v>
      </c>
      <c r="B73" s="31" t="s">
        <v>38</v>
      </c>
      <c r="C73" s="161">
        <v>0.05</v>
      </c>
      <c r="D73" s="161">
        <v>0.05</v>
      </c>
      <c r="E73" s="161">
        <v>0.05</v>
      </c>
      <c r="F73" s="1"/>
      <c r="G73" s="31">
        <v>2.2000000000000002</v>
      </c>
      <c r="H73" s="31" t="s">
        <v>38</v>
      </c>
      <c r="I73" s="161">
        <v>0.05</v>
      </c>
      <c r="J73" s="161">
        <v>5.0999999999999997E-2</v>
      </c>
      <c r="K73" s="161">
        <v>0.05</v>
      </c>
      <c r="L73" s="1"/>
      <c r="M73" s="31">
        <v>2.2000000000000002</v>
      </c>
      <c r="N73" s="31" t="s">
        <v>38</v>
      </c>
      <c r="O73" s="161">
        <v>0.05</v>
      </c>
      <c r="P73" s="161">
        <v>0.05</v>
      </c>
      <c r="Q73" s="161">
        <v>0.05</v>
      </c>
      <c r="R73"/>
      <c r="S73"/>
      <c r="T73" s="31">
        <v>2.2000000000000002</v>
      </c>
      <c r="U73" s="31" t="s">
        <v>38</v>
      </c>
      <c r="V73" s="161">
        <v>0.05</v>
      </c>
      <c r="W73" s="161">
        <v>0.05</v>
      </c>
      <c r="X73" s="161">
        <v>0.05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/>
      <c r="CA73" s="1"/>
      <c r="CB73" s="1"/>
      <c r="CC73" s="1"/>
      <c r="CD73" s="1"/>
      <c r="CE73" s="1"/>
      <c r="CF73" s="1"/>
      <c r="CG73" s="1"/>
      <c r="CH73" s="1"/>
      <c r="CI73" s="1"/>
      <c r="CJ73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</row>
    <row r="74" spans="1:376" s="23" customFormat="1" ht="15.75" customHeight="1" x14ac:dyDescent="0.35">
      <c r="A74" s="24">
        <v>2.4</v>
      </c>
      <c r="B74" s="24" t="s">
        <v>38</v>
      </c>
      <c r="C74" s="157">
        <v>0.05</v>
      </c>
      <c r="D74" s="157">
        <v>0.05</v>
      </c>
      <c r="E74" s="157">
        <v>0.05</v>
      </c>
      <c r="F74" s="1"/>
      <c r="G74" s="24">
        <v>2.4</v>
      </c>
      <c r="H74" s="24" t="s">
        <v>38</v>
      </c>
      <c r="I74" s="157">
        <v>0.06</v>
      </c>
      <c r="J74" s="157">
        <v>0.05</v>
      </c>
      <c r="K74" s="157">
        <v>5.8999999999999997E-2</v>
      </c>
      <c r="L74" s="1"/>
      <c r="M74" s="24">
        <v>2.4</v>
      </c>
      <c r="N74" s="24" t="s">
        <v>38</v>
      </c>
      <c r="O74" s="157">
        <v>6.5000000000000002E-2</v>
      </c>
      <c r="P74" s="157">
        <v>0.05</v>
      </c>
      <c r="Q74" s="157">
        <v>6.5000000000000002E-2</v>
      </c>
      <c r="R74"/>
      <c r="S74"/>
      <c r="T74" s="24">
        <v>2.4</v>
      </c>
      <c r="U74" s="24" t="s">
        <v>38</v>
      </c>
      <c r="V74" s="157">
        <v>6.8000000000000005E-2</v>
      </c>
      <c r="W74" s="157">
        <v>0.05</v>
      </c>
      <c r="X74" s="157">
        <v>6.8000000000000005E-2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/>
      <c r="CA74" s="1"/>
      <c r="CB74" s="1"/>
      <c r="CC74" s="1"/>
      <c r="CD74" s="1"/>
      <c r="CE74" s="1"/>
      <c r="CF74" s="1"/>
      <c r="CG74" s="1"/>
      <c r="CH74" s="1"/>
      <c r="CI74" s="1"/>
      <c r="CJ74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</row>
    <row r="75" spans="1:376" s="23" customFormat="1" ht="15.75" customHeight="1" x14ac:dyDescent="0.35">
      <c r="A75" s="24">
        <v>2.8</v>
      </c>
      <c r="B75" s="24" t="s">
        <v>38</v>
      </c>
      <c r="C75" s="157">
        <v>5.0999999999999997E-2</v>
      </c>
      <c r="D75" s="157">
        <v>0.05</v>
      </c>
      <c r="E75" s="157">
        <v>0.05</v>
      </c>
      <c r="F75" s="1"/>
      <c r="G75" s="24">
        <v>2.8</v>
      </c>
      <c r="H75" s="24" t="s">
        <v>38</v>
      </c>
      <c r="I75" s="157">
        <v>7.5999999999999998E-2</v>
      </c>
      <c r="J75" s="157">
        <v>0.05</v>
      </c>
      <c r="K75" s="157">
        <v>7.3999999999999996E-2</v>
      </c>
      <c r="L75" s="1"/>
      <c r="M75" s="24">
        <v>2.8</v>
      </c>
      <c r="N75" s="24" t="s">
        <v>38</v>
      </c>
      <c r="O75" s="157">
        <v>9.1999999999999998E-2</v>
      </c>
      <c r="P75" s="157">
        <v>0.05</v>
      </c>
      <c r="Q75" s="157">
        <v>0.09</v>
      </c>
      <c r="R75"/>
      <c r="S75"/>
      <c r="T75" s="24">
        <v>2.8</v>
      </c>
      <c r="U75" s="24" t="s">
        <v>38</v>
      </c>
      <c r="V75" s="157">
        <v>0.10299999999999999</v>
      </c>
      <c r="W75" s="157">
        <v>5.0999999999999997E-2</v>
      </c>
      <c r="X75" s="157">
        <v>0.1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/>
      <c r="CA75" s="1"/>
      <c r="CB75" s="1"/>
      <c r="CC75" s="1"/>
      <c r="CD75" s="1"/>
      <c r="CE75" s="1"/>
      <c r="CF75" s="1"/>
      <c r="CG75" s="1"/>
      <c r="CH75" s="1"/>
      <c r="CI75" s="1"/>
      <c r="CJ75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</row>
    <row r="76" spans="1:376" s="25" customFormat="1" ht="15.75" customHeight="1" x14ac:dyDescent="0.35">
      <c r="A76" s="17">
        <v>2.1</v>
      </c>
      <c r="B76" s="17" t="s">
        <v>39</v>
      </c>
      <c r="C76" s="154">
        <v>8.3000000000000004E-2</v>
      </c>
      <c r="D76" s="154">
        <v>0.05</v>
      </c>
      <c r="E76" s="154">
        <v>0.05</v>
      </c>
      <c r="F76" s="1"/>
      <c r="G76" s="17">
        <v>2.1</v>
      </c>
      <c r="H76" s="17" t="s">
        <v>39</v>
      </c>
      <c r="I76" s="154">
        <v>7.8E-2</v>
      </c>
      <c r="J76" s="154">
        <v>0.05</v>
      </c>
      <c r="K76" s="154">
        <v>5.2999999999999999E-2</v>
      </c>
      <c r="L76" s="1"/>
      <c r="M76" s="17">
        <v>2.1</v>
      </c>
      <c r="N76" s="17" t="s">
        <v>39</v>
      </c>
      <c r="O76" s="154">
        <v>7.4999999999999997E-2</v>
      </c>
      <c r="P76" s="154">
        <v>0.05</v>
      </c>
      <c r="Q76" s="154">
        <v>5.3999999999999999E-2</v>
      </c>
      <c r="R76"/>
      <c r="S76"/>
      <c r="T76" s="17">
        <v>2.1</v>
      </c>
      <c r="U76" s="17" t="s">
        <v>39</v>
      </c>
      <c r="V76" s="154">
        <v>7.2999999999999995E-2</v>
      </c>
      <c r="W76" s="154">
        <v>0.05</v>
      </c>
      <c r="X76" s="154">
        <v>5.3999999999999999E-2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/>
      <c r="CA76" s="1"/>
      <c r="CB76" s="1"/>
      <c r="CC76" s="1"/>
      <c r="CD76" s="1"/>
      <c r="CE76" s="1"/>
      <c r="CF76" s="1"/>
      <c r="CG76" s="1"/>
      <c r="CH76" s="1"/>
      <c r="CI76" s="1"/>
      <c r="CJ76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</row>
    <row r="77" spans="1:376" s="23" customFormat="1" ht="15.75" customHeight="1" x14ac:dyDescent="0.35">
      <c r="A77" s="63">
        <v>2.2000000000000002</v>
      </c>
      <c r="B77" s="64" t="s">
        <v>39</v>
      </c>
      <c r="C77" s="153">
        <v>0.05</v>
      </c>
      <c r="D77" s="153">
        <v>0.05</v>
      </c>
      <c r="E77" s="153">
        <v>0.05</v>
      </c>
      <c r="F77" s="1"/>
      <c r="G77" s="63">
        <v>2.2000000000000002</v>
      </c>
      <c r="H77" s="64" t="s">
        <v>39</v>
      </c>
      <c r="I77" s="153">
        <v>0.05</v>
      </c>
      <c r="J77" s="153">
        <v>0.05</v>
      </c>
      <c r="K77" s="153">
        <v>0.05</v>
      </c>
      <c r="L77" s="1"/>
      <c r="M77" s="63">
        <v>2.2000000000000002</v>
      </c>
      <c r="N77" s="64" t="s">
        <v>39</v>
      </c>
      <c r="O77" s="153">
        <v>0.05</v>
      </c>
      <c r="P77" s="153">
        <v>0.05</v>
      </c>
      <c r="Q77" s="153">
        <v>0.05</v>
      </c>
      <c r="R77"/>
      <c r="S77"/>
      <c r="T77" s="63">
        <v>2.2000000000000002</v>
      </c>
      <c r="U77" s="64" t="s">
        <v>39</v>
      </c>
      <c r="V77" s="153">
        <v>0.05</v>
      </c>
      <c r="W77" s="153">
        <v>0.05</v>
      </c>
      <c r="X77" s="153">
        <v>0.05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/>
      <c r="CA77" s="1"/>
      <c r="CB77" s="1"/>
      <c r="CC77" s="1"/>
      <c r="CD77" s="1"/>
      <c r="CE77" s="1"/>
      <c r="CF77" s="1"/>
      <c r="CG77" s="1"/>
      <c r="CH77" s="1"/>
      <c r="CI77" s="1"/>
      <c r="CJ7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</row>
    <row r="78" spans="1:376" s="21" customFormat="1" ht="15.75" customHeight="1" x14ac:dyDescent="0.35">
      <c r="A78" s="19">
        <v>2.4</v>
      </c>
      <c r="B78" s="19" t="s">
        <v>39</v>
      </c>
      <c r="C78" s="152">
        <v>2.7E-2</v>
      </c>
      <c r="D78" s="152">
        <v>0.05</v>
      </c>
      <c r="E78" s="152">
        <v>0.05</v>
      </c>
      <c r="F78" s="1"/>
      <c r="G78" s="19">
        <v>2.4</v>
      </c>
      <c r="H78" s="19" t="s">
        <v>39</v>
      </c>
      <c r="I78" s="152">
        <v>3.3000000000000002E-2</v>
      </c>
      <c r="J78" s="152">
        <v>0.05</v>
      </c>
      <c r="K78" s="152">
        <v>5.8000000000000003E-2</v>
      </c>
      <c r="L78" s="1"/>
      <c r="M78" s="19">
        <v>2.4</v>
      </c>
      <c r="N78" s="19" t="s">
        <v>39</v>
      </c>
      <c r="O78" s="152">
        <v>3.6999999999999998E-2</v>
      </c>
      <c r="P78" s="152">
        <v>0.05</v>
      </c>
      <c r="Q78" s="152">
        <v>6.2E-2</v>
      </c>
      <c r="R78"/>
      <c r="S78"/>
      <c r="T78" s="19">
        <v>2.4</v>
      </c>
      <c r="U78" s="19" t="s">
        <v>39</v>
      </c>
      <c r="V78" s="152">
        <v>4.1000000000000002E-2</v>
      </c>
      <c r="W78" s="152">
        <v>0.05</v>
      </c>
      <c r="X78" s="152">
        <v>6.6000000000000003E-2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/>
      <c r="CA78" s="1"/>
      <c r="CB78" s="1"/>
      <c r="CC78" s="1"/>
      <c r="CD78" s="1"/>
      <c r="CE78" s="1"/>
      <c r="CF78" s="1"/>
      <c r="CG78" s="1"/>
      <c r="CH78" s="1"/>
      <c r="CI78" s="1"/>
      <c r="CJ78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</row>
    <row r="79" spans="1:376" s="21" customFormat="1" ht="15.75" customHeight="1" x14ac:dyDescent="0.35">
      <c r="A79" s="19">
        <v>2.8</v>
      </c>
      <c r="B79" s="19" t="s">
        <v>39</v>
      </c>
      <c r="C79" s="152">
        <v>0.02</v>
      </c>
      <c r="D79" s="152">
        <v>0.05</v>
      </c>
      <c r="E79" s="152">
        <v>0.05</v>
      </c>
      <c r="F79" s="1"/>
      <c r="G79" s="19">
        <v>2.8</v>
      </c>
      <c r="H79" s="19" t="s">
        <v>39</v>
      </c>
      <c r="I79" s="152">
        <v>3.4000000000000002E-2</v>
      </c>
      <c r="J79" s="152">
        <v>0.05</v>
      </c>
      <c r="K79" s="152">
        <v>7.2999999999999995E-2</v>
      </c>
      <c r="L79" s="1"/>
      <c r="M79" s="19">
        <v>2.8</v>
      </c>
      <c r="N79" s="19" t="s">
        <v>39</v>
      </c>
      <c r="O79" s="152">
        <v>4.3999999999999997E-2</v>
      </c>
      <c r="P79" s="152">
        <v>0.05</v>
      </c>
      <c r="Q79" s="152">
        <v>8.7999999999999995E-2</v>
      </c>
      <c r="R79"/>
      <c r="S79"/>
      <c r="T79" s="19">
        <v>2.8</v>
      </c>
      <c r="U79" s="19" t="s">
        <v>39</v>
      </c>
      <c r="V79" s="152">
        <v>5.1999999999999998E-2</v>
      </c>
      <c r="W79" s="152">
        <v>0.05</v>
      </c>
      <c r="X79" s="152">
        <v>9.9000000000000005E-2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/>
      <c r="CA79" s="1"/>
      <c r="CB79" s="1"/>
      <c r="CC79" s="1"/>
      <c r="CD79" s="1"/>
      <c r="CE79" s="1"/>
      <c r="CF79" s="1"/>
      <c r="CG79" s="1"/>
      <c r="CH79" s="1"/>
      <c r="CI79" s="1"/>
      <c r="CJ79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</row>
    <row r="80" spans="1:376" s="25" customFormat="1" ht="15.75" customHeight="1" x14ac:dyDescent="0.35">
      <c r="A80" s="17">
        <v>2.1</v>
      </c>
      <c r="B80" s="17" t="s">
        <v>40</v>
      </c>
      <c r="C80" s="154">
        <v>0.11</v>
      </c>
      <c r="D80" s="154">
        <v>0.05</v>
      </c>
      <c r="E80" s="154">
        <v>0.05</v>
      </c>
      <c r="F80" s="1"/>
      <c r="G80" s="17">
        <v>2.1</v>
      </c>
      <c r="H80" s="17" t="s">
        <v>40</v>
      </c>
      <c r="I80" s="154">
        <v>0.10100000000000001</v>
      </c>
      <c r="J80" s="154">
        <v>0.05</v>
      </c>
      <c r="K80" s="154">
        <v>5.1999999999999998E-2</v>
      </c>
      <c r="L80" s="1"/>
      <c r="M80" s="17">
        <v>2.1</v>
      </c>
      <c r="N80" s="17" t="s">
        <v>40</v>
      </c>
      <c r="O80" s="154">
        <v>9.5000000000000001E-2</v>
      </c>
      <c r="P80" s="154">
        <v>0.05</v>
      </c>
      <c r="Q80" s="154">
        <v>5.2999999999999999E-2</v>
      </c>
      <c r="R80"/>
      <c r="S80"/>
      <c r="T80" s="17">
        <v>2.1</v>
      </c>
      <c r="U80" s="17" t="s">
        <v>40</v>
      </c>
      <c r="V80" s="154">
        <v>9.0999999999999998E-2</v>
      </c>
      <c r="W80" s="154">
        <v>0.05</v>
      </c>
      <c r="X80" s="154">
        <v>5.3999999999999999E-2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/>
      <c r="CA80" s="1"/>
      <c r="CB80" s="1"/>
      <c r="CC80" s="1"/>
      <c r="CD80" s="1"/>
      <c r="CE80" s="1"/>
      <c r="CF80" s="1"/>
      <c r="CG80" s="1"/>
      <c r="CH80" s="1"/>
      <c r="CI80" s="1"/>
      <c r="CJ80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</row>
    <row r="81" spans="1:376" s="23" customFormat="1" ht="15.75" customHeight="1" x14ac:dyDescent="0.35">
      <c r="A81" s="63">
        <v>2.2000000000000002</v>
      </c>
      <c r="B81" s="64" t="s">
        <v>40</v>
      </c>
      <c r="C81" s="153">
        <v>0.05</v>
      </c>
      <c r="D81" s="153">
        <v>0.05</v>
      </c>
      <c r="E81" s="153">
        <v>0.05</v>
      </c>
      <c r="F81" s="1"/>
      <c r="G81" s="63">
        <v>2.2000000000000002</v>
      </c>
      <c r="H81" s="64" t="s">
        <v>40</v>
      </c>
      <c r="I81" s="153">
        <v>0.05</v>
      </c>
      <c r="J81" s="153">
        <v>0.05</v>
      </c>
      <c r="K81" s="153">
        <v>0.05</v>
      </c>
      <c r="L81" s="1"/>
      <c r="M81" s="63">
        <v>2.2000000000000002</v>
      </c>
      <c r="N81" s="64" t="s">
        <v>40</v>
      </c>
      <c r="O81" s="153">
        <v>0.05</v>
      </c>
      <c r="P81" s="153">
        <v>0.05</v>
      </c>
      <c r="Q81" s="153">
        <v>0.05</v>
      </c>
      <c r="R81"/>
      <c r="S81"/>
      <c r="T81" s="63">
        <v>2.2000000000000002</v>
      </c>
      <c r="U81" s="64" t="s">
        <v>40</v>
      </c>
      <c r="V81" s="153">
        <v>0.05</v>
      </c>
      <c r="W81" s="153">
        <v>0.05</v>
      </c>
      <c r="X81" s="153">
        <v>0.05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/>
      <c r="CA81" s="1"/>
      <c r="CB81" s="1"/>
      <c r="CC81" s="1"/>
      <c r="CD81" s="1"/>
      <c r="CE81" s="1"/>
      <c r="CF81" s="1"/>
      <c r="CG81" s="1"/>
      <c r="CH81" s="1"/>
      <c r="CI81" s="1"/>
      <c r="CJ8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</row>
    <row r="82" spans="1:376" s="21" customFormat="1" ht="15.75" customHeight="1" x14ac:dyDescent="0.35">
      <c r="A82" s="19">
        <v>2.4</v>
      </c>
      <c r="B82" s="19" t="s">
        <v>40</v>
      </c>
      <c r="C82" s="152">
        <v>1.7000000000000001E-2</v>
      </c>
      <c r="D82" s="152">
        <v>0.05</v>
      </c>
      <c r="E82" s="152">
        <v>0.05</v>
      </c>
      <c r="F82" s="1"/>
      <c r="G82" s="19">
        <v>2.4</v>
      </c>
      <c r="H82" s="19" t="s">
        <v>40</v>
      </c>
      <c r="I82" s="152">
        <v>0.02</v>
      </c>
      <c r="J82" s="152">
        <v>0.05</v>
      </c>
      <c r="K82" s="152">
        <v>5.7000000000000002E-2</v>
      </c>
      <c r="L82" s="1"/>
      <c r="M82" s="19">
        <v>2.4</v>
      </c>
      <c r="N82" s="19" t="s">
        <v>40</v>
      </c>
      <c r="O82" s="152">
        <v>2.3E-2</v>
      </c>
      <c r="P82" s="152">
        <v>0.05</v>
      </c>
      <c r="Q82" s="152">
        <v>6.0999999999999999E-2</v>
      </c>
      <c r="R82"/>
      <c r="S82"/>
      <c r="T82" s="19">
        <v>2.4</v>
      </c>
      <c r="U82" s="19" t="s">
        <v>40</v>
      </c>
      <c r="V82" s="152">
        <v>2.5000000000000001E-2</v>
      </c>
      <c r="W82" s="152">
        <v>0.05</v>
      </c>
      <c r="X82" s="152">
        <v>6.4000000000000001E-2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/>
      <c r="CA82" s="1"/>
      <c r="CB82" s="1"/>
      <c r="CC82" s="1"/>
      <c r="CD82" s="1"/>
      <c r="CE82" s="1"/>
      <c r="CF82" s="1"/>
      <c r="CG82" s="1"/>
      <c r="CH82" s="1"/>
      <c r="CI82" s="1"/>
      <c r="CJ82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</row>
    <row r="83" spans="1:376" s="21" customFormat="1" ht="15.75" customHeight="1" x14ac:dyDescent="0.35">
      <c r="A83" s="19">
        <v>2.8</v>
      </c>
      <c r="B83" s="19" t="s">
        <v>40</v>
      </c>
      <c r="C83" s="152">
        <v>8.0000000000000002E-3</v>
      </c>
      <c r="D83" s="152">
        <v>0.05</v>
      </c>
      <c r="E83" s="152">
        <v>0.05</v>
      </c>
      <c r="F83" s="1"/>
      <c r="G83" s="19">
        <v>2.8</v>
      </c>
      <c r="H83" s="19" t="s">
        <v>40</v>
      </c>
      <c r="I83" s="152">
        <v>1.6E-2</v>
      </c>
      <c r="J83" s="152">
        <v>0.05</v>
      </c>
      <c r="K83" s="152">
        <v>7.2999999999999995E-2</v>
      </c>
      <c r="L83" s="1"/>
      <c r="M83" s="19">
        <v>2.8</v>
      </c>
      <c r="N83" s="19" t="s">
        <v>40</v>
      </c>
      <c r="O83" s="152">
        <v>2.1999999999999999E-2</v>
      </c>
      <c r="P83" s="152">
        <v>0.05</v>
      </c>
      <c r="Q83" s="152">
        <v>8.6999999999999994E-2</v>
      </c>
      <c r="R83"/>
      <c r="S83"/>
      <c r="T83" s="19">
        <v>2.8</v>
      </c>
      <c r="U83" s="19" t="s">
        <v>40</v>
      </c>
      <c r="V83" s="152">
        <v>2.8000000000000001E-2</v>
      </c>
      <c r="W83" s="152">
        <v>0.05</v>
      </c>
      <c r="X83" s="152">
        <v>9.8000000000000004E-2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/>
      <c r="CA83" s="1"/>
      <c r="CB83" s="1"/>
      <c r="CC83" s="1"/>
      <c r="CD83" s="1"/>
      <c r="CE83" s="1"/>
      <c r="CF83" s="1"/>
      <c r="CG83" s="1"/>
      <c r="CH83" s="1"/>
      <c r="CI83" s="1"/>
      <c r="CJ83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</row>
    <row r="84" spans="1:376" s="1" customFormat="1" x14ac:dyDescent="0.35"/>
    <row r="85" spans="1:376" s="1" customFormat="1" x14ac:dyDescent="0.35"/>
    <row r="86" spans="1:376" s="1" customFormat="1" x14ac:dyDescent="0.35">
      <c r="A86" s="194" t="s">
        <v>47</v>
      </c>
      <c r="B86" s="194"/>
      <c r="C86" s="194"/>
      <c r="D86" s="194"/>
      <c r="E86" s="194"/>
      <c r="F86" s="194"/>
      <c r="G86" s="194"/>
      <c r="H86" s="173"/>
      <c r="I86" s="195" t="s">
        <v>48</v>
      </c>
      <c r="J86" s="195"/>
      <c r="K86" s="195"/>
      <c r="L86" s="195"/>
      <c r="M86" s="195"/>
      <c r="N86" s="195"/>
      <c r="O86" s="195"/>
      <c r="P86" s="173"/>
      <c r="Q86" s="196" t="s">
        <v>51</v>
      </c>
      <c r="R86" s="196"/>
      <c r="S86" s="196"/>
      <c r="T86" s="196"/>
      <c r="U86" s="196"/>
      <c r="V86" s="196"/>
      <c r="W86" s="196"/>
      <c r="X86" s="173"/>
      <c r="Y86" s="197" t="s">
        <v>52</v>
      </c>
      <c r="Z86" s="197"/>
      <c r="AA86" s="197"/>
      <c r="AB86" s="197"/>
      <c r="AC86" s="197"/>
      <c r="AD86" s="197"/>
      <c r="AE86" s="197"/>
      <c r="AF86" s="151"/>
      <c r="AG86" s="185" t="s">
        <v>53</v>
      </c>
      <c r="AH86" s="185"/>
      <c r="AI86" s="185"/>
      <c r="AJ86" s="185"/>
      <c r="AK86" s="185"/>
      <c r="AL86" s="185"/>
      <c r="AM86" s="185"/>
    </row>
    <row r="87" spans="1:376" s="1" customFormat="1" x14ac:dyDescent="0.35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</row>
    <row r="88" spans="1:376" s="1" customFormat="1" x14ac:dyDescent="0.35">
      <c r="A88" s="2" t="s">
        <v>15</v>
      </c>
      <c r="B88" s="3" t="s">
        <v>8</v>
      </c>
      <c r="C88" s="4">
        <v>2</v>
      </c>
      <c r="D88" s="4">
        <v>3</v>
      </c>
      <c r="E88" s="4">
        <v>4</v>
      </c>
      <c r="F88" s="4">
        <v>5</v>
      </c>
      <c r="G88" s="38" t="s">
        <v>11</v>
      </c>
      <c r="H88" s="173"/>
      <c r="I88" s="2" t="s">
        <v>15</v>
      </c>
      <c r="J88" s="3" t="s">
        <v>8</v>
      </c>
      <c r="K88" s="4">
        <v>2</v>
      </c>
      <c r="L88" s="4">
        <v>3</v>
      </c>
      <c r="M88" s="4">
        <v>4</v>
      </c>
      <c r="N88" s="4">
        <v>5</v>
      </c>
      <c r="O88" s="44" t="s">
        <v>11</v>
      </c>
      <c r="P88" s="173"/>
      <c r="Q88" s="2" t="s">
        <v>15</v>
      </c>
      <c r="R88" s="3" t="s">
        <v>8</v>
      </c>
      <c r="S88" s="4">
        <v>2</v>
      </c>
      <c r="T88" s="4">
        <v>3</v>
      </c>
      <c r="U88" s="4">
        <v>4</v>
      </c>
      <c r="V88" s="4">
        <v>5</v>
      </c>
      <c r="W88" s="50" t="s">
        <v>11</v>
      </c>
      <c r="X88" s="173"/>
      <c r="Y88" s="2" t="s">
        <v>15</v>
      </c>
      <c r="Z88" s="3" t="s">
        <v>8</v>
      </c>
      <c r="AA88" s="4">
        <v>2</v>
      </c>
      <c r="AB88" s="4">
        <v>3</v>
      </c>
      <c r="AC88" s="4">
        <v>4</v>
      </c>
      <c r="AD88" s="4">
        <v>5</v>
      </c>
      <c r="AE88" s="56" t="s">
        <v>11</v>
      </c>
      <c r="AF88" s="173"/>
      <c r="AG88" s="2" t="s">
        <v>15</v>
      </c>
      <c r="AH88" s="3" t="s">
        <v>8</v>
      </c>
      <c r="AI88" s="4">
        <v>2</v>
      </c>
      <c r="AJ88" s="4">
        <v>3</v>
      </c>
      <c r="AK88" s="4">
        <v>4</v>
      </c>
      <c r="AL88" s="4">
        <v>5</v>
      </c>
      <c r="AM88" s="67" t="s">
        <v>11</v>
      </c>
    </row>
    <row r="89" spans="1:376" s="1" customFormat="1" x14ac:dyDescent="0.35">
      <c r="A89" s="5" t="s">
        <v>12</v>
      </c>
      <c r="B89" s="6"/>
      <c r="C89" s="7"/>
      <c r="D89" s="7"/>
      <c r="E89" s="7"/>
      <c r="F89" s="7"/>
      <c r="G89" s="39"/>
      <c r="H89" s="173"/>
      <c r="I89" s="5" t="s">
        <v>12</v>
      </c>
      <c r="J89" s="6"/>
      <c r="K89" s="7"/>
      <c r="L89" s="7"/>
      <c r="M89" s="7"/>
      <c r="N89" s="7"/>
      <c r="O89" s="45"/>
      <c r="P89" s="173"/>
      <c r="Q89" s="5" t="s">
        <v>12</v>
      </c>
      <c r="R89" s="6"/>
      <c r="S89" s="7"/>
      <c r="T89" s="7"/>
      <c r="U89" s="7"/>
      <c r="V89" s="7"/>
      <c r="W89" s="51"/>
      <c r="X89" s="173"/>
      <c r="Y89" s="5" t="s">
        <v>12</v>
      </c>
      <c r="Z89" s="6"/>
      <c r="AA89" s="7"/>
      <c r="AB89" s="7"/>
      <c r="AC89" s="7"/>
      <c r="AD89" s="7"/>
      <c r="AE89" s="58"/>
      <c r="AF89" s="173"/>
      <c r="AG89" s="5" t="s">
        <v>12</v>
      </c>
      <c r="AH89" s="6"/>
      <c r="AI89" s="7"/>
      <c r="AJ89" s="7"/>
      <c r="AK89" s="7"/>
      <c r="AL89" s="7"/>
      <c r="AM89" s="68"/>
    </row>
    <row r="90" spans="1:376" s="1" customFormat="1" x14ac:dyDescent="0.35">
      <c r="A90" s="5" t="s">
        <v>13</v>
      </c>
      <c r="B90" s="12" t="s">
        <v>9</v>
      </c>
      <c r="C90" s="66">
        <f>MIN(C$4,C$14,C$15,C$18,C$19)</f>
        <v>8.9999999999999993E-3</v>
      </c>
      <c r="D90" s="66">
        <f>MIN(I$4,I$14,I$15,I$18,I$19)</f>
        <v>1.7000000000000001E-2</v>
      </c>
      <c r="E90" s="119">
        <f>MIN(O$4,O$14,O$15,O$18,O$19)</f>
        <v>2.3E-2</v>
      </c>
      <c r="F90" s="119">
        <f>MIN(V$4,V$14,V$15,V$18,V$19)</f>
        <v>2.5999999999999999E-2</v>
      </c>
      <c r="G90" s="120">
        <f>MIN(C90:F90)</f>
        <v>8.9999999999999993E-3</v>
      </c>
      <c r="H90" s="173"/>
      <c r="I90" s="5" t="s">
        <v>13</v>
      </c>
      <c r="J90" s="12" t="s">
        <v>9</v>
      </c>
      <c r="K90" s="66">
        <f>MIN(C$6,C$7,C$12,C$16)</f>
        <v>8.5000000000000006E-2</v>
      </c>
      <c r="L90" s="126">
        <f>MIN(I$6,I$7,I$12,I$16)</f>
        <v>7.9000000000000001E-2</v>
      </c>
      <c r="M90" s="126">
        <f>MIN(O$6,O$7,O$12,O$16)</f>
        <v>7.5999999999999998E-2</v>
      </c>
      <c r="N90" s="126">
        <f>MIN(V$6,V$7,V$12,V$16)</f>
        <v>7.2999999999999995E-2</v>
      </c>
      <c r="O90" s="127">
        <f>MIN(K90:N90)</f>
        <v>7.2999999999999995E-2</v>
      </c>
      <c r="P90" s="173"/>
      <c r="Q90" s="5" t="s">
        <v>13</v>
      </c>
      <c r="R90" s="12" t="s">
        <v>9</v>
      </c>
      <c r="S90" s="66">
        <f>MIN($C$8,$C$10,$C$11)</f>
        <v>5.1999999999999998E-2</v>
      </c>
      <c r="T90" s="133">
        <f>MIN($I$8,$I$10,$I$11)</f>
        <v>5.5E-2</v>
      </c>
      <c r="U90" s="133">
        <f>MIN($O$8,$O$10,$O$11)</f>
        <v>5.6000000000000001E-2</v>
      </c>
      <c r="V90" s="133">
        <f>MIN($V$8,$V$10,$V$11)</f>
        <v>5.6000000000000001E-2</v>
      </c>
      <c r="W90" s="134">
        <f>MIN(S90:V90)</f>
        <v>5.1999999999999998E-2</v>
      </c>
      <c r="X90" s="173"/>
      <c r="Y90" s="5" t="s">
        <v>13</v>
      </c>
      <c r="Z90" s="12" t="s">
        <v>9</v>
      </c>
      <c r="AA90" s="66">
        <f>MIN($C$5,$C$13,$C$17)</f>
        <v>0.05</v>
      </c>
      <c r="AB90" s="119">
        <f>MIN($I$5,$I$13,$I$17)</f>
        <v>0.05</v>
      </c>
      <c r="AC90" s="119">
        <f>MIN($O$5,$O$13,$O$17)</f>
        <v>0.05</v>
      </c>
      <c r="AD90" s="66">
        <f>MIN($V$5,$V$13,$V$17)</f>
        <v>0.05</v>
      </c>
      <c r="AE90" s="139">
        <f>MIN(AA90:AD90)</f>
        <v>0.05</v>
      </c>
      <c r="AF90" s="173"/>
      <c r="AG90" s="5" t="s">
        <v>13</v>
      </c>
      <c r="AH90" s="12" t="s">
        <v>9</v>
      </c>
      <c r="AI90" s="66">
        <f>$C$9</f>
        <v>0.05</v>
      </c>
      <c r="AJ90" s="66">
        <f>$I$9</f>
        <v>0.05</v>
      </c>
      <c r="AK90" s="66">
        <f>$O$9</f>
        <v>0.05</v>
      </c>
      <c r="AL90" s="66">
        <f>$V$9</f>
        <v>0.05</v>
      </c>
      <c r="AM90" s="73">
        <f>MIN($AI90:$AL90)</f>
        <v>0.05</v>
      </c>
    </row>
    <row r="91" spans="1:376" s="1" customFormat="1" x14ac:dyDescent="0.35">
      <c r="A91" s="5"/>
      <c r="B91" s="6" t="s">
        <v>10</v>
      </c>
      <c r="C91" s="66">
        <f>MAX(C$4,C$14,C$15,C$18,C$19)</f>
        <v>2.9000000000000001E-2</v>
      </c>
      <c r="D91" s="66">
        <f>MAX(I$4,I$14,I$15,I$18,I$19)</f>
        <v>3.5999999999999997E-2</v>
      </c>
      <c r="E91" s="119">
        <f>MAX(O$4,O$14,O$15,O$18,O$19)</f>
        <v>4.5999999999999999E-2</v>
      </c>
      <c r="F91" s="119">
        <f>MAX(V$4,V$14,V$15,V$18,V$19)</f>
        <v>5.3999999999999999E-2</v>
      </c>
      <c r="G91" s="121">
        <f>MAX(C91:F91)</f>
        <v>5.3999999999999999E-2</v>
      </c>
      <c r="H91" s="173"/>
      <c r="I91" s="5"/>
      <c r="J91" s="6" t="s">
        <v>10</v>
      </c>
      <c r="K91" s="66">
        <f>MAX(C$6,C$7,C$12,C$16)</f>
        <v>0.16200000000000001</v>
      </c>
      <c r="L91" s="126">
        <f>MAX(I$6,I$7,I$12,I$16)</f>
        <v>0.19900000000000001</v>
      </c>
      <c r="M91" s="126">
        <f>MAX(O$6,O$7,O$12,O$16)</f>
        <v>0.218</v>
      </c>
      <c r="N91" s="126">
        <f>MAX(V$6,V$7,V$12,V$16)</f>
        <v>0.22900000000000001</v>
      </c>
      <c r="O91" s="128">
        <f>MAX(K91:N91)</f>
        <v>0.22900000000000001</v>
      </c>
      <c r="P91" s="173"/>
      <c r="Q91" s="5"/>
      <c r="R91" s="6" t="s">
        <v>10</v>
      </c>
      <c r="S91" s="66">
        <f>MAX($C$8,$C$10,$C$11)</f>
        <v>5.6000000000000001E-2</v>
      </c>
      <c r="T91" s="133">
        <f>MAX($I$8,$I$10,$I$11)</f>
        <v>0.08</v>
      </c>
      <c r="U91" s="133">
        <f>MAX($O$8,$O$10,$O$11)</f>
        <v>9.6000000000000002E-2</v>
      </c>
      <c r="V91" s="133">
        <f>MAX($V$8,$V$10,$V$11)</f>
        <v>0.108</v>
      </c>
      <c r="W91" s="135">
        <f>MAX(S91:V91)</f>
        <v>0.108</v>
      </c>
      <c r="X91" s="173"/>
      <c r="Y91" s="5"/>
      <c r="Z91" s="6" t="s">
        <v>10</v>
      </c>
      <c r="AA91" s="140">
        <f>MAX($C$5,$C$13,$C$17)</f>
        <v>5.0999999999999997E-2</v>
      </c>
      <c r="AB91" s="141">
        <f>MAX($I$5,$I$13,$I$17)</f>
        <v>0.05</v>
      </c>
      <c r="AC91" s="141">
        <f>MAX($O$5,$O$13,$O$17)</f>
        <v>0.05</v>
      </c>
      <c r="AD91" s="140">
        <f>MAX($V$5,$V$13,$V$17)</f>
        <v>0.05</v>
      </c>
      <c r="AE91" s="142">
        <f>MAX(AA91:AD91)</f>
        <v>5.0999999999999997E-2</v>
      </c>
      <c r="AF91" s="173"/>
      <c r="AG91" s="5" t="s">
        <v>14</v>
      </c>
      <c r="AH91" s="12" t="s">
        <v>9</v>
      </c>
      <c r="AI91" s="66">
        <f>$C$25</f>
        <v>0.05</v>
      </c>
      <c r="AJ91" s="66">
        <f>$I$25</f>
        <v>0.05</v>
      </c>
      <c r="AK91" s="66">
        <f>$O$25</f>
        <v>0.05</v>
      </c>
      <c r="AL91" s="66">
        <f>$V$25</f>
        <v>0.05</v>
      </c>
      <c r="AM91" s="73">
        <f>MIN($AI91:$AL91)</f>
        <v>0.05</v>
      </c>
    </row>
    <row r="92" spans="1:376" s="1" customFormat="1" x14ac:dyDescent="0.35">
      <c r="A92" s="5" t="s">
        <v>14</v>
      </c>
      <c r="B92" s="12" t="s">
        <v>9</v>
      </c>
      <c r="C92" s="66">
        <f>MIN(C$20,C$30,C$31,C$34,C$35)</f>
        <v>8.9999999999999993E-3</v>
      </c>
      <c r="D92" s="66">
        <f>MIN(I$20,I$30,I$31,I$34,I$35)</f>
        <v>1.7000000000000001E-2</v>
      </c>
      <c r="E92" s="119">
        <f>MIN(O$20,O$30,O$31,O$34,O$35)</f>
        <v>2.1999999999999999E-2</v>
      </c>
      <c r="F92" s="119">
        <f>MIN(V$20,V$30,V$31,V$34,V$35)</f>
        <v>2.5999999999999999E-2</v>
      </c>
      <c r="G92" s="120">
        <f>MIN(C92:F92)</f>
        <v>8.9999999999999993E-3</v>
      </c>
      <c r="H92" s="173"/>
      <c r="I92" s="5" t="s">
        <v>14</v>
      </c>
      <c r="J92" s="12" t="s">
        <v>9</v>
      </c>
      <c r="K92" s="66">
        <f>MIN(C$22,C$23,C$28,C$32)</f>
        <v>8.4000000000000005E-2</v>
      </c>
      <c r="L92" s="126">
        <f>MIN(I$22,I$23,I$28,I$32)</f>
        <v>7.8E-2</v>
      </c>
      <c r="M92" s="126">
        <f>MIN(O$22,O$23,O$28,O$32)</f>
        <v>7.5999999999999998E-2</v>
      </c>
      <c r="N92" s="126">
        <f>MIN(V$22,V$23,V$28,V$32)</f>
        <v>7.2999999999999995E-2</v>
      </c>
      <c r="O92" s="127">
        <f>MIN(K92:N92)</f>
        <v>7.2999999999999995E-2</v>
      </c>
      <c r="P92" s="173"/>
      <c r="Q92" s="5" t="s">
        <v>14</v>
      </c>
      <c r="R92" s="12" t="s">
        <v>9</v>
      </c>
      <c r="S92" s="133">
        <f>MIN($C$24,$C$26:$C$27)</f>
        <v>5.1999999999999998E-2</v>
      </c>
      <c r="T92" s="133">
        <f>MIN($I$24,$I$26:$I$27)</f>
        <v>5.5E-2</v>
      </c>
      <c r="U92" s="133">
        <f>MIN($O$24,$O$26:$O$27)</f>
        <v>5.6000000000000001E-2</v>
      </c>
      <c r="V92" s="133">
        <f>MIN($V$24,$V$26,$V$27)</f>
        <v>5.6000000000000001E-2</v>
      </c>
      <c r="W92" s="134">
        <f>MIN(S92:V92)</f>
        <v>5.1999999999999998E-2</v>
      </c>
      <c r="X92" s="173"/>
      <c r="Y92" s="5" t="s">
        <v>14</v>
      </c>
      <c r="Z92" s="12" t="s">
        <v>9</v>
      </c>
      <c r="AA92" s="66">
        <f>MIN($C$21,$C$29,$C$33)</f>
        <v>0.05</v>
      </c>
      <c r="AB92" s="119">
        <f>MIN($I$21,$I$29,$I$33)</f>
        <v>0.05</v>
      </c>
      <c r="AC92" s="119">
        <f>MIN($O$21,$O$29,$O$33)</f>
        <v>0.05</v>
      </c>
      <c r="AD92" s="66">
        <f>MIN($V$21,$V$29,$V$33)</f>
        <v>4.9000000000000002E-2</v>
      </c>
      <c r="AE92" s="139">
        <f>MIN(AA92:AD92)</f>
        <v>4.9000000000000002E-2</v>
      </c>
      <c r="AF92" s="173"/>
      <c r="AG92" s="5" t="s">
        <v>17</v>
      </c>
      <c r="AH92" s="12" t="s">
        <v>9</v>
      </c>
      <c r="AI92" s="66">
        <f>$C$41</f>
        <v>0.05</v>
      </c>
      <c r="AJ92" s="66">
        <f>$I$41</f>
        <v>0.05</v>
      </c>
      <c r="AK92" s="66">
        <f>$O$41</f>
        <v>0.05</v>
      </c>
      <c r="AL92" s="66">
        <f>$V$41</f>
        <v>0.05</v>
      </c>
      <c r="AM92" s="73">
        <f>MIN($AI92:$AL92)</f>
        <v>0.05</v>
      </c>
    </row>
    <row r="93" spans="1:376" s="1" customFormat="1" x14ac:dyDescent="0.35">
      <c r="A93" s="5"/>
      <c r="B93" s="6" t="s">
        <v>10</v>
      </c>
      <c r="C93" s="66">
        <f>MAX(C$20,C$30,C$31,C$34,C$35)</f>
        <v>2.8000000000000001E-2</v>
      </c>
      <c r="D93" s="66">
        <f>MAX(I$20,I$30,I$31,I$34,I$35)</f>
        <v>3.5000000000000003E-2</v>
      </c>
      <c r="E93" s="119">
        <f>MAX(O$20,O$30,O$31,O$34,O$35)</f>
        <v>4.5999999999999999E-2</v>
      </c>
      <c r="F93" s="119">
        <f>MAX(V$20,V$30,V$31,V$34,V$35)</f>
        <v>5.2999999999999999E-2</v>
      </c>
      <c r="G93" s="121">
        <f>MAX(C93:F93)</f>
        <v>5.2999999999999999E-2</v>
      </c>
      <c r="H93" s="173"/>
      <c r="I93" s="5"/>
      <c r="J93" s="6" t="s">
        <v>10</v>
      </c>
      <c r="K93" s="66">
        <f>MAX(C$22,C$23,C$28,C$32)</f>
        <v>0.158</v>
      </c>
      <c r="L93" s="126">
        <f>MAX(I$22,I$23,I$28,I$32)</f>
        <v>0.19400000000000001</v>
      </c>
      <c r="M93" s="126">
        <f>MAX(O$22,O$23,O$28,O$32)</f>
        <v>0.21299999999999999</v>
      </c>
      <c r="N93" s="126">
        <f>MAX(V$22,V$23,V$28,V$32)</f>
        <v>0.224</v>
      </c>
      <c r="O93" s="128">
        <f>MAX(K93:N93)</f>
        <v>0.224</v>
      </c>
      <c r="P93" s="173"/>
      <c r="Q93" s="5"/>
      <c r="R93" s="6" t="s">
        <v>10</v>
      </c>
      <c r="S93" s="133">
        <f>MAX($C$24,$C$26:$C$27)</f>
        <v>5.3999999999999999E-2</v>
      </c>
      <c r="T93" s="133">
        <f>MAX($I$24,$I$26:$I$27)</f>
        <v>7.8E-2</v>
      </c>
      <c r="U93" s="133">
        <f>MAX($O$24,$O$26:$O$27)</f>
        <v>9.4E-2</v>
      </c>
      <c r="V93" s="133">
        <f>MAX($V$24,$V$26,$V$27)</f>
        <v>0.105</v>
      </c>
      <c r="W93" s="135">
        <f>MAX(S93:V93)</f>
        <v>0.105</v>
      </c>
      <c r="X93" s="173"/>
      <c r="Y93" s="5"/>
      <c r="Z93" s="6" t="s">
        <v>10</v>
      </c>
      <c r="AA93" s="140">
        <f>MAX($C$21,$C$29,$C$33)</f>
        <v>0.05</v>
      </c>
      <c r="AB93" s="141">
        <f>MAX($I$21,$I$29,$I$33)</f>
        <v>0.05</v>
      </c>
      <c r="AC93" s="141">
        <f>MAX($O$21,$O$29,$O$33)</f>
        <v>0.05</v>
      </c>
      <c r="AD93" s="140">
        <f>MAX($V$21,$V$29,$V$33)</f>
        <v>0.05</v>
      </c>
      <c r="AE93" s="142">
        <f>MAX(AA93:AD93)</f>
        <v>0.05</v>
      </c>
      <c r="AF93" s="173"/>
      <c r="AG93" s="5" t="s">
        <v>20</v>
      </c>
      <c r="AH93" s="12" t="s">
        <v>9</v>
      </c>
      <c r="AI93" s="66">
        <f>$C$57</f>
        <v>0.05</v>
      </c>
      <c r="AJ93" s="66">
        <f>$I$57</f>
        <v>0.05</v>
      </c>
      <c r="AK93" s="66">
        <f>$O$57</f>
        <v>0.05</v>
      </c>
      <c r="AL93" s="66">
        <f>$V$57</f>
        <v>0.05</v>
      </c>
      <c r="AM93" s="73">
        <f>MIN($AI93:$AL93)</f>
        <v>0.05</v>
      </c>
    </row>
    <row r="94" spans="1:376" s="1" customFormat="1" x14ac:dyDescent="0.35">
      <c r="A94" s="5" t="s">
        <v>17</v>
      </c>
      <c r="B94" s="12" t="s">
        <v>9</v>
      </c>
      <c r="C94" s="66">
        <f>MIN(C$36,C$46,C$47,C$50,C$51)</f>
        <v>8.9999999999999993E-3</v>
      </c>
      <c r="D94" s="66">
        <f>MIN(I$36,I$46,I$47,I$50,I$51)</f>
        <v>1.6E-2</v>
      </c>
      <c r="E94" s="119">
        <f>MIN(O$36,O$46,O$47,O$50,O$51)</f>
        <v>2.1999999999999999E-2</v>
      </c>
      <c r="F94" s="119">
        <f>MIN(V$36,V$46,V$47,V$50,V$51)</f>
        <v>2.5999999999999999E-2</v>
      </c>
      <c r="G94" s="120">
        <f>MIN(C94:F94)</f>
        <v>8.9999999999999993E-3</v>
      </c>
      <c r="H94" s="173"/>
      <c r="I94" s="5" t="s">
        <v>17</v>
      </c>
      <c r="J94" s="12" t="s">
        <v>9</v>
      </c>
      <c r="K94" s="66">
        <f>MIN(C$38,C$39,C$44,C$48)</f>
        <v>8.4000000000000005E-2</v>
      </c>
      <c r="L94" s="126">
        <f>MIN(I$38,I$39,I$44,I$48)</f>
        <v>7.8E-2</v>
      </c>
      <c r="M94" s="126">
        <f>MIN(O$38,O$39,O$44,O$48)</f>
        <v>7.5999999999999998E-2</v>
      </c>
      <c r="N94" s="126">
        <f>MIN(V$38,V$39,V$44,V$48)</f>
        <v>7.2999999999999995E-2</v>
      </c>
      <c r="O94" s="127">
        <f>MIN(K94:N94)</f>
        <v>7.2999999999999995E-2</v>
      </c>
      <c r="P94" s="173"/>
      <c r="Q94" s="5" t="s">
        <v>17</v>
      </c>
      <c r="R94" s="12" t="s">
        <v>9</v>
      </c>
      <c r="S94" s="133">
        <f>MIN($C$40,$C$42:$C$43)</f>
        <v>5.0999999999999997E-2</v>
      </c>
      <c r="T94" s="133">
        <f>MIN($I$40,$I$42:$I$43)</f>
        <v>5.5E-2</v>
      </c>
      <c r="U94" s="133">
        <f>MIN($O$40,$O$42:$O$43)</f>
        <v>5.6000000000000001E-2</v>
      </c>
      <c r="V94" s="133">
        <f>MIN($V$40,$V$42,$V$43)</f>
        <v>5.6000000000000001E-2</v>
      </c>
      <c r="W94" s="134">
        <f>MIN(S94:V94)</f>
        <v>5.0999999999999997E-2</v>
      </c>
      <c r="X94" s="173"/>
      <c r="Y94" s="5" t="s">
        <v>17</v>
      </c>
      <c r="Z94" s="12" t="s">
        <v>9</v>
      </c>
      <c r="AA94" s="66">
        <f>MIN($C$37,$C$45,$C$49)</f>
        <v>0.05</v>
      </c>
      <c r="AB94" s="119">
        <f>MIN($I$37,$I$45,$I$49)</f>
        <v>0.05</v>
      </c>
      <c r="AC94" s="119">
        <f>MIN($O$37,$O$45,$O$49)</f>
        <v>0.05</v>
      </c>
      <c r="AD94" s="66">
        <f>MIN($V$37,$V$45,$V$49)</f>
        <v>0.05</v>
      </c>
      <c r="AE94" s="139">
        <f>MIN(AA94:AD94)</f>
        <v>0.05</v>
      </c>
      <c r="AF94" s="173"/>
      <c r="AG94" s="117" t="s">
        <v>41</v>
      </c>
      <c r="AH94" s="118" t="s">
        <v>9</v>
      </c>
      <c r="AI94" s="66">
        <f>$C$73</f>
        <v>0.05</v>
      </c>
      <c r="AJ94" s="66">
        <f>$I$73</f>
        <v>0.05</v>
      </c>
      <c r="AK94" s="66">
        <f>$O$73</f>
        <v>0.05</v>
      </c>
      <c r="AL94" s="66">
        <f>$V$73</f>
        <v>0.05</v>
      </c>
      <c r="AM94" s="73">
        <f>MIN($AI94:$AL94)</f>
        <v>0.05</v>
      </c>
    </row>
    <row r="95" spans="1:376" s="1" customFormat="1" x14ac:dyDescent="0.35">
      <c r="A95" s="5"/>
      <c r="B95" s="6" t="s">
        <v>10</v>
      </c>
      <c r="C95" s="66">
        <f>MAX(C$36,C$46,C$47,C$50,C$51)</f>
        <v>2.8000000000000001E-2</v>
      </c>
      <c r="D95" s="66">
        <f>MAX(I$36,I$46,I$47,I$50,I$51)</f>
        <v>3.5000000000000003E-2</v>
      </c>
      <c r="E95" s="119">
        <f>MAX(O$36,O$46,O$47,O$50,O$51)</f>
        <v>4.4999999999999998E-2</v>
      </c>
      <c r="F95" s="119">
        <f>MAX(V$36,V$46,V$47,V$50,V$51)</f>
        <v>5.2999999999999999E-2</v>
      </c>
      <c r="G95" s="121">
        <f>MAX(C95:F95)</f>
        <v>5.2999999999999999E-2</v>
      </c>
      <c r="H95" s="173"/>
      <c r="I95" s="5"/>
      <c r="J95" s="6" t="s">
        <v>10</v>
      </c>
      <c r="K95" s="66">
        <f>MAX(C$38,C$39,C$44,C$48)</f>
        <v>0.155</v>
      </c>
      <c r="L95" s="126">
        <f>MAX(I$38,I$39,I$44,I$48)</f>
        <v>0.192</v>
      </c>
      <c r="M95" s="126">
        <f>MAX(O$38,O$39,O$44,O$48)</f>
        <v>0.21099999999999999</v>
      </c>
      <c r="N95" s="126">
        <f>MAX(V$38,V$39,V$44,V$48)</f>
        <v>0.222</v>
      </c>
      <c r="O95" s="128">
        <f>MAX(K95:N95)</f>
        <v>0.222</v>
      </c>
      <c r="P95" s="173"/>
      <c r="Q95" s="5"/>
      <c r="R95" s="6" t="s">
        <v>10</v>
      </c>
      <c r="S95" s="133">
        <f>MAX($C$40,$C$42:$C$43)</f>
        <v>5.2999999999999999E-2</v>
      </c>
      <c r="T95" s="133">
        <f>MAX($I$40,$I$42:$I$43)</f>
        <v>7.8E-2</v>
      </c>
      <c r="U95" s="133">
        <f>MAX($O$40,$O$42:$O$43)</f>
        <v>9.4E-2</v>
      </c>
      <c r="V95" s="133">
        <f>MAX($V$40,$V$42,$V$43)</f>
        <v>0.105</v>
      </c>
      <c r="W95" s="135">
        <f>MAX(S95:V95)</f>
        <v>0.105</v>
      </c>
      <c r="X95" s="173"/>
      <c r="Y95" s="5"/>
      <c r="Z95" s="6" t="s">
        <v>10</v>
      </c>
      <c r="AA95" s="140">
        <f>MAX($C$37,$C$45,$C$49)</f>
        <v>0.05</v>
      </c>
      <c r="AB95" s="141">
        <f>MAX($I$37,$I$45,$I$49)</f>
        <v>0.05</v>
      </c>
      <c r="AC95" s="141">
        <f>MAX($O$37,$O$45,$O$49)</f>
        <v>0.05</v>
      </c>
      <c r="AD95" s="140">
        <f>MAX($V$37,$V$45,$V$49)</f>
        <v>0.05</v>
      </c>
      <c r="AE95" s="142">
        <f>MAX(AA95:AD95)</f>
        <v>0.05</v>
      </c>
      <c r="AF95" s="173"/>
      <c r="AG95" s="69"/>
      <c r="AH95" s="70" t="s">
        <v>9</v>
      </c>
      <c r="AI95" s="71">
        <f>MIN($AI90:$AI94)</f>
        <v>0.05</v>
      </c>
      <c r="AJ95" s="71">
        <f>MIN($AJ90:$AJ94)</f>
        <v>0.05</v>
      </c>
      <c r="AK95" s="71">
        <f>MIN($AK90:$AK94)</f>
        <v>0.05</v>
      </c>
      <c r="AL95" s="71">
        <f>MIN($AL90:$AL94)</f>
        <v>0.05</v>
      </c>
      <c r="AM95" s="72">
        <f>MIN($AM90:$AM94)</f>
        <v>0.05</v>
      </c>
    </row>
    <row r="96" spans="1:376" s="1" customFormat="1" x14ac:dyDescent="0.35">
      <c r="A96" s="5" t="s">
        <v>20</v>
      </c>
      <c r="B96" s="12" t="s">
        <v>9</v>
      </c>
      <c r="C96" s="66">
        <f>MIN(C$52,C$62,C$63,C$66,C$67)</f>
        <v>8.0000000000000002E-3</v>
      </c>
      <c r="D96" s="66">
        <f>MIN(I$52,I$62,I$63,I$66,I$67)</f>
        <v>1.6E-2</v>
      </c>
      <c r="E96" s="119">
        <f>MIN(O$52,O$62,O$63,O$66,O$67)</f>
        <v>2.1999999999999999E-2</v>
      </c>
      <c r="F96" s="119">
        <f>MIN(V$52,V$62,V$63,V$66,V$67)</f>
        <v>2.5000000000000001E-2</v>
      </c>
      <c r="G96" s="120">
        <f>MIN(C96:F96)</f>
        <v>8.0000000000000002E-3</v>
      </c>
      <c r="H96" s="173"/>
      <c r="I96" s="5" t="s">
        <v>20</v>
      </c>
      <c r="J96" s="12" t="s">
        <v>9</v>
      </c>
      <c r="K96" s="66">
        <f>MIN(C$54,C$55,C$60,C$64)</f>
        <v>8.4000000000000005E-2</v>
      </c>
      <c r="L96" s="126">
        <f>MIN(I$54,I$55,I$60,I$64)</f>
        <v>7.8E-2</v>
      </c>
      <c r="M96" s="126">
        <f>MIN(O$54,O$55,O$60,O$64)</f>
        <v>7.5999999999999998E-2</v>
      </c>
      <c r="N96" s="126">
        <f>MIN(V$54,V$55,V$60,V$64)</f>
        <v>7.2999999999999995E-2</v>
      </c>
      <c r="O96" s="127">
        <f>MIN(K96:N96)</f>
        <v>7.2999999999999995E-2</v>
      </c>
      <c r="P96" s="173"/>
      <c r="Q96" s="5" t="s">
        <v>20</v>
      </c>
      <c r="R96" s="12" t="s">
        <v>9</v>
      </c>
      <c r="S96" s="133">
        <f>MIN($C$56,$C$58,$C$59)</f>
        <v>5.0999999999999997E-2</v>
      </c>
      <c r="T96" s="133">
        <f>MIN($I$56,$I$58,$I$59)</f>
        <v>5.3999999999999999E-2</v>
      </c>
      <c r="U96" s="133">
        <f>MIN($O$56,$O$58,$O$59)</f>
        <v>5.6000000000000001E-2</v>
      </c>
      <c r="V96" s="133">
        <f>MIN($V$56,$V$58,$V$59)</f>
        <v>5.6000000000000001E-2</v>
      </c>
      <c r="W96" s="134">
        <f>MIN(S96:V96)</f>
        <v>5.0999999999999997E-2</v>
      </c>
      <c r="X96" s="173"/>
      <c r="Y96" s="5" t="s">
        <v>20</v>
      </c>
      <c r="Z96" s="12" t="s">
        <v>9</v>
      </c>
      <c r="AA96" s="66">
        <f>MIN($C$53,$C$61,$C$65)</f>
        <v>0.05</v>
      </c>
      <c r="AB96" s="119">
        <f>MIN($I$53,$I$61,$I$65)</f>
        <v>0.05</v>
      </c>
      <c r="AC96" s="119">
        <f>MIN($O$53,$O$61,$O$65)</f>
        <v>0.05</v>
      </c>
      <c r="AD96" s="66">
        <f>MIN($V$53,$V$61,$V$65)</f>
        <v>0.05</v>
      </c>
      <c r="AE96" s="139">
        <f>MIN(AA96:AD96)</f>
        <v>0.05</v>
      </c>
      <c r="AF96" s="173"/>
      <c r="AG96" s="69"/>
      <c r="AH96" s="70" t="s">
        <v>10</v>
      </c>
      <c r="AI96" s="71">
        <f>MAX($AI90:$AI94)</f>
        <v>0.05</v>
      </c>
      <c r="AJ96" s="71">
        <f>MAX($AJ90:$AJ94)</f>
        <v>0.05</v>
      </c>
      <c r="AK96" s="71">
        <f>MAX($AK90:$AK94)</f>
        <v>0.05</v>
      </c>
      <c r="AL96" s="71">
        <f>MAX($AL90:$AL94)</f>
        <v>0.05</v>
      </c>
      <c r="AM96" s="72">
        <f>MAX($AM90:$AM94)</f>
        <v>0.05</v>
      </c>
    </row>
    <row r="97" spans="1:39" s="1" customFormat="1" x14ac:dyDescent="0.35">
      <c r="A97" s="5"/>
      <c r="B97" s="6" t="s">
        <v>10</v>
      </c>
      <c r="C97" s="66">
        <f>MAX(C$52,C$62,C$63,C$66,C$67)</f>
        <v>2.8000000000000001E-2</v>
      </c>
      <c r="D97" s="66">
        <f>MAX(I$52,I$62,I$63,I$66,I$67)</f>
        <v>3.4000000000000002E-2</v>
      </c>
      <c r="E97" s="119">
        <f>MAX(O$52,O$62,O$63,O$66,O$67)</f>
        <v>4.3999999999999997E-2</v>
      </c>
      <c r="F97" s="119">
        <f>MAX(V$52,V$62,V$63,V$66,V$67)</f>
        <v>5.2999999999999999E-2</v>
      </c>
      <c r="G97" s="121">
        <f>MAX(C97:F97)</f>
        <v>5.2999999999999999E-2</v>
      </c>
      <c r="H97" s="173"/>
      <c r="I97" s="5"/>
      <c r="J97" s="6" t="s">
        <v>10</v>
      </c>
      <c r="K97" s="66">
        <f>MAX(C$54,C$55,C$60,C$64)</f>
        <v>0.153</v>
      </c>
      <c r="L97" s="126">
        <f>MAX(I$54,I$55,I$60,I$64)</f>
        <v>0.19</v>
      </c>
      <c r="M97" s="126">
        <f>MAX(O$54,O$55,O$60,O$64)</f>
        <v>0.20899999999999999</v>
      </c>
      <c r="N97" s="126">
        <f>MAX(V$54,V$55,V$60,V$64)</f>
        <v>0.22</v>
      </c>
      <c r="O97" s="128">
        <f>MAX(K97:N97)</f>
        <v>0.22</v>
      </c>
      <c r="P97" s="173"/>
      <c r="Q97" s="5"/>
      <c r="R97" s="6" t="s">
        <v>10</v>
      </c>
      <c r="S97" s="133">
        <f>MAX($C$56,$C$58,$C$59)</f>
        <v>5.1999999999999998E-2</v>
      </c>
      <c r="T97" s="133">
        <f>MAX($I$56,$I$58,$I$59)</f>
        <v>7.6999999999999999E-2</v>
      </c>
      <c r="U97" s="133">
        <f>MAX($O$56,$O$58,$O$59)</f>
        <v>9.2999999999999999E-2</v>
      </c>
      <c r="V97" s="133">
        <f>MAX($V$56,$V$58,$V$59)</f>
        <v>0.104</v>
      </c>
      <c r="W97" s="135">
        <f>MAX(S97:V97)</f>
        <v>0.104</v>
      </c>
      <c r="X97" s="173"/>
      <c r="Y97" s="5"/>
      <c r="Z97" s="6" t="s">
        <v>10</v>
      </c>
      <c r="AA97" s="140">
        <f>MAX($C$53,$C$61,$C$65)</f>
        <v>0.05</v>
      </c>
      <c r="AB97" s="141">
        <f>MAX($I$53,$I$61,$I$65)</f>
        <v>0.05</v>
      </c>
      <c r="AC97" s="141">
        <f>MAX($O$53,$O$61,$O$65)</f>
        <v>0.05</v>
      </c>
      <c r="AD97" s="66">
        <f>MAX($V$53,$V$61,$V$65)</f>
        <v>0.05</v>
      </c>
      <c r="AE97" s="142">
        <f>MAX(AA97:AD97)</f>
        <v>0.05</v>
      </c>
      <c r="AF97" s="173"/>
      <c r="AG97" s="173"/>
      <c r="AH97" s="173"/>
      <c r="AI97" s="173"/>
      <c r="AJ97" s="173"/>
      <c r="AK97" s="173"/>
      <c r="AL97" s="173"/>
      <c r="AM97" s="173"/>
    </row>
    <row r="98" spans="1:39" s="1" customFormat="1" x14ac:dyDescent="0.35">
      <c r="A98" s="173" t="s">
        <v>41</v>
      </c>
      <c r="B98" s="12" t="s">
        <v>9</v>
      </c>
      <c r="C98" s="66">
        <f>MIN(C$68,C$78,C$79,C$82,C$83)</f>
        <v>8.0000000000000002E-3</v>
      </c>
      <c r="D98" s="66">
        <f>MIN(I$68,I$78,I$79,I$82,I$83)</f>
        <v>1.6E-2</v>
      </c>
      <c r="E98" s="119">
        <f>MIN(O$68,O$78,O$79,O$82,O$83)</f>
        <v>2.1999999999999999E-2</v>
      </c>
      <c r="F98" s="119">
        <f>MIN(V$68,V$78,V$79,V$82,V$83)</f>
        <v>2.5000000000000001E-2</v>
      </c>
      <c r="G98" s="120">
        <f>MIN(C98:F98)</f>
        <v>8.0000000000000002E-3</v>
      </c>
      <c r="H98" s="173"/>
      <c r="I98" s="5" t="s">
        <v>41</v>
      </c>
      <c r="J98" s="12" t="s">
        <v>9</v>
      </c>
      <c r="K98" s="66">
        <f>MIN(C$70,C$71,C$76,C$80)</f>
        <v>8.3000000000000004E-2</v>
      </c>
      <c r="L98" s="126">
        <f>MIN(I$70,I$71,I$76,I$80)</f>
        <v>7.8E-2</v>
      </c>
      <c r="M98" s="126">
        <f>MIN(O$70,O$71,O$76,O$80)</f>
        <v>7.4999999999999997E-2</v>
      </c>
      <c r="N98" s="126">
        <f>MIN(V$70,V$71,V$76,V$80)</f>
        <v>7.2999999999999995E-2</v>
      </c>
      <c r="O98" s="127">
        <f>MIN(K98:N98)</f>
        <v>7.2999999999999995E-2</v>
      </c>
      <c r="P98" s="173"/>
      <c r="Q98" s="5" t="s">
        <v>41</v>
      </c>
      <c r="R98" s="12" t="s">
        <v>9</v>
      </c>
      <c r="S98" s="133">
        <f>MIN($C$72,$C$74,$C$75)</f>
        <v>0.05</v>
      </c>
      <c r="T98" s="133">
        <f>MIN($I$72,$I$74,$I$75)</f>
        <v>5.5E-2</v>
      </c>
      <c r="U98" s="133">
        <f>MIN($O$72,$O$74,$O$75)</f>
        <v>5.6000000000000001E-2</v>
      </c>
      <c r="V98" s="133">
        <f>MIN($V$72,$V$74,$V$75)</f>
        <v>5.6000000000000001E-2</v>
      </c>
      <c r="W98" s="134">
        <f>MIN(S98:V98)</f>
        <v>0.05</v>
      </c>
      <c r="X98" s="173"/>
      <c r="Y98" s="5" t="s">
        <v>41</v>
      </c>
      <c r="Z98" s="12" t="s">
        <v>9</v>
      </c>
      <c r="AA98" s="66">
        <f>MIN($C$69,$C$77,$C$81)</f>
        <v>0.05</v>
      </c>
      <c r="AB98" s="66">
        <f>MIN($I$69,$I$77,$I$81)</f>
        <v>0.05</v>
      </c>
      <c r="AC98" s="66">
        <f>MIN($O$69,$O$77,$O$81)</f>
        <v>0.05</v>
      </c>
      <c r="AD98" s="66">
        <f>MIN($V$69,$V$77,$V$81)</f>
        <v>0.05</v>
      </c>
      <c r="AE98" s="139">
        <f>MIN(AA98:AD98)</f>
        <v>0.05</v>
      </c>
      <c r="AF98" s="173"/>
      <c r="AG98" s="173"/>
      <c r="AH98" s="173"/>
      <c r="AI98" s="173"/>
      <c r="AJ98" s="173"/>
      <c r="AK98" s="173"/>
      <c r="AL98" s="173"/>
      <c r="AM98" s="173"/>
    </row>
    <row r="99" spans="1:39" s="1" customFormat="1" x14ac:dyDescent="0.35">
      <c r="A99" s="173"/>
      <c r="B99" s="6" t="s">
        <v>10</v>
      </c>
      <c r="C99" s="66">
        <f>MAX(C$68,C$78,C$79,C$82,C$83)</f>
        <v>2.7E-2</v>
      </c>
      <c r="D99" s="66">
        <f>MAX(I$68,I$78,I$79,I$82,I$83)</f>
        <v>3.4000000000000002E-2</v>
      </c>
      <c r="E99" s="119">
        <f>MAX(O$68,O$78,O$79,O$82,O$83)</f>
        <v>4.3999999999999997E-2</v>
      </c>
      <c r="F99" s="119">
        <f>MAX(V$68,V$78,V$79,V$82,V$83)</f>
        <v>5.1999999999999998E-2</v>
      </c>
      <c r="G99" s="121">
        <f>MAX(C99:F99)</f>
        <v>5.1999999999999998E-2</v>
      </c>
      <c r="H99" s="173"/>
      <c r="I99" s="5"/>
      <c r="J99" s="6" t="s">
        <v>10</v>
      </c>
      <c r="K99" s="66">
        <f>MAX(C$70,C$71,C$76,C$80)</f>
        <v>0.151</v>
      </c>
      <c r="L99" s="126">
        <f>MAX(I$70,I$71,I$76,I$80)</f>
        <v>0.187</v>
      </c>
      <c r="M99" s="126">
        <f>MAX(O$70,O$71,O$76,O$80)</f>
        <v>0.20599999999999999</v>
      </c>
      <c r="N99" s="126">
        <f>MAX(V$70,V$71,V$76,V$80)</f>
        <v>0.217</v>
      </c>
      <c r="O99" s="128">
        <f>MAX(K99:N99)</f>
        <v>0.217</v>
      </c>
      <c r="P99" s="173"/>
      <c r="Q99" s="5"/>
      <c r="R99" s="6" t="s">
        <v>10</v>
      </c>
      <c r="S99" s="133">
        <f>MAX($C$72,$C$74,$C$75)</f>
        <v>5.0999999999999997E-2</v>
      </c>
      <c r="T99" s="133">
        <f>MAX($I$72,$I$74,$I$75)</f>
        <v>7.5999999999999998E-2</v>
      </c>
      <c r="U99" s="133">
        <f>MAX($O$72,$O$74,$O$75)</f>
        <v>9.1999999999999998E-2</v>
      </c>
      <c r="V99" s="133">
        <f>MAX($V$72,$V$74,$V$75)</f>
        <v>0.10299999999999999</v>
      </c>
      <c r="W99" s="135">
        <f>MAX(S99:V99)</f>
        <v>0.10299999999999999</v>
      </c>
      <c r="X99" s="173"/>
      <c r="Y99" s="5"/>
      <c r="Z99" s="6" t="s">
        <v>10</v>
      </c>
      <c r="AA99" s="66">
        <f>MAX($C$69,$C$77,$C$81)</f>
        <v>0.05</v>
      </c>
      <c r="AB99" s="66">
        <f>MAX($I$69,$I$77,$I$81)</f>
        <v>0.05</v>
      </c>
      <c r="AC99" s="66">
        <f>MAX($O$69,$O$77,$O$81)</f>
        <v>0.05</v>
      </c>
      <c r="AD99" s="66">
        <f>MAX($V$69,$V$77,$V$81)</f>
        <v>0.05</v>
      </c>
      <c r="AE99" s="142">
        <f>MAX(AA99:AD99)</f>
        <v>0.05</v>
      </c>
      <c r="AF99" s="173"/>
      <c r="AG99" s="173"/>
      <c r="AH99" s="173"/>
      <c r="AI99" s="173"/>
      <c r="AJ99" s="173"/>
      <c r="AK99" s="173"/>
      <c r="AL99" s="173"/>
      <c r="AM99" s="173"/>
    </row>
    <row r="100" spans="1:39" s="1" customFormat="1" x14ac:dyDescent="0.35">
      <c r="A100" s="40"/>
      <c r="B100" s="41" t="s">
        <v>18</v>
      </c>
      <c r="C100" s="122">
        <f>MIN(C90:C99)</f>
        <v>8.0000000000000002E-3</v>
      </c>
      <c r="D100" s="122">
        <f>MIN(D90:D99)</f>
        <v>1.6E-2</v>
      </c>
      <c r="E100" s="122">
        <f>MIN(E90:E99)</f>
        <v>2.1999999999999999E-2</v>
      </c>
      <c r="F100" s="122">
        <f>MIN(F90:F99)</f>
        <v>2.5000000000000001E-2</v>
      </c>
      <c r="G100" s="123">
        <f>MIN(C100:F100)</f>
        <v>8.0000000000000002E-3</v>
      </c>
      <c r="H100" s="173"/>
      <c r="I100" s="46"/>
      <c r="J100" s="47" t="s">
        <v>18</v>
      </c>
      <c r="K100" s="129">
        <f>MIN(K90:K99)</f>
        <v>8.3000000000000004E-2</v>
      </c>
      <c r="L100" s="129">
        <f>MIN(L90:L99)</f>
        <v>7.8E-2</v>
      </c>
      <c r="M100" s="129">
        <f>MIN(M90:M99)</f>
        <v>7.4999999999999997E-2</v>
      </c>
      <c r="N100" s="129">
        <f>MIN(N90:N99)</f>
        <v>7.2999999999999995E-2</v>
      </c>
      <c r="O100" s="130">
        <f>MIN(K100:N100)</f>
        <v>7.2999999999999995E-2</v>
      </c>
      <c r="P100" s="173"/>
      <c r="Q100" s="52"/>
      <c r="R100" s="53" t="s">
        <v>18</v>
      </c>
      <c r="S100" s="112">
        <f>MIN(S90:S99)</f>
        <v>0.05</v>
      </c>
      <c r="T100" s="112">
        <f>MIN(T90:T99)</f>
        <v>5.3999999999999999E-2</v>
      </c>
      <c r="U100" s="112">
        <f>MIN(U90:U99)</f>
        <v>5.6000000000000001E-2</v>
      </c>
      <c r="V100" s="112">
        <f>MIN(V90:V99)</f>
        <v>5.6000000000000001E-2</v>
      </c>
      <c r="W100" s="136">
        <f>MIN(S100:V100)</f>
        <v>0.05</v>
      </c>
      <c r="X100" s="173"/>
      <c r="Y100" s="59"/>
      <c r="Z100" s="74" t="s">
        <v>9</v>
      </c>
      <c r="AA100" s="143">
        <f>MIN(AA90:AA99)</f>
        <v>0.05</v>
      </c>
      <c r="AB100" s="143">
        <f>MIN(AB90:AB99)</f>
        <v>0.05</v>
      </c>
      <c r="AC100" s="143">
        <f>MIN(AC90:AC99)</f>
        <v>0.05</v>
      </c>
      <c r="AD100" s="143">
        <f>MIN(AD90:AD99)</f>
        <v>4.9000000000000002E-2</v>
      </c>
      <c r="AE100" s="144">
        <f>MIN(AA100:AD100)</f>
        <v>4.9000000000000002E-2</v>
      </c>
      <c r="AF100" s="173"/>
      <c r="AG100" s="173"/>
      <c r="AH100" s="173"/>
      <c r="AI100" s="173"/>
      <c r="AJ100" s="173"/>
      <c r="AK100" s="173"/>
      <c r="AL100" s="173"/>
      <c r="AM100" s="173"/>
    </row>
    <row r="101" spans="1:39" s="1" customFormat="1" x14ac:dyDescent="0.35">
      <c r="A101" s="42"/>
      <c r="B101" s="43" t="s">
        <v>19</v>
      </c>
      <c r="C101" s="124">
        <f>MAX(C90:C99)</f>
        <v>2.9000000000000001E-2</v>
      </c>
      <c r="D101" s="124">
        <f>MAX(D90:D99)</f>
        <v>3.5999999999999997E-2</v>
      </c>
      <c r="E101" s="124">
        <f>MAX(E90:E99)</f>
        <v>4.5999999999999999E-2</v>
      </c>
      <c r="F101" s="124">
        <f>MAX(F90:F99)</f>
        <v>5.3999999999999999E-2</v>
      </c>
      <c r="G101" s="125">
        <f>MAX(C101:F101)</f>
        <v>5.3999999999999999E-2</v>
      </c>
      <c r="H101" s="173"/>
      <c r="I101" s="48"/>
      <c r="J101" s="49" t="s">
        <v>19</v>
      </c>
      <c r="K101" s="131">
        <f>MAX(K90:K99)</f>
        <v>0.16200000000000001</v>
      </c>
      <c r="L101" s="131">
        <f>MAX(L90:L99)</f>
        <v>0.19900000000000001</v>
      </c>
      <c r="M101" s="131">
        <f>MAX(M90:M99)</f>
        <v>0.218</v>
      </c>
      <c r="N101" s="131">
        <f>MAX(N90:N99)</f>
        <v>0.22900000000000001</v>
      </c>
      <c r="O101" s="132">
        <f>MAX(K101:N101)</f>
        <v>0.22900000000000001</v>
      </c>
      <c r="P101" s="173"/>
      <c r="Q101" s="54"/>
      <c r="R101" s="55" t="s">
        <v>19</v>
      </c>
      <c r="S101" s="137">
        <f>MAX(S90:S99)</f>
        <v>5.6000000000000001E-2</v>
      </c>
      <c r="T101" s="137">
        <f>MAX(T90:T99)</f>
        <v>0.08</v>
      </c>
      <c r="U101" s="137">
        <f>MAX(U90:U99)</f>
        <v>9.6000000000000002E-2</v>
      </c>
      <c r="V101" s="137">
        <f>MAX(V90:V99)</f>
        <v>0.108</v>
      </c>
      <c r="W101" s="138">
        <f>MAX(S101:V101)</f>
        <v>0.108</v>
      </c>
      <c r="X101" s="173"/>
      <c r="Y101" s="61"/>
      <c r="Z101" s="62" t="s">
        <v>10</v>
      </c>
      <c r="AA101" s="145">
        <f>MAX(AA90:AA99)</f>
        <v>5.0999999999999997E-2</v>
      </c>
      <c r="AB101" s="145">
        <f>MAX(AB90:AB99)</f>
        <v>0.05</v>
      </c>
      <c r="AC101" s="145">
        <f>MAX(AC90:AC99)</f>
        <v>0.05</v>
      </c>
      <c r="AD101" s="145">
        <f>MAX(AD90:AD99)</f>
        <v>0.05</v>
      </c>
      <c r="AE101" s="146">
        <f>MAX(AA101:AD101)</f>
        <v>5.0999999999999997E-2</v>
      </c>
      <c r="AF101" s="173"/>
      <c r="AG101" s="173"/>
      <c r="AH101" s="173"/>
      <c r="AI101" s="173"/>
      <c r="AJ101" s="173"/>
      <c r="AK101" s="173"/>
      <c r="AL101" s="173"/>
      <c r="AM101" s="173"/>
    </row>
    <row r="102" spans="1:39" s="1" customFormat="1" x14ac:dyDescent="0.35">
      <c r="A102" s="34"/>
      <c r="B102" s="35"/>
      <c r="C102" s="35"/>
      <c r="D102" s="35"/>
      <c r="E102" s="35"/>
      <c r="F102" s="35"/>
      <c r="G102" s="36"/>
      <c r="H102" s="37"/>
      <c r="I102" s="34"/>
      <c r="J102" s="35"/>
      <c r="K102" s="35"/>
      <c r="L102" s="35"/>
      <c r="M102" s="35"/>
      <c r="N102" s="35"/>
      <c r="O102" s="36"/>
      <c r="P102" s="37"/>
      <c r="Q102" s="37"/>
      <c r="R102" s="37"/>
      <c r="S102" s="37"/>
      <c r="T102" s="37"/>
      <c r="U102" s="37"/>
      <c r="V102" s="37"/>
      <c r="W102" s="37"/>
      <c r="X102" s="37"/>
      <c r="Y102" s="173"/>
      <c r="Z102" s="173"/>
      <c r="AA102" s="173"/>
      <c r="AB102" s="173"/>
      <c r="AC102" s="173"/>
      <c r="AD102" s="173"/>
      <c r="AE102" s="173"/>
      <c r="AF102" s="173"/>
      <c r="AG102" s="37"/>
      <c r="AH102" s="37"/>
      <c r="AI102" s="37"/>
      <c r="AJ102" s="37"/>
      <c r="AK102" s="37"/>
      <c r="AL102" s="37"/>
      <c r="AM102" s="37"/>
    </row>
    <row r="103" spans="1:39" s="1" customFormat="1" x14ac:dyDescent="0.35">
      <c r="A103" s="2" t="s">
        <v>49</v>
      </c>
      <c r="B103" s="3" t="s">
        <v>8</v>
      </c>
      <c r="C103" s="4">
        <v>2</v>
      </c>
      <c r="D103" s="4">
        <v>3</v>
      </c>
      <c r="E103" s="4">
        <v>4</v>
      </c>
      <c r="F103" s="4">
        <v>5</v>
      </c>
      <c r="G103" s="38" t="s">
        <v>11</v>
      </c>
      <c r="H103" s="173"/>
      <c r="I103" s="2" t="s">
        <v>49</v>
      </c>
      <c r="J103" s="3" t="s">
        <v>8</v>
      </c>
      <c r="K103" s="4">
        <v>2</v>
      </c>
      <c r="L103" s="4">
        <v>3</v>
      </c>
      <c r="M103" s="4">
        <v>4</v>
      </c>
      <c r="N103" s="4">
        <v>5</v>
      </c>
      <c r="O103" s="44" t="s">
        <v>11</v>
      </c>
      <c r="P103" s="173"/>
      <c r="Q103" s="2" t="s">
        <v>2</v>
      </c>
      <c r="R103" s="3" t="s">
        <v>8</v>
      </c>
      <c r="S103" s="4">
        <v>2</v>
      </c>
      <c r="T103" s="4">
        <v>3</v>
      </c>
      <c r="U103" s="4">
        <v>4</v>
      </c>
      <c r="V103" s="4">
        <v>5</v>
      </c>
      <c r="W103" s="50" t="s">
        <v>11</v>
      </c>
      <c r="X103" s="173"/>
      <c r="Y103" s="2" t="s">
        <v>2</v>
      </c>
      <c r="Z103" s="3" t="s">
        <v>8</v>
      </c>
      <c r="AA103" s="4">
        <v>2</v>
      </c>
      <c r="AB103" s="4">
        <v>3</v>
      </c>
      <c r="AC103" s="4">
        <v>4</v>
      </c>
      <c r="AD103" s="4">
        <v>5</v>
      </c>
      <c r="AE103" s="56" t="s">
        <v>11</v>
      </c>
      <c r="AF103" s="173"/>
      <c r="AG103" s="2" t="s">
        <v>53</v>
      </c>
      <c r="AH103" s="3"/>
      <c r="AI103" s="4"/>
      <c r="AJ103" s="4"/>
      <c r="AK103" s="4"/>
      <c r="AL103" s="4"/>
      <c r="AM103" s="67"/>
    </row>
    <row r="104" spans="1:39" s="1" customFormat="1" x14ac:dyDescent="0.35">
      <c r="A104" s="5" t="s">
        <v>12</v>
      </c>
      <c r="B104" s="6"/>
      <c r="C104" s="7"/>
      <c r="D104" s="7"/>
      <c r="E104" s="7"/>
      <c r="F104" s="7"/>
      <c r="G104" s="39"/>
      <c r="H104" s="173"/>
      <c r="I104" s="5" t="s">
        <v>12</v>
      </c>
      <c r="J104" s="6"/>
      <c r="K104" s="7"/>
      <c r="L104" s="7"/>
      <c r="M104" s="7"/>
      <c r="N104" s="7"/>
      <c r="O104" s="45"/>
      <c r="P104" s="173"/>
      <c r="Q104" s="5" t="s">
        <v>12</v>
      </c>
      <c r="R104" s="6"/>
      <c r="S104" s="7"/>
      <c r="T104" s="7"/>
      <c r="U104" s="7"/>
      <c r="V104" s="7"/>
      <c r="W104" s="51"/>
      <c r="X104" s="173"/>
      <c r="Y104" s="5" t="s">
        <v>12</v>
      </c>
      <c r="Z104" s="6"/>
      <c r="AA104" s="7"/>
      <c r="AB104" s="7"/>
      <c r="AC104" s="7"/>
      <c r="AD104" s="7"/>
      <c r="AE104" s="58"/>
      <c r="AF104" s="173"/>
      <c r="AG104" s="5"/>
      <c r="AH104" s="6"/>
      <c r="AI104" s="7"/>
      <c r="AJ104" s="7"/>
      <c r="AK104" s="7"/>
      <c r="AL104" s="7"/>
      <c r="AM104" s="68"/>
    </row>
    <row r="105" spans="1:39" s="1" customFormat="1" x14ac:dyDescent="0.35">
      <c r="A105" s="5" t="s">
        <v>13</v>
      </c>
      <c r="B105" s="12" t="s">
        <v>9</v>
      </c>
      <c r="C105" s="66">
        <f>MIN(D$4,D$14,D$15,D$18,D$19)</f>
        <v>4.9000000000000002E-2</v>
      </c>
      <c r="D105" s="66">
        <f>MIN(J$4,J$14,J$15,J$18,J$19)</f>
        <v>4.9000000000000002E-2</v>
      </c>
      <c r="E105" s="119">
        <f>MIN(P$4,P$14,P$15,P$18,P$19)</f>
        <v>0.05</v>
      </c>
      <c r="F105" s="119">
        <f>MIN(W$4,W$14,W$15,W$18,W$19)</f>
        <v>0.05</v>
      </c>
      <c r="G105" s="120">
        <f>MIN(C120:F120)</f>
        <v>4.9000000000000002E-2</v>
      </c>
      <c r="H105" s="173"/>
      <c r="I105" s="5" t="s">
        <v>13</v>
      </c>
      <c r="J105" s="12" t="s">
        <v>9</v>
      </c>
      <c r="K105" s="66">
        <f>MIN(D$6,D$7,D$12,D$16)</f>
        <v>0.05</v>
      </c>
      <c r="L105" s="126">
        <f>MIN(J$6,J$7,J$12,J$16)</f>
        <v>0.05</v>
      </c>
      <c r="M105" s="126">
        <f>MIN(P$6,P$7,P$12,P$16)</f>
        <v>0.05</v>
      </c>
      <c r="N105" s="126">
        <f>MIN(W$6,W$7,W$12,W$16)</f>
        <v>5.0999999999999997E-2</v>
      </c>
      <c r="O105" s="127">
        <f>MIN(K105:N105)</f>
        <v>0.05</v>
      </c>
      <c r="P105" s="173"/>
      <c r="Q105" s="5" t="s">
        <v>13</v>
      </c>
      <c r="R105" s="12" t="s">
        <v>9</v>
      </c>
      <c r="S105" s="66">
        <f>MIN($D$8,$D$10,$D$11)</f>
        <v>0.05</v>
      </c>
      <c r="T105" s="133">
        <f>MIN($J$8,$J$10,$J$11)</f>
        <v>0.05</v>
      </c>
      <c r="U105" s="133">
        <f>MIN($P$8,$P$10,$P$11)</f>
        <v>0.05</v>
      </c>
      <c r="V105" s="133">
        <f>MIN($W$8,$W$10,$W$11)</f>
        <v>0.05</v>
      </c>
      <c r="W105" s="134">
        <f>MIN(S105:V105)</f>
        <v>0.05</v>
      </c>
      <c r="X105" s="173"/>
      <c r="Y105" s="5" t="s">
        <v>13</v>
      </c>
      <c r="Z105" s="12" t="s">
        <v>9</v>
      </c>
      <c r="AA105" s="66">
        <f>MIN($D$5,$D$13,$D$17)</f>
        <v>0.05</v>
      </c>
      <c r="AB105" s="119">
        <f>MIN($J$5,$J$13,$J$17)</f>
        <v>0.05</v>
      </c>
      <c r="AC105" s="119">
        <f>MIN($P$5,$P$13,$P$17)</f>
        <v>0.05</v>
      </c>
      <c r="AD105" s="66">
        <f>MIN($W$5,$W$13,$W$17)</f>
        <v>0.05</v>
      </c>
      <c r="AE105" s="139">
        <f>MIN(AA105:AD105)</f>
        <v>0.05</v>
      </c>
      <c r="AF105" s="173"/>
      <c r="AG105" s="5" t="s">
        <v>15</v>
      </c>
      <c r="AH105" s="12" t="s">
        <v>8</v>
      </c>
      <c r="AI105" s="66">
        <v>2</v>
      </c>
      <c r="AJ105" s="66">
        <v>3</v>
      </c>
      <c r="AK105" s="66">
        <v>4</v>
      </c>
      <c r="AL105" s="66">
        <v>5</v>
      </c>
      <c r="AM105" s="73" t="s">
        <v>11</v>
      </c>
    </row>
    <row r="106" spans="1:39" s="1" customFormat="1" x14ac:dyDescent="0.35">
      <c r="A106" s="5"/>
      <c r="B106" s="6" t="s">
        <v>10</v>
      </c>
      <c r="C106" s="66">
        <f>MAX(D$4,D$14,D$15,D$18,D$19)</f>
        <v>0.05</v>
      </c>
      <c r="D106" s="66">
        <f>MAX(J$4,J$14,J$15,J$18,J$19)</f>
        <v>0.05</v>
      </c>
      <c r="E106" s="119">
        <f>MAX(P$4,P$14,P$15,P$18,P$19)</f>
        <v>0.05</v>
      </c>
      <c r="F106" s="119">
        <f>MAX(W$4,W$14,W$15,W$18,W$19)</f>
        <v>5.0999999999999997E-2</v>
      </c>
      <c r="G106" s="121">
        <f>MAX(C121:F121)</f>
        <v>9.4E-2</v>
      </c>
      <c r="H106" s="173"/>
      <c r="I106" s="5"/>
      <c r="J106" s="6" t="s">
        <v>10</v>
      </c>
      <c r="K106" s="66">
        <f>MAX(D$6,D$7,D$12,D$16)</f>
        <v>5.0999999999999997E-2</v>
      </c>
      <c r="L106" s="126">
        <f>MAX(J$6,J$7,J$12,J$16)</f>
        <v>5.1999999999999998E-2</v>
      </c>
      <c r="M106" s="126">
        <f>MAX(P$6,P$7,P$12,P$16)</f>
        <v>5.1999999999999998E-2</v>
      </c>
      <c r="N106" s="126">
        <f>MAX(W$6,W$7,W$12,W$16)</f>
        <v>5.1999999999999998E-2</v>
      </c>
      <c r="O106" s="128">
        <f>MAX(K106:N106)</f>
        <v>5.1999999999999998E-2</v>
      </c>
      <c r="P106" s="173"/>
      <c r="Q106" s="5"/>
      <c r="R106" s="6" t="s">
        <v>10</v>
      </c>
      <c r="S106" s="66">
        <f>MAX($D$8,$D$10,$D$11)</f>
        <v>5.0999999999999997E-2</v>
      </c>
      <c r="T106" s="133">
        <f>MAX($J$8,$J$10,$J$11)</f>
        <v>0.05</v>
      </c>
      <c r="U106" s="133">
        <f>MAX($P$8,$P$10,$P$11)</f>
        <v>0.05</v>
      </c>
      <c r="V106" s="133">
        <f>MAX($W$8,$W$10,$W$11)</f>
        <v>5.0999999999999997E-2</v>
      </c>
      <c r="W106" s="135">
        <f>MAX(S106:V106)</f>
        <v>5.0999999999999997E-2</v>
      </c>
      <c r="X106" s="173"/>
      <c r="Y106" s="5"/>
      <c r="Z106" s="6" t="s">
        <v>10</v>
      </c>
      <c r="AA106" s="140">
        <f>MAX($D$5,$D$13,$D$17)</f>
        <v>0.05</v>
      </c>
      <c r="AB106" s="141">
        <f>MAX($J$5,$J$13,$J$17)</f>
        <v>0.05</v>
      </c>
      <c r="AC106" s="141">
        <f>MAX($P$5,$P$13,$P$17)</f>
        <v>5.0999999999999997E-2</v>
      </c>
      <c r="AD106" s="140">
        <f>MAX($W$5,$W$13,$W$17)</f>
        <v>5.0999999999999997E-2</v>
      </c>
      <c r="AE106" s="142">
        <f>MAX(AA106:AD106)</f>
        <v>5.0999999999999997E-2</v>
      </c>
      <c r="AF106" s="173"/>
      <c r="AG106" s="5" t="s">
        <v>12</v>
      </c>
      <c r="AH106" s="12"/>
      <c r="AI106" s="66"/>
      <c r="AJ106" s="66"/>
      <c r="AK106" s="66"/>
      <c r="AL106" s="66"/>
      <c r="AM106" s="73"/>
    </row>
    <row r="107" spans="1:39" s="1" customFormat="1" x14ac:dyDescent="0.35">
      <c r="A107" s="5" t="s">
        <v>14</v>
      </c>
      <c r="B107" s="12" t="s">
        <v>9</v>
      </c>
      <c r="C107" s="66">
        <f>MIN(D$20,D$30,D$31,D$34,D$35)</f>
        <v>4.9000000000000002E-2</v>
      </c>
      <c r="D107" s="66">
        <f>MIN(J$20,J$30,J$31,J$34,J$35)</f>
        <v>0.05</v>
      </c>
      <c r="E107" s="119">
        <f>MIN(P$20,P$30,P$31,P$34,P$35)</f>
        <v>0.05</v>
      </c>
      <c r="F107" s="119">
        <f>MIN(W$20,W$30,W$31,W$34,W$35)</f>
        <v>0.05</v>
      </c>
      <c r="G107" s="120">
        <f>MIN(C122:F122)</f>
        <v>4.9000000000000002E-2</v>
      </c>
      <c r="H107" s="173"/>
      <c r="I107" s="5" t="s">
        <v>14</v>
      </c>
      <c r="J107" s="12" t="s">
        <v>9</v>
      </c>
      <c r="K107" s="66">
        <f>MIN(D$22,D$23,D$28,D$32)</f>
        <v>0.05</v>
      </c>
      <c r="L107" s="126">
        <f>MIN(J$22,J$23,J$28,J$32)</f>
        <v>0.05</v>
      </c>
      <c r="M107" s="126">
        <f>MIN(P$22,P$23,P$28,P$32)</f>
        <v>0.05</v>
      </c>
      <c r="N107" s="126">
        <f>MIN(W$22,W$23,W$28,W$32)</f>
        <v>0.05</v>
      </c>
      <c r="O107" s="127">
        <f>MIN(K107:N107)</f>
        <v>0.05</v>
      </c>
      <c r="P107" s="173"/>
      <c r="Q107" s="5" t="s">
        <v>14</v>
      </c>
      <c r="R107" s="12" t="s">
        <v>9</v>
      </c>
      <c r="S107" s="133">
        <f>MIN($D$24,$D$26:$D$27)</f>
        <v>0.05</v>
      </c>
      <c r="T107" s="133">
        <f>MIN($J$24,$J$26:$J$27)</f>
        <v>0.05</v>
      </c>
      <c r="U107" s="133">
        <f>MIN($P$24,$P$26:$P$27)</f>
        <v>0.05</v>
      </c>
      <c r="V107" s="133">
        <f>MIN($W$24,$W$26,$W$27)</f>
        <v>0.05</v>
      </c>
      <c r="W107" s="134">
        <f>MIN(S107:V107)</f>
        <v>0.05</v>
      </c>
      <c r="X107" s="173"/>
      <c r="Y107" s="5" t="s">
        <v>14</v>
      </c>
      <c r="Z107" s="12" t="s">
        <v>9</v>
      </c>
      <c r="AA107" s="66">
        <f>MIN($D$21,$D$29,$D$33)</f>
        <v>0.05</v>
      </c>
      <c r="AB107" s="119">
        <f>MIN($J$21,$J$29,$J$33)</f>
        <v>0.05</v>
      </c>
      <c r="AC107" s="119">
        <f>MIN($P$21,$P$29,$P$33)</f>
        <v>0.05</v>
      </c>
      <c r="AD107" s="66">
        <f>MIN($W$21,$W$29,$W$33)</f>
        <v>4.9000000000000002E-2</v>
      </c>
      <c r="AE107" s="139">
        <f>MIN(AA107:AD107)</f>
        <v>4.9000000000000002E-2</v>
      </c>
      <c r="AF107" s="173"/>
      <c r="AG107" s="5" t="s">
        <v>13</v>
      </c>
      <c r="AH107" s="12" t="s">
        <v>9</v>
      </c>
      <c r="AI107" s="66">
        <f>$D$9</f>
        <v>0.05</v>
      </c>
      <c r="AJ107" s="66">
        <f>$J$9</f>
        <v>0.05</v>
      </c>
      <c r="AK107" s="66">
        <f>$P$9</f>
        <v>0.05</v>
      </c>
      <c r="AL107" s="66">
        <f>$W$9</f>
        <v>0.05</v>
      </c>
      <c r="AM107" s="73">
        <f>MIN($AI107:$AL107)</f>
        <v>0.05</v>
      </c>
    </row>
    <row r="108" spans="1:39" s="1" customFormat="1" x14ac:dyDescent="0.35">
      <c r="A108" s="5"/>
      <c r="B108" s="6" t="s">
        <v>10</v>
      </c>
      <c r="C108" s="66">
        <f>MAX(D$20,D$30,D$31,D$34,D$35)</f>
        <v>0.05</v>
      </c>
      <c r="D108" s="66">
        <f>MAX(J$20,J$30,J$31,J$34,J$35)</f>
        <v>0.05</v>
      </c>
      <c r="E108" s="119">
        <f>MAX(P$20,P$30,P$31,P$34,P$35)</f>
        <v>0.05</v>
      </c>
      <c r="F108" s="119">
        <f>MAX(W$20,W$30,W$31,W$34,W$35)</f>
        <v>0.05</v>
      </c>
      <c r="G108" s="121">
        <f>MAX(C123:F123)</f>
        <v>9.6000000000000002E-2</v>
      </c>
      <c r="H108" s="173"/>
      <c r="I108" s="5"/>
      <c r="J108" s="6" t="s">
        <v>10</v>
      </c>
      <c r="K108" s="66">
        <f>MAX(D$22,D$23,D$28,D$32)</f>
        <v>5.0999999999999997E-2</v>
      </c>
      <c r="L108" s="126">
        <f>MAX(J$22,J$23,J$28,J$32)</f>
        <v>5.0999999999999997E-2</v>
      </c>
      <c r="M108" s="126">
        <f>MAX(P$22,P$23,P$28,P$32)</f>
        <v>5.0999999999999997E-2</v>
      </c>
      <c r="N108" s="126">
        <f>MAX(W$22,W$23,W$28,W$32)</f>
        <v>5.0999999999999997E-2</v>
      </c>
      <c r="O108" s="128">
        <f>MAX(K108:N108)</f>
        <v>5.0999999999999997E-2</v>
      </c>
      <c r="P108" s="173"/>
      <c r="Q108" s="5"/>
      <c r="R108" s="6" t="s">
        <v>10</v>
      </c>
      <c r="S108" s="133">
        <f>MAX($D$24,$D$26:$D$27)</f>
        <v>0.05</v>
      </c>
      <c r="T108" s="133">
        <f>MAX($J$24,$J$26:$J$27)</f>
        <v>0.05</v>
      </c>
      <c r="U108" s="133">
        <f>MAX($P$24,$P$26:$P$27)</f>
        <v>5.0999999999999997E-2</v>
      </c>
      <c r="V108" s="133">
        <f>MAX($W$24,$W$26,$W$27)</f>
        <v>5.0999999999999997E-2</v>
      </c>
      <c r="W108" s="135">
        <f>MAX(S108:V108)</f>
        <v>5.0999999999999997E-2</v>
      </c>
      <c r="X108" s="173"/>
      <c r="Y108" s="5"/>
      <c r="Z108" s="6" t="s">
        <v>10</v>
      </c>
      <c r="AA108" s="140">
        <f>MAX($D$21,$D$29,$D$33)</f>
        <v>0.05</v>
      </c>
      <c r="AB108" s="141">
        <f>MAX($J$21,$J$29,$J$33)</f>
        <v>0.05</v>
      </c>
      <c r="AC108" s="141">
        <f>MAX($P$21,$P$29,$P$33)</f>
        <v>0.05</v>
      </c>
      <c r="AD108" s="140">
        <f>MAX($W$21,$W$29,$W$33)</f>
        <v>5.0999999999999997E-2</v>
      </c>
      <c r="AE108" s="142">
        <f>MAX(AA108:AD108)</f>
        <v>5.0999999999999997E-2</v>
      </c>
      <c r="AF108" s="173"/>
      <c r="AG108" s="5" t="s">
        <v>14</v>
      </c>
      <c r="AH108" s="12" t="s">
        <v>9</v>
      </c>
      <c r="AI108" s="66">
        <f>$D$25</f>
        <v>0.05</v>
      </c>
      <c r="AJ108" s="66">
        <f>$J$25</f>
        <v>0.05</v>
      </c>
      <c r="AK108" s="66">
        <f>$P$25</f>
        <v>0.05</v>
      </c>
      <c r="AL108" s="66">
        <f>$W$25</f>
        <v>0.05</v>
      </c>
      <c r="AM108" s="73">
        <f>MIN($AI108:$AL108)</f>
        <v>0.05</v>
      </c>
    </row>
    <row r="109" spans="1:39" s="1" customFormat="1" x14ac:dyDescent="0.35">
      <c r="A109" s="5" t="s">
        <v>17</v>
      </c>
      <c r="B109" s="12" t="s">
        <v>9</v>
      </c>
      <c r="C109" s="66">
        <f>MIN(D$36,D$46,D$47,D$50,D$51)</f>
        <v>0.05</v>
      </c>
      <c r="D109" s="66">
        <f>MIN(J$36,J$46,J$47,J$50,J$51)</f>
        <v>0.05</v>
      </c>
      <c r="E109" s="119">
        <f>MIN(P$36,P$46,P$47,P$50,P$51)</f>
        <v>0.05</v>
      </c>
      <c r="F109" s="119">
        <f>MIN(W$36,W$46,W$47,W$50,W$51)</f>
        <v>0.05</v>
      </c>
      <c r="G109" s="120">
        <f>MIN(C124:F124)</f>
        <v>0.05</v>
      </c>
      <c r="H109" s="173"/>
      <c r="I109" s="5" t="s">
        <v>17</v>
      </c>
      <c r="J109" s="12" t="s">
        <v>9</v>
      </c>
      <c r="K109" s="66">
        <f>MIN(D$38,D$39,D$44,D$48)</f>
        <v>0.05</v>
      </c>
      <c r="L109" s="126">
        <f>MIN(J$38,J$39,J$44,J$48)</f>
        <v>0.05</v>
      </c>
      <c r="M109" s="126">
        <f>MIN(P$38,P$39,P$44,P$48)</f>
        <v>0.05</v>
      </c>
      <c r="N109" s="126">
        <f>MIN(W$38,W$39,W$44,W$48)</f>
        <v>0.05</v>
      </c>
      <c r="O109" s="127">
        <f>MIN(K109:N109)</f>
        <v>0.05</v>
      </c>
      <c r="P109" s="173"/>
      <c r="Q109" s="5" t="s">
        <v>17</v>
      </c>
      <c r="R109" s="12" t="s">
        <v>9</v>
      </c>
      <c r="S109" s="133">
        <f>MIN($D$40,$D$42:$D$43)</f>
        <v>0.05</v>
      </c>
      <c r="T109" s="133">
        <f>MIN($J$40,$J$42:$J$43)</f>
        <v>0.05</v>
      </c>
      <c r="U109" s="133">
        <f>MIN($P$40,$P$42:$P$43)</f>
        <v>0.05</v>
      </c>
      <c r="V109" s="133">
        <f>MIN($W$40,$W$42,$W$43)</f>
        <v>0.05</v>
      </c>
      <c r="W109" s="134">
        <f>MIN(S109:V109)</f>
        <v>0.05</v>
      </c>
      <c r="X109" s="173"/>
      <c r="Y109" s="5" t="s">
        <v>17</v>
      </c>
      <c r="Z109" s="12" t="s">
        <v>9</v>
      </c>
      <c r="AA109" s="66">
        <f>MIN($D$37,$D$45,$D$49)</f>
        <v>0.05</v>
      </c>
      <c r="AB109" s="119">
        <f>MIN($J$37,$J$45,$J$49)</f>
        <v>0.05</v>
      </c>
      <c r="AC109" s="119">
        <f>MIN($P$37,$P$45,$P$49)</f>
        <v>0.05</v>
      </c>
      <c r="AD109" s="66">
        <f>MIN($W$37,$W$45,$W$49)</f>
        <v>0.05</v>
      </c>
      <c r="AE109" s="139">
        <f>MIN(AA109:AD109)</f>
        <v>0.05</v>
      </c>
      <c r="AF109" s="173"/>
      <c r="AG109" s="117" t="s">
        <v>17</v>
      </c>
      <c r="AH109" s="118" t="s">
        <v>9</v>
      </c>
      <c r="AI109" s="66">
        <f>$D$41</f>
        <v>0.05</v>
      </c>
      <c r="AJ109" s="66">
        <f>$J$41</f>
        <v>0.05</v>
      </c>
      <c r="AK109" s="66">
        <f>$P$41</f>
        <v>0.05</v>
      </c>
      <c r="AL109" s="66">
        <f>$W$41</f>
        <v>0.05</v>
      </c>
      <c r="AM109" s="73">
        <f>MIN($AI109:$AL109)</f>
        <v>0.05</v>
      </c>
    </row>
    <row r="110" spans="1:39" s="1" customFormat="1" x14ac:dyDescent="0.35">
      <c r="A110" s="5"/>
      <c r="B110" s="6" t="s">
        <v>10</v>
      </c>
      <c r="C110" s="66">
        <f>MAX(D$36,D$46,D$47,D$50,D$51)</f>
        <v>0.05</v>
      </c>
      <c r="D110" s="66">
        <f>MAX(J$36,J$46,J$47,J$50,J$51)</f>
        <v>0.05</v>
      </c>
      <c r="E110" s="119">
        <f>MAX(P$36,P$46,P$47,P$50,P$51)</f>
        <v>0.05</v>
      </c>
      <c r="F110" s="119">
        <f>MAX(W$36,W$46,W$47,W$50,W$51)</f>
        <v>0.05</v>
      </c>
      <c r="G110" s="121">
        <f>MAX(C125:F125)</f>
        <v>9.7000000000000003E-2</v>
      </c>
      <c r="H110" s="173"/>
      <c r="I110" s="5"/>
      <c r="J110" s="6" t="s">
        <v>10</v>
      </c>
      <c r="K110" s="66">
        <f>MAX(D$38,D$39,D$44,D$48)</f>
        <v>0.05</v>
      </c>
      <c r="L110" s="126">
        <f>MAX(J$38,J$39,J$44,J$48)</f>
        <v>0.05</v>
      </c>
      <c r="M110" s="126">
        <f>MAX(P$38,P$39,P$44,P$48)</f>
        <v>0.05</v>
      </c>
      <c r="N110" s="126">
        <f>MAX(W$38,W$39,W$44,W$48)</f>
        <v>5.0999999999999997E-2</v>
      </c>
      <c r="O110" s="128">
        <f>MAX(K110:N110)</f>
        <v>5.0999999999999997E-2</v>
      </c>
      <c r="P110" s="173"/>
      <c r="Q110" s="5"/>
      <c r="R110" s="6" t="s">
        <v>10</v>
      </c>
      <c r="S110" s="133">
        <f>MAX($D$40,$D$42:$D$43)</f>
        <v>0.05</v>
      </c>
      <c r="T110" s="133">
        <f>MAX($J$40,$J$42:$J$43)</f>
        <v>0.05</v>
      </c>
      <c r="U110" s="133">
        <f>MAX($P$40,$P$42:$P$43)</f>
        <v>0.05</v>
      </c>
      <c r="V110" s="133">
        <f>MAX($W$40,$W$42,$W$43)</f>
        <v>0.05</v>
      </c>
      <c r="W110" s="135">
        <f>MAX(S110:V110)</f>
        <v>0.05</v>
      </c>
      <c r="X110" s="173"/>
      <c r="Y110" s="5"/>
      <c r="Z110" s="6" t="s">
        <v>10</v>
      </c>
      <c r="AA110" s="140">
        <f>MAX($D$37,$D$45,$D$49)</f>
        <v>0.05</v>
      </c>
      <c r="AB110" s="141">
        <f>MAX($J$37,$J$45,$J$49)</f>
        <v>0.05</v>
      </c>
      <c r="AC110" s="141">
        <f>MAX($P$37,$P$45,$P$49)</f>
        <v>0.05</v>
      </c>
      <c r="AD110" s="140">
        <f>MAX($W$37,$W$45,$W$49)</f>
        <v>5.0999999999999997E-2</v>
      </c>
      <c r="AE110" s="142">
        <f>MAX(AA110:AD110)</f>
        <v>5.0999999999999997E-2</v>
      </c>
      <c r="AF110" s="173"/>
      <c r="AG110" s="69" t="s">
        <v>20</v>
      </c>
      <c r="AH110" s="70" t="s">
        <v>9</v>
      </c>
      <c r="AI110" s="71">
        <f>$D$57</f>
        <v>0.05</v>
      </c>
      <c r="AJ110" s="71">
        <f>$J$57</f>
        <v>0.05</v>
      </c>
      <c r="AK110" s="71">
        <f>$P$57</f>
        <v>0.05</v>
      </c>
      <c r="AL110" s="71">
        <f>$W$57</f>
        <v>0.05</v>
      </c>
      <c r="AM110" s="72">
        <f>MIN($AI110:$AL110)</f>
        <v>0.05</v>
      </c>
    </row>
    <row r="111" spans="1:39" s="1" customFormat="1" x14ac:dyDescent="0.35">
      <c r="A111" s="5" t="s">
        <v>20</v>
      </c>
      <c r="B111" s="12" t="s">
        <v>9</v>
      </c>
      <c r="C111" s="66">
        <f>MIN(D$52,D$62,D$63,D$66,D$67)</f>
        <v>0.05</v>
      </c>
      <c r="D111" s="66">
        <f>MIN(J$52,J$62,J$63,J$66,J$67)</f>
        <v>0.05</v>
      </c>
      <c r="E111" s="119">
        <f>MIN(P$52,P$62,P$63,P$66,P$67)</f>
        <v>0.05</v>
      </c>
      <c r="F111" s="119">
        <f>MIN(W$52,W$62,W$63,W$66,W$67)</f>
        <v>0.05</v>
      </c>
      <c r="G111" s="120">
        <f>MIN(C126:F126)</f>
        <v>0.05</v>
      </c>
      <c r="H111" s="173"/>
      <c r="I111" s="5" t="s">
        <v>20</v>
      </c>
      <c r="J111" s="12" t="s">
        <v>9</v>
      </c>
      <c r="K111" s="66">
        <f>MIN(D$54,D$55,D$60,D$64)</f>
        <v>0.05</v>
      </c>
      <c r="L111" s="126">
        <f>MIN(J$54,J$55,J$60,J$64)</f>
        <v>0.05</v>
      </c>
      <c r="M111" s="126">
        <f>MIN(P$54,P$55,P$60,P$64)</f>
        <v>0.05</v>
      </c>
      <c r="N111" s="126">
        <f>MIN(W$54,W$55,W$60,W$64)</f>
        <v>0.05</v>
      </c>
      <c r="O111" s="127">
        <f>MIN(K111:N111)</f>
        <v>0.05</v>
      </c>
      <c r="P111" s="173"/>
      <c r="Q111" s="5" t="s">
        <v>20</v>
      </c>
      <c r="R111" s="12" t="s">
        <v>9</v>
      </c>
      <c r="S111" s="133">
        <f>MIN($D$56,$D$58,$D$59)</f>
        <v>0.05</v>
      </c>
      <c r="T111" s="133">
        <f>MIN($J$56,$J$58,$J$59)</f>
        <v>0.05</v>
      </c>
      <c r="U111" s="133">
        <f>MIN($P$56,$P$58,$P$59)</f>
        <v>0.05</v>
      </c>
      <c r="V111" s="133">
        <f>MIN($W$56,$W$58,$W$59)</f>
        <v>0.05</v>
      </c>
      <c r="W111" s="134">
        <f>MIN(S111:V111)</f>
        <v>0.05</v>
      </c>
      <c r="X111" s="173"/>
      <c r="Y111" s="5" t="s">
        <v>20</v>
      </c>
      <c r="Z111" s="12" t="s">
        <v>9</v>
      </c>
      <c r="AA111" s="66">
        <f>MIN($D$53,$D$61,$D$65)</f>
        <v>0.05</v>
      </c>
      <c r="AB111" s="119">
        <f>MIN($J$53,$J$61,$J$65)</f>
        <v>0.05</v>
      </c>
      <c r="AC111" s="119">
        <f>MIN($P$53,$P$61,$P$65)</f>
        <v>0.05</v>
      </c>
      <c r="AD111" s="66">
        <f>MIN($W$53,$W$61,$W$65)</f>
        <v>0.05</v>
      </c>
      <c r="AE111" s="139">
        <f>MIN(AA111:AD111)</f>
        <v>0.05</v>
      </c>
      <c r="AF111" s="173"/>
      <c r="AG111" s="69" t="s">
        <v>41</v>
      </c>
      <c r="AH111" s="70" t="s">
        <v>9</v>
      </c>
      <c r="AI111" s="71">
        <f>$D$73</f>
        <v>0.05</v>
      </c>
      <c r="AJ111" s="71">
        <f>$J$73</f>
        <v>5.0999999999999997E-2</v>
      </c>
      <c r="AK111" s="71">
        <f>$P$73</f>
        <v>0.05</v>
      </c>
      <c r="AL111" s="71">
        <f>$W$73</f>
        <v>0.05</v>
      </c>
      <c r="AM111" s="72">
        <f>MIN($AI111:$AL111)</f>
        <v>0.05</v>
      </c>
    </row>
    <row r="112" spans="1:39" s="1" customFormat="1" x14ac:dyDescent="0.35">
      <c r="A112" s="5"/>
      <c r="B112" s="6" t="s">
        <v>10</v>
      </c>
      <c r="C112" s="66">
        <f>MAX(D$52,D$62,D$63,D$66,D$67)</f>
        <v>0.05</v>
      </c>
      <c r="D112" s="66">
        <f>MAX(J$52,J$62,J$63,J$66,J$67)</f>
        <v>0.05</v>
      </c>
      <c r="E112" s="119">
        <f>MAX(P$52,P$62,P$63,P$66,P$67)</f>
        <v>0.05</v>
      </c>
      <c r="F112" s="119">
        <f>MAX(W$52,W$62,W$63,W$66,W$67)</f>
        <v>0.05</v>
      </c>
      <c r="G112" s="121">
        <f>MAX(C127:F127)</f>
        <v>9.8000000000000004E-2</v>
      </c>
      <c r="H112" s="173"/>
      <c r="I112" s="5"/>
      <c r="J112" s="6" t="s">
        <v>10</v>
      </c>
      <c r="K112" s="66">
        <f>MAX(D$54,D$55,D$60,D$64)</f>
        <v>0.05</v>
      </c>
      <c r="L112" s="126">
        <f>MAX(J$54,J$55,J$60,J$64)</f>
        <v>0.05</v>
      </c>
      <c r="M112" s="126">
        <f>MAX(P$54,P$55,P$60,P$64)</f>
        <v>0.05</v>
      </c>
      <c r="N112" s="126">
        <f>MAX(W$54,W$55,W$60,W$64)</f>
        <v>5.0999999999999997E-2</v>
      </c>
      <c r="O112" s="128">
        <f>MAX(K112:N112)</f>
        <v>5.0999999999999997E-2</v>
      </c>
      <c r="P112" s="173"/>
      <c r="Q112" s="5"/>
      <c r="R112" s="6" t="s">
        <v>10</v>
      </c>
      <c r="S112" s="133">
        <f>MAX($D$56,$D$58,$D$59)</f>
        <v>0.05</v>
      </c>
      <c r="T112" s="133">
        <f>MAX($J$56,$J$58,$J$59)</f>
        <v>0.05</v>
      </c>
      <c r="U112" s="133">
        <f>MAX($P$56,$P$58,$P$59)</f>
        <v>0.05</v>
      </c>
      <c r="V112" s="133">
        <f>MAX($W$56,$W$58,$W$59)</f>
        <v>0.05</v>
      </c>
      <c r="W112" s="135">
        <f>MAX(S112:V112)</f>
        <v>0.05</v>
      </c>
      <c r="X112" s="173"/>
      <c r="Y112" s="5"/>
      <c r="Z112" s="6" t="s">
        <v>10</v>
      </c>
      <c r="AA112" s="140">
        <f>MAX($D$53,$D$61,$D$65)</f>
        <v>0.05</v>
      </c>
      <c r="AB112" s="141">
        <f>MAX($J$53,$J$61,$J$65)</f>
        <v>0.05</v>
      </c>
      <c r="AC112" s="141">
        <f>MAX($P$53,$P$61,$P$65)</f>
        <v>0.05</v>
      </c>
      <c r="AD112" s="66">
        <f>MAX($W$53,$W$61,$W$65)</f>
        <v>0.05</v>
      </c>
      <c r="AE112" s="142">
        <f>MAX(AA112:AD112)</f>
        <v>0.05</v>
      </c>
      <c r="AF112" s="173"/>
      <c r="AG112" s="173"/>
      <c r="AH112" s="173" t="s">
        <v>9</v>
      </c>
      <c r="AI112" s="173">
        <f>MIN($AI107:$AI111)</f>
        <v>0.05</v>
      </c>
      <c r="AJ112" s="173">
        <f>MIN($AJ107:$AJ111)</f>
        <v>0.05</v>
      </c>
      <c r="AK112" s="173">
        <f>MIN($AK107:$AK111)</f>
        <v>0.05</v>
      </c>
      <c r="AL112" s="173">
        <f>MIN($AL107:$AL111)</f>
        <v>0.05</v>
      </c>
      <c r="AM112" s="173">
        <f>MIN($AM107:$AM111)</f>
        <v>0.05</v>
      </c>
    </row>
    <row r="113" spans="1:39" s="1" customFormat="1" x14ac:dyDescent="0.35">
      <c r="A113" s="173" t="s">
        <v>41</v>
      </c>
      <c r="B113" s="12" t="s">
        <v>9</v>
      </c>
      <c r="C113" s="66">
        <f>MIN(D$68,D$78,D$79,D$82,D$83)</f>
        <v>0.05</v>
      </c>
      <c r="D113" s="66">
        <f>MIN(J$68,J$78,J$79,J$82,J$83)</f>
        <v>0.05</v>
      </c>
      <c r="E113" s="119">
        <f>MIN(P$68,P$78,P$79,P$82,P$83)</f>
        <v>0.05</v>
      </c>
      <c r="F113" s="119">
        <f>MIN(W$68,W$78,W$79,W$82,W$83)</f>
        <v>0.05</v>
      </c>
      <c r="G113" s="120">
        <f>MIN(C128:F128)</f>
        <v>0.05</v>
      </c>
      <c r="H113" s="173"/>
      <c r="I113" s="5" t="s">
        <v>41</v>
      </c>
      <c r="J113" s="12" t="s">
        <v>9</v>
      </c>
      <c r="K113" s="66">
        <f>MIN(D$70,D$71,D$76,D$80)</f>
        <v>0.05</v>
      </c>
      <c r="L113" s="126">
        <f>MIN(J$70,J$71,J$76,J$80)</f>
        <v>0.05</v>
      </c>
      <c r="M113" s="126">
        <f>MIN(P$70,P$71,P$76,P$80)</f>
        <v>0.05</v>
      </c>
      <c r="N113" s="126">
        <f>MIN(W$70,W$71,W$76,W$80)</f>
        <v>0.05</v>
      </c>
      <c r="O113" s="127">
        <f>MIN(K113:N113)</f>
        <v>0.05</v>
      </c>
      <c r="P113" s="173"/>
      <c r="Q113" s="5" t="s">
        <v>41</v>
      </c>
      <c r="R113" s="12" t="s">
        <v>9</v>
      </c>
      <c r="S113" s="133">
        <f>MIN($D$72,$D$74,$D$75)</f>
        <v>0.05</v>
      </c>
      <c r="T113" s="133">
        <f>MIN($J$72,$J$74,$J$75)</f>
        <v>0.05</v>
      </c>
      <c r="U113" s="133">
        <f>MIN($P$72,$P$74,$P$75)</f>
        <v>0.05</v>
      </c>
      <c r="V113" s="133">
        <f>MIN($W$72,$W$74,$W$75)</f>
        <v>0.05</v>
      </c>
      <c r="W113" s="134">
        <f>MIN(S113:V113)</f>
        <v>0.05</v>
      </c>
      <c r="X113" s="173"/>
      <c r="Y113" s="5" t="s">
        <v>41</v>
      </c>
      <c r="Z113" s="12" t="s">
        <v>9</v>
      </c>
      <c r="AA113" s="66">
        <f>MIN($D$69,$D$77,$D$81)</f>
        <v>0.05</v>
      </c>
      <c r="AB113" s="66">
        <f>MIN($J$69,$J$77,$J$81)</f>
        <v>0.05</v>
      </c>
      <c r="AC113" s="66">
        <f>MIN($P$69,$P$77,$P$81)</f>
        <v>0.05</v>
      </c>
      <c r="AD113" s="66">
        <f>MIN($W$69,$W$77,$W$81)</f>
        <v>0.05</v>
      </c>
      <c r="AE113" s="139">
        <f>MIN(AA113:AD113)</f>
        <v>0.05</v>
      </c>
      <c r="AF113" s="173"/>
      <c r="AG113" s="173"/>
      <c r="AH113" s="173" t="s">
        <v>10</v>
      </c>
      <c r="AI113" s="173">
        <f>MAX($AI107:$AI111)</f>
        <v>0.05</v>
      </c>
      <c r="AJ113" s="173">
        <f>MAX($AJ107:$AJ111)</f>
        <v>5.0999999999999997E-2</v>
      </c>
      <c r="AK113" s="173">
        <f>MAX($AK107:$AK111)</f>
        <v>0.05</v>
      </c>
      <c r="AL113" s="173">
        <f>MAX($AL107:$AL111)</f>
        <v>0.05</v>
      </c>
      <c r="AM113" s="173">
        <f>MAX($AM107:$AM111)</f>
        <v>0.05</v>
      </c>
    </row>
    <row r="114" spans="1:39" s="1" customFormat="1" x14ac:dyDescent="0.35">
      <c r="A114" s="173"/>
      <c r="B114" s="6" t="s">
        <v>10</v>
      </c>
      <c r="C114" s="66">
        <f>MAX(D$68,D$78,D$79,D$82,D$83)</f>
        <v>0.05</v>
      </c>
      <c r="D114" s="66">
        <f>MAX(J$68,J$78,J$79,J$82,J$83)</f>
        <v>0.05</v>
      </c>
      <c r="E114" s="119">
        <f>MAX(P$68,P$78,P$79,P$82,P$83)</f>
        <v>0.05</v>
      </c>
      <c r="F114" s="119">
        <f>MAX(W$68,W$78,W$79,W$82,W$83)</f>
        <v>0.05</v>
      </c>
      <c r="G114" s="121">
        <f>MAX(C129:F129)</f>
        <v>9.9000000000000005E-2</v>
      </c>
      <c r="H114" s="173"/>
      <c r="I114" s="5"/>
      <c r="J114" s="6" t="s">
        <v>10</v>
      </c>
      <c r="K114" s="66">
        <f>MAX(D$70,D$71,D$76,D$80)</f>
        <v>0.05</v>
      </c>
      <c r="L114" s="126">
        <f>MAX(J$70,J$71,J$76,J$80)</f>
        <v>0.05</v>
      </c>
      <c r="M114" s="126">
        <f>MAX(P$70,P$71,P$76,P$80)</f>
        <v>0.05</v>
      </c>
      <c r="N114" s="126">
        <f>MAX(W$70,W$71,W$76,W$80)</f>
        <v>0.05</v>
      </c>
      <c r="O114" s="128">
        <f>MAX(K114:N114)</f>
        <v>0.05</v>
      </c>
      <c r="P114" s="173"/>
      <c r="Q114" s="5"/>
      <c r="R114" s="6" t="s">
        <v>10</v>
      </c>
      <c r="S114" s="133">
        <f>MAX($D$72,$D$74,$D$75)</f>
        <v>0.05</v>
      </c>
      <c r="T114" s="133">
        <f>MAX($J$72,$J$74,$J$75)</f>
        <v>0.05</v>
      </c>
      <c r="U114" s="133">
        <f>MAX($P$72,$P$74,$P$75)</f>
        <v>0.05</v>
      </c>
      <c r="V114" s="133">
        <f>MAX($W$72,$W$74,$W$75)</f>
        <v>5.0999999999999997E-2</v>
      </c>
      <c r="W114" s="135">
        <f>MAX(S114:V114)</f>
        <v>5.0999999999999997E-2</v>
      </c>
      <c r="X114" s="173"/>
      <c r="Y114" s="5"/>
      <c r="Z114" s="6" t="s">
        <v>10</v>
      </c>
      <c r="AA114" s="66">
        <f>MAX($D$69,$D$77,$D$81)</f>
        <v>0.05</v>
      </c>
      <c r="AB114" s="66">
        <f>MAX($J$69,$J$77,$J$81)</f>
        <v>0.05</v>
      </c>
      <c r="AC114" s="66">
        <f>MAX($P$69,$P$77,$P$81)</f>
        <v>0.05</v>
      </c>
      <c r="AD114" s="66">
        <f>MAX($W$69,$W$77,$W$81)</f>
        <v>0.05</v>
      </c>
      <c r="AE114" s="142">
        <f>MAX(AA114:AD114)</f>
        <v>0.05</v>
      </c>
      <c r="AF114" s="173"/>
      <c r="AG114" s="173"/>
      <c r="AH114" s="173"/>
      <c r="AI114" s="173"/>
      <c r="AJ114" s="173"/>
      <c r="AK114" s="173"/>
      <c r="AL114" s="173"/>
      <c r="AM114" s="173"/>
    </row>
    <row r="115" spans="1:39" s="1" customFormat="1" x14ac:dyDescent="0.35">
      <c r="A115" s="40"/>
      <c r="B115" s="41" t="s">
        <v>18</v>
      </c>
      <c r="C115" s="122">
        <f>MIN(C105:C114)</f>
        <v>4.9000000000000002E-2</v>
      </c>
      <c r="D115" s="122">
        <f>MIN(D105:D114)</f>
        <v>4.9000000000000002E-2</v>
      </c>
      <c r="E115" s="122">
        <f>MIN(E105:E114)</f>
        <v>0.05</v>
      </c>
      <c r="F115" s="122">
        <f>MIN(F105:F114)</f>
        <v>0.05</v>
      </c>
      <c r="G115" s="123">
        <f>MIN(C115:F115)</f>
        <v>4.9000000000000002E-2</v>
      </c>
      <c r="H115" s="173"/>
      <c r="I115" s="46"/>
      <c r="J115" s="47" t="s">
        <v>18</v>
      </c>
      <c r="K115" s="129">
        <f>MIN(K105:K114)</f>
        <v>0.05</v>
      </c>
      <c r="L115" s="129">
        <f>MIN(L105:L114)</f>
        <v>0.05</v>
      </c>
      <c r="M115" s="129">
        <f>MIN(M105:M114)</f>
        <v>0.05</v>
      </c>
      <c r="N115" s="129">
        <f>MIN(N105:N114)</f>
        <v>0.05</v>
      </c>
      <c r="O115" s="130">
        <f>MIN(K115:N115)</f>
        <v>0.05</v>
      </c>
      <c r="P115" s="173"/>
      <c r="Q115" s="52"/>
      <c r="R115" s="53" t="s">
        <v>18</v>
      </c>
      <c r="S115" s="112">
        <f>MIN(S105:S114)</f>
        <v>0.05</v>
      </c>
      <c r="T115" s="112">
        <f>MIN(T105:T114)</f>
        <v>0.05</v>
      </c>
      <c r="U115" s="112">
        <f>MIN(U105:U114)</f>
        <v>0.05</v>
      </c>
      <c r="V115" s="112">
        <f>MIN(V105:V114)</f>
        <v>0.05</v>
      </c>
      <c r="W115" s="136">
        <f>MIN(S115:V115)</f>
        <v>0.05</v>
      </c>
      <c r="X115" s="173"/>
      <c r="Y115" s="59"/>
      <c r="Z115" s="74" t="s">
        <v>11</v>
      </c>
      <c r="AA115" s="143">
        <f>MIN(AA105:AA114)</f>
        <v>0.05</v>
      </c>
      <c r="AB115" s="143">
        <f>MIN(AB105:AB114)</f>
        <v>0.05</v>
      </c>
      <c r="AC115" s="143">
        <f>MIN(AC105:AC114)</f>
        <v>0.05</v>
      </c>
      <c r="AD115" s="143">
        <f>MIN(AD105:AD114)</f>
        <v>4.9000000000000002E-2</v>
      </c>
      <c r="AE115" s="144">
        <f>MIN(AA115:AD115)</f>
        <v>4.9000000000000002E-2</v>
      </c>
      <c r="AF115" s="173"/>
      <c r="AG115" s="173"/>
      <c r="AH115" s="173"/>
      <c r="AI115" s="173"/>
      <c r="AJ115" s="173"/>
      <c r="AK115" s="173"/>
      <c r="AL115" s="173"/>
      <c r="AM115" s="173"/>
    </row>
    <row r="116" spans="1:39" s="1" customFormat="1" x14ac:dyDescent="0.35">
      <c r="A116" s="42"/>
      <c r="B116" s="43" t="s">
        <v>19</v>
      </c>
      <c r="C116" s="124">
        <f>MAX(C105:C114)</f>
        <v>0.05</v>
      </c>
      <c r="D116" s="124">
        <f>MAX(D105:D114)</f>
        <v>0.05</v>
      </c>
      <c r="E116" s="124">
        <f>MAX(E105:E114)</f>
        <v>0.05</v>
      </c>
      <c r="F116" s="124">
        <f>MAX(F105:F114)</f>
        <v>5.0999999999999997E-2</v>
      </c>
      <c r="G116" s="125">
        <f>MAX(C116:F116)</f>
        <v>5.0999999999999997E-2</v>
      </c>
      <c r="H116" s="173"/>
      <c r="I116" s="48"/>
      <c r="J116" s="49" t="s">
        <v>19</v>
      </c>
      <c r="K116" s="131">
        <f>MAX(K105:K114)</f>
        <v>5.0999999999999997E-2</v>
      </c>
      <c r="L116" s="131">
        <f>MAX(L105:L114)</f>
        <v>5.1999999999999998E-2</v>
      </c>
      <c r="M116" s="131">
        <f>MAX(M105:M114)</f>
        <v>5.1999999999999998E-2</v>
      </c>
      <c r="N116" s="131">
        <f>MAX(N105:N114)</f>
        <v>5.1999999999999998E-2</v>
      </c>
      <c r="O116" s="132">
        <f>MAX(K116:N116)</f>
        <v>5.1999999999999998E-2</v>
      </c>
      <c r="P116" s="173"/>
      <c r="Q116" s="54"/>
      <c r="R116" s="55" t="s">
        <v>19</v>
      </c>
      <c r="S116" s="137">
        <f>MAX(S105:S114)</f>
        <v>5.0999999999999997E-2</v>
      </c>
      <c r="T116" s="137">
        <f>MAX(T105:T114)</f>
        <v>0.05</v>
      </c>
      <c r="U116" s="137">
        <f>MAX(U105:U114)</f>
        <v>5.0999999999999997E-2</v>
      </c>
      <c r="V116" s="137">
        <f>MAX(V105:V114)</f>
        <v>5.0999999999999997E-2</v>
      </c>
      <c r="W116" s="138">
        <f>MAX(S116:V116)</f>
        <v>5.0999999999999997E-2</v>
      </c>
      <c r="X116" s="173"/>
      <c r="Y116" s="61"/>
      <c r="Z116" s="62"/>
      <c r="AA116" s="145">
        <f>MAX(AA105:AA114)</f>
        <v>0.05</v>
      </c>
      <c r="AB116" s="145">
        <f>MAX(AB105:AB114)</f>
        <v>0.05</v>
      </c>
      <c r="AC116" s="145">
        <f>MAX(AC105:AC114)</f>
        <v>5.0999999999999997E-2</v>
      </c>
      <c r="AD116" s="145">
        <f>MAX(AD105:AD114)</f>
        <v>5.0999999999999997E-2</v>
      </c>
      <c r="AE116" s="146">
        <f>MAX(AA116:AD116)</f>
        <v>5.0999999999999997E-2</v>
      </c>
      <c r="AF116" s="173"/>
      <c r="AG116" s="173"/>
      <c r="AH116" s="173"/>
      <c r="AI116" s="173"/>
      <c r="AJ116" s="173"/>
      <c r="AK116" s="173"/>
      <c r="AL116" s="173"/>
      <c r="AM116" s="173"/>
    </row>
    <row r="117" spans="1:39" s="1" customFormat="1" x14ac:dyDescent="0.35">
      <c r="A117" s="34"/>
      <c r="B117" s="35"/>
      <c r="C117" s="35"/>
      <c r="D117" s="35"/>
      <c r="E117" s="35"/>
      <c r="F117" s="35"/>
      <c r="G117" s="36"/>
      <c r="H117" s="37"/>
      <c r="I117" s="34"/>
      <c r="J117" s="35"/>
      <c r="K117" s="35"/>
      <c r="L117" s="35"/>
      <c r="M117" s="35"/>
      <c r="N117" s="35"/>
      <c r="O117" s="36"/>
      <c r="P117" s="3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</row>
    <row r="118" spans="1:39" s="1" customFormat="1" x14ac:dyDescent="0.35">
      <c r="A118" s="2" t="s">
        <v>50</v>
      </c>
      <c r="B118" s="3" t="s">
        <v>8</v>
      </c>
      <c r="C118" s="4">
        <v>2</v>
      </c>
      <c r="D118" s="4">
        <v>3</v>
      </c>
      <c r="E118" s="4">
        <v>4</v>
      </c>
      <c r="F118" s="4">
        <v>5</v>
      </c>
      <c r="G118" s="38" t="s">
        <v>11</v>
      </c>
      <c r="H118" s="173"/>
      <c r="I118" s="2" t="s">
        <v>50</v>
      </c>
      <c r="J118" s="3" t="s">
        <v>8</v>
      </c>
      <c r="K118" s="4">
        <v>2</v>
      </c>
      <c r="L118" s="4">
        <v>3</v>
      </c>
      <c r="M118" s="4">
        <v>4</v>
      </c>
      <c r="N118" s="4">
        <v>5</v>
      </c>
      <c r="O118" s="44" t="s">
        <v>11</v>
      </c>
      <c r="P118" s="173"/>
      <c r="Q118" s="2" t="s">
        <v>3</v>
      </c>
      <c r="R118" s="3" t="s">
        <v>8</v>
      </c>
      <c r="S118" s="4">
        <v>2</v>
      </c>
      <c r="T118" s="4">
        <v>3</v>
      </c>
      <c r="U118" s="4">
        <v>4</v>
      </c>
      <c r="V118" s="4">
        <v>5</v>
      </c>
      <c r="W118" s="50" t="s">
        <v>11</v>
      </c>
      <c r="X118" s="173"/>
      <c r="Y118" s="2" t="s">
        <v>3</v>
      </c>
      <c r="Z118" s="3" t="s">
        <v>8</v>
      </c>
      <c r="AA118" s="4">
        <v>2</v>
      </c>
      <c r="AB118" s="4">
        <v>3</v>
      </c>
      <c r="AC118" s="4">
        <v>4</v>
      </c>
      <c r="AD118" s="4">
        <v>5</v>
      </c>
      <c r="AE118" s="56" t="s">
        <v>11</v>
      </c>
      <c r="AF118" s="173"/>
      <c r="AG118" s="186" t="s">
        <v>53</v>
      </c>
      <c r="AH118" s="186"/>
      <c r="AI118" s="186"/>
      <c r="AJ118" s="186"/>
      <c r="AK118" s="186"/>
      <c r="AL118" s="186"/>
      <c r="AM118" s="186"/>
    </row>
    <row r="119" spans="1:39" s="1" customFormat="1" x14ac:dyDescent="0.35">
      <c r="A119" s="5" t="s">
        <v>12</v>
      </c>
      <c r="B119" s="6"/>
      <c r="C119" s="7"/>
      <c r="D119" s="7"/>
      <c r="E119" s="7"/>
      <c r="F119" s="7"/>
      <c r="G119" s="39"/>
      <c r="H119" s="173"/>
      <c r="I119" s="5" t="s">
        <v>12</v>
      </c>
      <c r="J119" s="6"/>
      <c r="K119" s="7"/>
      <c r="L119" s="7"/>
      <c r="M119" s="7"/>
      <c r="N119" s="7"/>
      <c r="O119" s="45"/>
      <c r="P119" s="173"/>
      <c r="Q119" s="5" t="s">
        <v>12</v>
      </c>
      <c r="R119" s="6"/>
      <c r="S119" s="7"/>
      <c r="T119" s="7"/>
      <c r="U119" s="7"/>
      <c r="V119" s="7"/>
      <c r="W119" s="51"/>
      <c r="X119" s="173"/>
      <c r="Y119" s="5" t="s">
        <v>12</v>
      </c>
      <c r="Z119" s="6"/>
      <c r="AA119" s="7"/>
      <c r="AB119" s="7"/>
      <c r="AC119" s="7"/>
      <c r="AD119" s="7"/>
      <c r="AE119" s="57"/>
      <c r="AF119" s="173"/>
      <c r="AG119" s="173"/>
      <c r="AH119" s="173"/>
      <c r="AI119" s="173"/>
      <c r="AJ119" s="173"/>
      <c r="AK119" s="173"/>
      <c r="AL119" s="173"/>
      <c r="AM119" s="173"/>
    </row>
    <row r="120" spans="1:39" s="1" customFormat="1" x14ac:dyDescent="0.35">
      <c r="A120" s="5" t="s">
        <v>13</v>
      </c>
      <c r="B120" s="12" t="s">
        <v>9</v>
      </c>
      <c r="C120" s="148">
        <f>MIN(E$4,E$14,E$15,E$18,E$19)</f>
        <v>4.9000000000000002E-2</v>
      </c>
      <c r="D120" s="148">
        <f>MIN(K$4,K$14,K$15,K$18,K$19)</f>
        <v>5.5E-2</v>
      </c>
      <c r="E120" s="148">
        <f>MIN(Q$4,Q$14,Q$15,Q$18,Q$19)</f>
        <v>5.6000000000000001E-2</v>
      </c>
      <c r="F120" s="148">
        <f>MIN(X$4,X$14,X$15,X$18,X$19)</f>
        <v>5.6000000000000001E-2</v>
      </c>
      <c r="G120" s="120">
        <f>MIN(C105:F105)</f>
        <v>4.9000000000000002E-2</v>
      </c>
      <c r="H120" s="173"/>
      <c r="I120" s="5" t="s">
        <v>13</v>
      </c>
      <c r="J120" s="12" t="s">
        <v>9</v>
      </c>
      <c r="K120" s="148">
        <f>MIN(E$6,E$7,E$12,E$16)</f>
        <v>0.05</v>
      </c>
      <c r="L120" s="148">
        <f>MIN(K$6,K$7,K$12,K$16)</f>
        <v>5.0999999999999997E-2</v>
      </c>
      <c r="M120" s="148">
        <f>MIN(Q$6,Q$7,Q$12,Q$16)</f>
        <v>5.1999999999999998E-2</v>
      </c>
      <c r="N120" s="148">
        <f>MIN(X$6,X$7,X$12,X$16)</f>
        <v>5.2999999999999999E-2</v>
      </c>
      <c r="O120" s="127">
        <f>MIN(K120:N120)</f>
        <v>0.05</v>
      </c>
      <c r="P120" s="173"/>
      <c r="Q120" s="5" t="s">
        <v>13</v>
      </c>
      <c r="R120" s="12" t="s">
        <v>9</v>
      </c>
      <c r="S120" s="148">
        <f>MIN($E$8,$E$10,$E$11)</f>
        <v>0.05</v>
      </c>
      <c r="T120" s="148">
        <f>MIN($K$8,$K$10,$K$11)</f>
        <v>5.2999999999999999E-2</v>
      </c>
      <c r="U120" s="148">
        <f>MIN($Q$8,$Q$10,$Q$11)</f>
        <v>5.3999999999999999E-2</v>
      </c>
      <c r="V120" s="148">
        <f>MIN($X$8,$X$10,$X$11)</f>
        <v>5.3999999999999999E-2</v>
      </c>
      <c r="W120" s="134">
        <f>MIN(S120:V120)</f>
        <v>0.05</v>
      </c>
      <c r="X120" s="173"/>
      <c r="Y120" s="5" t="s">
        <v>13</v>
      </c>
      <c r="Z120" s="12" t="s">
        <v>9</v>
      </c>
      <c r="AA120" s="148">
        <f>MIN($E$5,$E$13,$E$17)</f>
        <v>0.05</v>
      </c>
      <c r="AB120" s="148">
        <f>MIN($K$5,$K$13,$K$17)</f>
        <v>4.9000000000000002E-2</v>
      </c>
      <c r="AC120" s="148">
        <f>MIN($Q$5,$Q$13,$Q$17)</f>
        <v>4.9000000000000002E-2</v>
      </c>
      <c r="AD120" s="148">
        <f>MIN($X$5,$X$13,$X$17)</f>
        <v>4.9000000000000002E-2</v>
      </c>
      <c r="AE120" s="139">
        <f>MIN(AA120:AD120)</f>
        <v>4.9000000000000002E-2</v>
      </c>
      <c r="AF120" s="173"/>
      <c r="AG120" s="2" t="s">
        <v>15</v>
      </c>
      <c r="AH120" s="3" t="s">
        <v>8</v>
      </c>
      <c r="AI120" s="4">
        <v>2</v>
      </c>
      <c r="AJ120" s="4">
        <v>3</v>
      </c>
      <c r="AK120" s="4">
        <v>4</v>
      </c>
      <c r="AL120" s="4">
        <v>5</v>
      </c>
      <c r="AM120" s="67" t="s">
        <v>11</v>
      </c>
    </row>
    <row r="121" spans="1:39" s="1" customFormat="1" x14ac:dyDescent="0.35">
      <c r="A121" s="5"/>
      <c r="B121" s="6" t="s">
        <v>10</v>
      </c>
      <c r="C121" s="148">
        <f>MAX(E$4,E$14,E$15,E$18,E$19)</f>
        <v>0.05</v>
      </c>
      <c r="D121" s="148">
        <f>MAX(K$4,K$14,K$15,K$18,K$19)</f>
        <v>7.0999999999999994E-2</v>
      </c>
      <c r="E121" s="148">
        <f>MAX(Q$4,Q$14,Q$15,Q$18,Q$19)</f>
        <v>8.5000000000000006E-2</v>
      </c>
      <c r="F121" s="148">
        <f>MAX(X$4,X$14,X$15,X$18,X$19)</f>
        <v>9.4E-2</v>
      </c>
      <c r="G121" s="121">
        <f>MAX(C106:F106)</f>
        <v>5.0999999999999997E-2</v>
      </c>
      <c r="H121" s="173"/>
      <c r="I121" s="5"/>
      <c r="J121" s="6" t="s">
        <v>10</v>
      </c>
      <c r="K121" s="148">
        <f>MAX(E$6,E$7,E$12,E$16)</f>
        <v>5.0999999999999997E-2</v>
      </c>
      <c r="L121" s="148">
        <f>MAX(K$6,K$7,K$12,K$16)</f>
        <v>6.8000000000000005E-2</v>
      </c>
      <c r="M121" s="148">
        <f>MAX(Q$6,Q$7,Q$12,Q$16)</f>
        <v>7.9000000000000001E-2</v>
      </c>
      <c r="N121" s="148">
        <f>MAX(X$6,X$7,X$12,X$16)</f>
        <v>8.6999999999999994E-2</v>
      </c>
      <c r="O121" s="128">
        <f>MAX(K121:N121)</f>
        <v>8.6999999999999994E-2</v>
      </c>
      <c r="P121" s="173"/>
      <c r="Q121" s="5"/>
      <c r="R121" s="6" t="s">
        <v>10</v>
      </c>
      <c r="S121" s="148">
        <f>MAX($E$8,$E$10,$E$11)</f>
        <v>5.0999999999999997E-2</v>
      </c>
      <c r="T121" s="148">
        <f>MAX($K$8,$K$10,$K$11)</f>
        <v>7.0999999999999994E-2</v>
      </c>
      <c r="U121" s="148">
        <f>MAX($Q$8,$Q$10,$Q$11)</f>
        <v>8.4000000000000005E-2</v>
      </c>
      <c r="V121" s="148">
        <f>MAX($X$8,$X$10,$X$11)</f>
        <v>9.2999999999999999E-2</v>
      </c>
      <c r="W121" s="135">
        <f>MAX(S121:V121)</f>
        <v>9.2999999999999999E-2</v>
      </c>
      <c r="X121" s="173"/>
      <c r="Y121" s="5"/>
      <c r="Z121" s="6" t="s">
        <v>10</v>
      </c>
      <c r="AA121" s="149">
        <f>MAX($E$5,$E$13,$E$17)</f>
        <v>0.05</v>
      </c>
      <c r="AB121" s="149">
        <f>MAX($K$5,$K$13,$K$17)</f>
        <v>0.05</v>
      </c>
      <c r="AC121" s="149">
        <f>MAX($Q$5,$Q$13,$Q$17)</f>
        <v>0.05</v>
      </c>
      <c r="AD121" s="149">
        <f>MAX($X$5,$X$13,$X$17)</f>
        <v>0.05</v>
      </c>
      <c r="AE121" s="142">
        <f>MAX(AA121:AD121)</f>
        <v>0.05</v>
      </c>
      <c r="AF121" s="173"/>
      <c r="AG121" s="5" t="s">
        <v>12</v>
      </c>
      <c r="AH121" s="6"/>
      <c r="AI121" s="7"/>
      <c r="AJ121" s="7"/>
      <c r="AK121" s="7"/>
      <c r="AL121" s="7"/>
      <c r="AM121" s="68"/>
    </row>
    <row r="122" spans="1:39" s="1" customFormat="1" x14ac:dyDescent="0.35">
      <c r="A122" s="5" t="s">
        <v>14</v>
      </c>
      <c r="B122" s="12" t="s">
        <v>9</v>
      </c>
      <c r="C122" s="148">
        <f>MIN(E$20,E$30,E$31,E$34,E$35)</f>
        <v>4.9000000000000002E-2</v>
      </c>
      <c r="D122" s="148">
        <f>MIN(K$20,K$30,K$31,K$34,K$35)</f>
        <v>5.6000000000000001E-2</v>
      </c>
      <c r="E122" s="148">
        <f>MIN(Q$20,Q$30,Q$31,Q$34,Q$35)</f>
        <v>5.7000000000000002E-2</v>
      </c>
      <c r="F122" s="148">
        <f>MIN(X$20,X$30,X$31,X$34,X$35)</f>
        <v>5.6000000000000001E-2</v>
      </c>
      <c r="G122" s="120">
        <f>MIN(C107:F107)</f>
        <v>4.9000000000000002E-2</v>
      </c>
      <c r="H122" s="173"/>
      <c r="I122" s="5" t="s">
        <v>14</v>
      </c>
      <c r="J122" s="12" t="s">
        <v>9</v>
      </c>
      <c r="K122" s="148">
        <f>MIN(E$22,E$23,E$28,E$32)</f>
        <v>0.05</v>
      </c>
      <c r="L122" s="148">
        <f>MIN(K$22,K$23,K$28,K$32)</f>
        <v>5.1999999999999998E-2</v>
      </c>
      <c r="M122" s="148">
        <f>MIN(Q$22,Q$23,Q$28,Q$32)</f>
        <v>5.1999999999999998E-2</v>
      </c>
      <c r="N122" s="148">
        <f>MIN(X$22,X$23,X$28,X$32)</f>
        <v>5.3999999999999999E-2</v>
      </c>
      <c r="O122" s="127">
        <f>MIN(K122:N122)</f>
        <v>0.05</v>
      </c>
      <c r="P122" s="173"/>
      <c r="Q122" s="5" t="s">
        <v>14</v>
      </c>
      <c r="R122" s="12" t="s">
        <v>9</v>
      </c>
      <c r="S122" s="148">
        <f>MIN($E$24,$E$26:$E$27)</f>
        <v>0.05</v>
      </c>
      <c r="T122" s="148">
        <f>MIN($K$24,$K$26:$K$27)</f>
        <v>5.2999999999999999E-2</v>
      </c>
      <c r="U122" s="148">
        <f>MIN($Q$24,$Q$26:$Q$27)</f>
        <v>5.5E-2</v>
      </c>
      <c r="V122" s="148">
        <f>MIN($X$24,$X$26,$X$27)</f>
        <v>5.5E-2</v>
      </c>
      <c r="W122" s="134">
        <f>MIN(S122:V122)</f>
        <v>0.05</v>
      </c>
      <c r="X122" s="173"/>
      <c r="Y122" s="5" t="s">
        <v>14</v>
      </c>
      <c r="Z122" s="12" t="s">
        <v>9</v>
      </c>
      <c r="AA122" s="148">
        <f>MIN($E$21,$E$29,$E$33)</f>
        <v>0.05</v>
      </c>
      <c r="AB122" s="148">
        <f>MIN($K$21,$K$29,$K$33)</f>
        <v>0.05</v>
      </c>
      <c r="AC122" s="148">
        <f>MIN($Q$21,$Q$29,$Q$33)</f>
        <v>4.9000000000000002E-2</v>
      </c>
      <c r="AD122" s="148">
        <f>MIN($X$21,$X$29,$X$33)</f>
        <v>4.9000000000000002E-2</v>
      </c>
      <c r="AE122" s="139">
        <f>MIN(AA122:AD122)</f>
        <v>4.9000000000000002E-2</v>
      </c>
      <c r="AF122" s="173"/>
      <c r="AG122" s="5" t="s">
        <v>13</v>
      </c>
      <c r="AH122" s="12" t="s">
        <v>9</v>
      </c>
      <c r="AI122" s="66">
        <f>$E$9</f>
        <v>0.05</v>
      </c>
      <c r="AJ122" s="66">
        <f>$K$9</f>
        <v>4.9000000000000002E-2</v>
      </c>
      <c r="AK122" s="66">
        <f>$Q$9</f>
        <v>4.9000000000000002E-2</v>
      </c>
      <c r="AL122" s="66">
        <f>$X$9</f>
        <v>4.9000000000000002E-2</v>
      </c>
      <c r="AM122" s="73">
        <f>MIN($AI122:$AL122)</f>
        <v>4.9000000000000002E-2</v>
      </c>
    </row>
    <row r="123" spans="1:39" s="1" customFormat="1" x14ac:dyDescent="0.35">
      <c r="A123" s="5"/>
      <c r="B123" s="6" t="s">
        <v>10</v>
      </c>
      <c r="C123" s="148">
        <f>MAX(E$20,E$30,E$31,E$34,E$35)</f>
        <v>0.05</v>
      </c>
      <c r="D123" s="148">
        <f>MAX(K$20,K$30,K$31,K$34,K$35)</f>
        <v>7.1999999999999995E-2</v>
      </c>
      <c r="E123" s="148">
        <f>MAX(Q$20,Q$30,Q$31,Q$34,Q$35)</f>
        <v>8.6999999999999994E-2</v>
      </c>
      <c r="F123" s="148">
        <f>MAX(X$20,X$30,X$31,X$34,X$35)</f>
        <v>9.6000000000000002E-2</v>
      </c>
      <c r="G123" s="121">
        <f>MAX(C108:F108)</f>
        <v>0.05</v>
      </c>
      <c r="H123" s="173"/>
      <c r="I123" s="5"/>
      <c r="J123" s="6" t="s">
        <v>10</v>
      </c>
      <c r="K123" s="148">
        <f>MAX(E$22,E$23,E$28,E$32)</f>
        <v>5.0999999999999997E-2</v>
      </c>
      <c r="L123" s="148">
        <f>MAX(K$22,K$23,K$28,K$32)</f>
        <v>7.0000000000000007E-2</v>
      </c>
      <c r="M123" s="148">
        <f>MAX(Q$22,Q$23,Q$28,Q$32)</f>
        <v>8.2000000000000003E-2</v>
      </c>
      <c r="N123" s="148">
        <f>MAX(X$22,X$23,X$28,X$32)</f>
        <v>9.0999999999999998E-2</v>
      </c>
      <c r="O123" s="128">
        <f>MAX(K123:N123)</f>
        <v>9.0999999999999998E-2</v>
      </c>
      <c r="P123" s="173"/>
      <c r="Q123" s="5"/>
      <c r="R123" s="6" t="s">
        <v>10</v>
      </c>
      <c r="S123" s="148">
        <f>MAX($E$24,$E$26:$E$27)</f>
        <v>0.05</v>
      </c>
      <c r="T123" s="148">
        <f>MAX($K$24,$K$26:$K$27)</f>
        <v>7.1999999999999995E-2</v>
      </c>
      <c r="U123" s="148">
        <f>MAX($Q$24,$Q$26:$Q$27)</f>
        <v>8.5000000000000006E-2</v>
      </c>
      <c r="V123" s="148">
        <f>MAX($X$24,$X$26,$X$27)</f>
        <v>9.5000000000000001E-2</v>
      </c>
      <c r="W123" s="135">
        <f>MAX(S123:V123)</f>
        <v>9.5000000000000001E-2</v>
      </c>
      <c r="X123" s="173"/>
      <c r="Y123" s="5"/>
      <c r="Z123" s="6" t="s">
        <v>10</v>
      </c>
      <c r="AA123" s="149">
        <f>MAX($E$21,$E$29,$E$33)</f>
        <v>0.05</v>
      </c>
      <c r="AB123" s="149">
        <f>MAX($K$21,$K$29,$K$33)</f>
        <v>0.05</v>
      </c>
      <c r="AC123" s="149">
        <f>MAX($Q$21,$Q$29,$Q$33)</f>
        <v>0.05</v>
      </c>
      <c r="AD123" s="149">
        <f>MAX($X$21,$X$29,$X$33)</f>
        <v>4.9000000000000002E-2</v>
      </c>
      <c r="AE123" s="142">
        <f>MAX(AA123:AD123)</f>
        <v>0.05</v>
      </c>
      <c r="AF123" s="173"/>
      <c r="AG123" s="5" t="s">
        <v>14</v>
      </c>
      <c r="AH123" s="12" t="s">
        <v>9</v>
      </c>
      <c r="AI123" s="66">
        <f>$E$25</f>
        <v>0.05</v>
      </c>
      <c r="AJ123" s="66">
        <f>$K$25</f>
        <v>0.05</v>
      </c>
      <c r="AK123" s="66">
        <f>$Q$25</f>
        <v>0.05</v>
      </c>
      <c r="AL123" s="66">
        <f>$X$25</f>
        <v>0.05</v>
      </c>
      <c r="AM123" s="73">
        <f>MIN($AI123:$AL123)</f>
        <v>0.05</v>
      </c>
    </row>
    <row r="124" spans="1:39" s="1" customFormat="1" x14ac:dyDescent="0.35">
      <c r="A124" s="5" t="s">
        <v>17</v>
      </c>
      <c r="B124" s="12" t="s">
        <v>9</v>
      </c>
      <c r="C124" s="148">
        <f>MIN(E$36,E$46,E$47,E$50,E$51)</f>
        <v>0.05</v>
      </c>
      <c r="D124" s="148">
        <f>MIN(K$36,K$46,K$47,K$50,K$51)</f>
        <v>5.6000000000000001E-2</v>
      </c>
      <c r="E124" s="148">
        <f>MIN(Q$36,Q$46,Q$47,Q$50,Q$51)</f>
        <v>5.7000000000000002E-2</v>
      </c>
      <c r="F124" s="148">
        <f>MIN(X$36,X$46,X$47,X$50,X$51)</f>
        <v>5.7000000000000002E-2</v>
      </c>
      <c r="G124" s="120">
        <f>MIN(C109:F109)</f>
        <v>0.05</v>
      </c>
      <c r="H124" s="173"/>
      <c r="I124" s="5" t="s">
        <v>17</v>
      </c>
      <c r="J124" s="12" t="s">
        <v>9</v>
      </c>
      <c r="K124" s="148">
        <f>MIN(E$38,E$39,E$44,E$48)</f>
        <v>0.05</v>
      </c>
      <c r="L124" s="148">
        <f>MIN(K$38,K$39,K$44,K$48)</f>
        <v>5.1999999999999998E-2</v>
      </c>
      <c r="M124" s="148">
        <f>MIN(Q$38,Q$39,Q$44,Q$48)</f>
        <v>5.2999999999999999E-2</v>
      </c>
      <c r="N124" s="148">
        <f>MIN(X$38,X$39,X$44,X$48)</f>
        <v>5.2999999999999999E-2</v>
      </c>
      <c r="O124" s="127">
        <f>MIN(K124:N124)</f>
        <v>0.05</v>
      </c>
      <c r="P124" s="173"/>
      <c r="Q124" s="5" t="s">
        <v>17</v>
      </c>
      <c r="R124" s="12" t="s">
        <v>9</v>
      </c>
      <c r="S124" s="148">
        <f>MIN($E$40,$E$42:$E$43)</f>
        <v>0.05</v>
      </c>
      <c r="T124" s="148">
        <f>MIN($K$40,$K$42:$K$43)</f>
        <v>5.3999999999999999E-2</v>
      </c>
      <c r="U124" s="148">
        <f>MIN($Q$40,$Q$42:$Q$43)</f>
        <v>5.5E-2</v>
      </c>
      <c r="V124" s="148">
        <f>MIN($X$40,$X$42,$X$43)</f>
        <v>5.5E-2</v>
      </c>
      <c r="W124" s="134">
        <f>MIN(S124:V124)</f>
        <v>0.05</v>
      </c>
      <c r="X124" s="173"/>
      <c r="Y124" s="5" t="s">
        <v>17</v>
      </c>
      <c r="Z124" s="12" t="s">
        <v>9</v>
      </c>
      <c r="AA124" s="148">
        <f>MIN($E$37,$E$45,$E$49)</f>
        <v>0.05</v>
      </c>
      <c r="AB124" s="148">
        <f>MIN($K$37,$K$45,$K$49)</f>
        <v>0.05</v>
      </c>
      <c r="AC124" s="148">
        <f>MIN($Q$37,$Q$45,$Q$49)</f>
        <v>0.05</v>
      </c>
      <c r="AD124" s="148">
        <f>MIN($X$37,$X$45,$X$49)</f>
        <v>0.05</v>
      </c>
      <c r="AE124" s="139">
        <f>MIN(AA124:AD124)</f>
        <v>0.05</v>
      </c>
      <c r="AF124" s="173"/>
      <c r="AG124" s="5" t="s">
        <v>17</v>
      </c>
      <c r="AH124" s="12" t="s">
        <v>9</v>
      </c>
      <c r="AI124" s="66">
        <f>$E$41</f>
        <v>0.05</v>
      </c>
      <c r="AJ124" s="66">
        <f>$K$41</f>
        <v>0.05</v>
      </c>
      <c r="AK124" s="66">
        <f>$Q$41</f>
        <v>0.05</v>
      </c>
      <c r="AL124" s="66">
        <f>$X$41</f>
        <v>0.05</v>
      </c>
      <c r="AM124" s="73">
        <f>MIN($AI124:$AL124)</f>
        <v>0.05</v>
      </c>
    </row>
    <row r="125" spans="1:39" s="1" customFormat="1" x14ac:dyDescent="0.35">
      <c r="A125" s="5"/>
      <c r="B125" s="6" t="s">
        <v>10</v>
      </c>
      <c r="C125" s="148">
        <f>MAX(E$36,E$46,E$47,E$50,E$51)</f>
        <v>0.05</v>
      </c>
      <c r="D125" s="148">
        <f>MAX(K$36,K$46,K$47,K$50,K$51)</f>
        <v>7.1999999999999995E-2</v>
      </c>
      <c r="E125" s="148">
        <f>MAX(Q$36,Q$46,Q$47,Q$50,Q$51)</f>
        <v>8.6999999999999994E-2</v>
      </c>
      <c r="F125" s="148">
        <f>MAX(X$36,X$46,X$47,X$50,X$51)</f>
        <v>9.7000000000000003E-2</v>
      </c>
      <c r="G125" s="121">
        <f>MAX(C110:F110)</f>
        <v>0.05</v>
      </c>
      <c r="H125" s="173"/>
      <c r="I125" s="5"/>
      <c r="J125" s="6" t="s">
        <v>10</v>
      </c>
      <c r="K125" s="148">
        <f>MAX(E$38,E$39,E$44,E$48)</f>
        <v>0.05</v>
      </c>
      <c r="L125" s="148">
        <f>MAX(K$38,K$39,K$44,K$48)</f>
        <v>7.0999999999999994E-2</v>
      </c>
      <c r="M125" s="148">
        <f>MAX(Q$38,Q$39,Q$44,Q$48)</f>
        <v>8.5000000000000006E-2</v>
      </c>
      <c r="N125" s="148">
        <f>MAX(X$38,X$39,X$44,X$48)</f>
        <v>9.4E-2</v>
      </c>
      <c r="O125" s="128">
        <f>MAX(K125:N125)</f>
        <v>9.4E-2</v>
      </c>
      <c r="P125" s="173"/>
      <c r="Q125" s="5"/>
      <c r="R125" s="6" t="s">
        <v>10</v>
      </c>
      <c r="S125" s="148">
        <f>MAX($E$40,$E$42:$E$43)</f>
        <v>0.05</v>
      </c>
      <c r="T125" s="148">
        <f>MAX($K$40,$K$42:$K$43)</f>
        <v>7.1999999999999995E-2</v>
      </c>
      <c r="U125" s="148">
        <f>MAX($Q$40,$Q$42:$Q$43)</f>
        <v>8.6999999999999994E-2</v>
      </c>
      <c r="V125" s="148">
        <f>MAX($X$40,$X$42,$X$43)</f>
        <v>9.7000000000000003E-2</v>
      </c>
      <c r="W125" s="135">
        <f>MAX(S125:V125)</f>
        <v>9.7000000000000003E-2</v>
      </c>
      <c r="X125" s="173"/>
      <c r="Y125" s="5"/>
      <c r="Z125" s="6" t="s">
        <v>10</v>
      </c>
      <c r="AA125" s="149">
        <f>MAX($E$37,$E$45,$E$49)</f>
        <v>0.05</v>
      </c>
      <c r="AB125" s="149">
        <f>MAX($K$37,$K$45,$K$49)</f>
        <v>0.05</v>
      </c>
      <c r="AC125" s="149">
        <f>MAX($Q$37,$Q$45,$Q$49)</f>
        <v>0.05</v>
      </c>
      <c r="AD125" s="149">
        <f>MAX($X$37,$X$45,$X$49)</f>
        <v>0.05</v>
      </c>
      <c r="AE125" s="142">
        <f>MAX(AA125:AD125)</f>
        <v>0.05</v>
      </c>
      <c r="AF125" s="173"/>
      <c r="AG125" s="5" t="s">
        <v>20</v>
      </c>
      <c r="AH125" s="12" t="s">
        <v>9</v>
      </c>
      <c r="AI125" s="66">
        <f>$E$57</f>
        <v>0.05</v>
      </c>
      <c r="AJ125" s="66">
        <f>$K$57</f>
        <v>0.05</v>
      </c>
      <c r="AK125" s="66">
        <f>$Q$57</f>
        <v>0.05</v>
      </c>
      <c r="AL125" s="66">
        <f>$X$57</f>
        <v>0.05</v>
      </c>
      <c r="AM125" s="73">
        <f>MIN($AI125:$AL125)</f>
        <v>0.05</v>
      </c>
    </row>
    <row r="126" spans="1:39" s="1" customFormat="1" x14ac:dyDescent="0.35">
      <c r="A126" s="5" t="s">
        <v>20</v>
      </c>
      <c r="B126" s="12" t="s">
        <v>9</v>
      </c>
      <c r="C126" s="148">
        <f>MIN(E$52,E$62,E$63,E$66,E$67)</f>
        <v>0.05</v>
      </c>
      <c r="D126" s="148">
        <f>MIN(K$52,K$62,K$63,K$66,K$67)</f>
        <v>5.7000000000000002E-2</v>
      </c>
      <c r="E126" s="148">
        <f>MIN(Q$52,Q$62,Q$63,Q$66,Q$67)</f>
        <v>5.8000000000000003E-2</v>
      </c>
      <c r="F126" s="148">
        <f>MIN(X$52,X$62,X$63,X$66,X$67)</f>
        <v>5.7000000000000002E-2</v>
      </c>
      <c r="G126" s="120">
        <f>MIN(C111:F111)</f>
        <v>0.05</v>
      </c>
      <c r="H126" s="173"/>
      <c r="I126" s="5" t="s">
        <v>20</v>
      </c>
      <c r="J126" s="12" t="s">
        <v>9</v>
      </c>
      <c r="K126" s="148">
        <f>MIN(E$54,E$55,E$60,E$64)</f>
        <v>0.05</v>
      </c>
      <c r="L126" s="148">
        <f>MIN(K$54,K$55,K$60,K$64)</f>
        <v>5.1999999999999998E-2</v>
      </c>
      <c r="M126" s="148">
        <f>MIN(Q$54,Q$55,Q$60,Q$64)</f>
        <v>5.2999999999999999E-2</v>
      </c>
      <c r="N126" s="148">
        <f>MIN(X$54,X$55,X$60,X$64)</f>
        <v>5.2999999999999999E-2</v>
      </c>
      <c r="O126" s="127">
        <f>MIN(K126:N126)</f>
        <v>0.05</v>
      </c>
      <c r="P126" s="173"/>
      <c r="Q126" s="5" t="s">
        <v>20</v>
      </c>
      <c r="R126" s="12" t="s">
        <v>9</v>
      </c>
      <c r="S126" s="148">
        <f>MIN($E$56,$E$58,$E$59)</f>
        <v>0.05</v>
      </c>
      <c r="T126" s="148">
        <f>MIN($K$56,$K$58,$K$59)</f>
        <v>5.3999999999999999E-2</v>
      </c>
      <c r="U126" s="148">
        <f>MIN($Q$56,$Q$58,$Q$59)</f>
        <v>5.5E-2</v>
      </c>
      <c r="V126" s="148">
        <f>MIN($X$56,$X$58,$X$59)</f>
        <v>5.5E-2</v>
      </c>
      <c r="W126" s="134">
        <f>MIN(S126:V126)</f>
        <v>0.05</v>
      </c>
      <c r="X126" s="173"/>
      <c r="Y126" s="5" t="s">
        <v>20</v>
      </c>
      <c r="Z126" s="12" t="s">
        <v>9</v>
      </c>
      <c r="AA126" s="148">
        <f>MIN($E$53,$E$61,$E$65)</f>
        <v>0.05</v>
      </c>
      <c r="AB126" s="148">
        <f>MIN($K$53,$K$61,$K$65)</f>
        <v>0.05</v>
      </c>
      <c r="AC126" s="148">
        <f>MIN($Q$53,$Q$61,$Q$65)</f>
        <v>0.05</v>
      </c>
      <c r="AD126" s="148">
        <f>MIN($X$53,$X$61,$X$65)</f>
        <v>0.05</v>
      </c>
      <c r="AE126" s="139">
        <f>MIN(AA126:AD126)</f>
        <v>0.05</v>
      </c>
      <c r="AF126" s="173"/>
      <c r="AG126" s="5" t="s">
        <v>41</v>
      </c>
      <c r="AH126" s="12" t="s">
        <v>9</v>
      </c>
      <c r="AI126" s="66">
        <f>$E$73</f>
        <v>0.05</v>
      </c>
      <c r="AJ126" s="66">
        <f>$K$73</f>
        <v>0.05</v>
      </c>
      <c r="AK126" s="66">
        <f>$Q$73</f>
        <v>0.05</v>
      </c>
      <c r="AL126" s="66">
        <f>$X$73</f>
        <v>0.05</v>
      </c>
      <c r="AM126" s="73">
        <f>MIN($AI126:$AL126)</f>
        <v>0.05</v>
      </c>
    </row>
    <row r="127" spans="1:39" s="1" customFormat="1" x14ac:dyDescent="0.35">
      <c r="A127" s="5"/>
      <c r="B127" s="6" t="s">
        <v>10</v>
      </c>
      <c r="C127" s="148">
        <f>MAX(E$52,E$62,E$63,E$66,E$67)</f>
        <v>0.05</v>
      </c>
      <c r="D127" s="148">
        <f>MAX(K$52,K$62,K$63,K$66,K$67)</f>
        <v>7.1999999999999995E-2</v>
      </c>
      <c r="E127" s="148">
        <f>MAX(Q$52,Q$62,Q$63,Q$66,Q$67)</f>
        <v>8.6999999999999994E-2</v>
      </c>
      <c r="F127" s="148">
        <f>MAX(X$52,X$62,X$63,X$66,X$67)</f>
        <v>9.8000000000000004E-2</v>
      </c>
      <c r="G127" s="121">
        <f>MAX(C112:F112)</f>
        <v>0.05</v>
      </c>
      <c r="H127" s="173"/>
      <c r="I127" s="5"/>
      <c r="J127" s="6" t="s">
        <v>10</v>
      </c>
      <c r="K127" s="148">
        <f>MAX(E$54,E$55,E$60,E$64)</f>
        <v>0.05</v>
      </c>
      <c r="L127" s="148">
        <f>MAX(K$54,K$55,K$60,K$64)</f>
        <v>7.1999999999999995E-2</v>
      </c>
      <c r="M127" s="148">
        <f>MAX(Q$54,Q$55,Q$60,Q$64)</f>
        <v>8.5999999999999993E-2</v>
      </c>
      <c r="N127" s="148">
        <f>MAX(X$54,X$55,X$60,X$64)</f>
        <v>9.6000000000000002E-2</v>
      </c>
      <c r="O127" s="128">
        <f>MAX(K127:N127)</f>
        <v>9.6000000000000002E-2</v>
      </c>
      <c r="P127" s="173"/>
      <c r="Q127" s="5"/>
      <c r="R127" s="6" t="s">
        <v>10</v>
      </c>
      <c r="S127" s="148">
        <f>MAX($E$56,$E$58,$E$59)</f>
        <v>0.05</v>
      </c>
      <c r="T127" s="148">
        <f>MAX($K$56,$K$58,$K$59)</f>
        <v>7.2999999999999995E-2</v>
      </c>
      <c r="U127" s="148">
        <f>MAX($Q$56,$Q$58,$Q$59)</f>
        <v>8.7999999999999995E-2</v>
      </c>
      <c r="V127" s="148">
        <f>MAX($X$56,$X$58,$X$59)</f>
        <v>9.8000000000000004E-2</v>
      </c>
      <c r="W127" s="135">
        <f>MAX(S127:V127)</f>
        <v>9.8000000000000004E-2</v>
      </c>
      <c r="X127" s="173"/>
      <c r="Y127" s="5"/>
      <c r="Z127" s="6" t="s">
        <v>10</v>
      </c>
      <c r="AA127" s="149">
        <f>MAX($E$53,$E$61,$E$65)</f>
        <v>0.05</v>
      </c>
      <c r="AB127" s="149">
        <f>MAX($K$53,$K$61,$K$65)</f>
        <v>0.05</v>
      </c>
      <c r="AC127" s="149">
        <f>MAX($Q$53,$Q$61,$Q$65)</f>
        <v>0.05</v>
      </c>
      <c r="AD127" s="148">
        <f>MAX($X$53,$X$61,$X$65)</f>
        <v>0.05</v>
      </c>
      <c r="AE127" s="142">
        <f>MAX(AA127:AD127)</f>
        <v>0.05</v>
      </c>
      <c r="AF127" s="173"/>
      <c r="AG127" s="69"/>
      <c r="AH127" s="147" t="s">
        <v>9</v>
      </c>
      <c r="AI127" s="71">
        <f>MIN($AI122:$AI126)</f>
        <v>0.05</v>
      </c>
      <c r="AJ127" s="71">
        <f>MIN($AJ122:$AJ126)</f>
        <v>4.9000000000000002E-2</v>
      </c>
      <c r="AK127" s="71">
        <f>MIN($AK122:$AK126)</f>
        <v>4.9000000000000002E-2</v>
      </c>
      <c r="AL127" s="71">
        <f>MIN($AL122:$AL126)</f>
        <v>4.9000000000000002E-2</v>
      </c>
      <c r="AM127" s="72">
        <f>MIN($AM122:$AM126)</f>
        <v>4.9000000000000002E-2</v>
      </c>
    </row>
    <row r="128" spans="1:39" s="1" customFormat="1" x14ac:dyDescent="0.35">
      <c r="A128" s="173" t="s">
        <v>41</v>
      </c>
      <c r="B128" s="12" t="s">
        <v>9</v>
      </c>
      <c r="C128" s="148">
        <f>MIN(E$68,E$78,E$79,E$82,E$83)</f>
        <v>0.05</v>
      </c>
      <c r="D128" s="148">
        <f>MIN(K$68,K$78,K$79,K$82,K$83)</f>
        <v>5.7000000000000002E-2</v>
      </c>
      <c r="E128" s="148">
        <f>MIN(Q$68,Q$78,Q$79,Q$82,Q$83)</f>
        <v>5.8000000000000003E-2</v>
      </c>
      <c r="F128" s="148">
        <f>MIN(X$68,X$78,X$79,X$82,X$83)</f>
        <v>5.7000000000000002E-2</v>
      </c>
      <c r="G128" s="120">
        <f>MIN(C113:F113)</f>
        <v>0.05</v>
      </c>
      <c r="H128" s="173"/>
      <c r="I128" s="5" t="s">
        <v>41</v>
      </c>
      <c r="J128" s="12" t="s">
        <v>9</v>
      </c>
      <c r="K128" s="148">
        <f>MIN(E$70,E$71,E$76,E$80)</f>
        <v>0.05</v>
      </c>
      <c r="L128" s="148">
        <f>MIN(K$70,K$71,K$76,K$80)</f>
        <v>5.1999999999999998E-2</v>
      </c>
      <c r="M128" s="148">
        <f>MIN(Q$70,Q$71,Q$76,Q$80)</f>
        <v>5.2999999999999999E-2</v>
      </c>
      <c r="N128" s="148">
        <f>MIN(X$70,X$71,X$76,X$80)</f>
        <v>5.3999999999999999E-2</v>
      </c>
      <c r="O128" s="127">
        <f>MIN(K128:N128)</f>
        <v>0.05</v>
      </c>
      <c r="P128" s="173"/>
      <c r="Q128" s="5" t="s">
        <v>41</v>
      </c>
      <c r="R128" s="12" t="s">
        <v>9</v>
      </c>
      <c r="S128" s="148">
        <f>MIN($E$72,$E$74,$E$75)</f>
        <v>0.05</v>
      </c>
      <c r="T128" s="148">
        <f>MIN($K$72,$K$74,$K$75)</f>
        <v>5.3999999999999999E-2</v>
      </c>
      <c r="U128" s="148">
        <f>MIN($Q$72,$Q$74,$Q$75)</f>
        <v>5.6000000000000001E-2</v>
      </c>
      <c r="V128" s="148">
        <f>MIN($X$72,$X$74,$X$75)</f>
        <v>5.6000000000000001E-2</v>
      </c>
      <c r="W128" s="134">
        <f>MIN(S128:V128)</f>
        <v>0.05</v>
      </c>
      <c r="X128" s="173"/>
      <c r="Y128" s="5" t="s">
        <v>41</v>
      </c>
      <c r="Z128" s="12" t="s">
        <v>9</v>
      </c>
      <c r="AA128" s="148">
        <f>MIN($E$69,$E$77,$E$81)</f>
        <v>0.05</v>
      </c>
      <c r="AB128" s="148">
        <f>MIN($K$69,$K$77,$K$81)</f>
        <v>0.05</v>
      </c>
      <c r="AC128" s="148">
        <f>MIN($Q$69,$Q$77,$Q$81)</f>
        <v>0.05</v>
      </c>
      <c r="AD128" s="148">
        <f>MIN($X$69,$X$77,$X$81)</f>
        <v>0.05</v>
      </c>
      <c r="AE128" s="139">
        <f>MIN(AA128:AD128)</f>
        <v>0.05</v>
      </c>
      <c r="AF128" s="173"/>
      <c r="AG128" s="69"/>
      <c r="AH128" s="147" t="s">
        <v>10</v>
      </c>
      <c r="AI128" s="71">
        <f>MAX($AI122:$AI126)</f>
        <v>0.05</v>
      </c>
      <c r="AJ128" s="71">
        <f>MAX($AJ122:$AJ126)</f>
        <v>0.05</v>
      </c>
      <c r="AK128" s="71">
        <f>MAX($AK122:$AK126)</f>
        <v>0.05</v>
      </c>
      <c r="AL128" s="71">
        <f>MAX($AL122:$AL126)</f>
        <v>0.05</v>
      </c>
      <c r="AM128" s="72">
        <f>MAX($AM122:$AM126)</f>
        <v>0.05</v>
      </c>
    </row>
    <row r="129" spans="1:39" s="1" customFormat="1" x14ac:dyDescent="0.35">
      <c r="A129" s="173"/>
      <c r="B129" s="6" t="s">
        <v>10</v>
      </c>
      <c r="C129" s="148">
        <f>MAX(E$68,E$78,E$79,E$82,E$83)</f>
        <v>0.05</v>
      </c>
      <c r="D129" s="148">
        <f>MAX(K$68,K$78,K$79,K$82,K$83)</f>
        <v>7.2999999999999995E-2</v>
      </c>
      <c r="E129" s="148">
        <f>MAX(Q$68,Q$78,Q$79,Q$82,Q$83)</f>
        <v>8.7999999999999995E-2</v>
      </c>
      <c r="F129" s="148">
        <f>MAX(X$68,X$78,X$79,X$82,X$83)</f>
        <v>9.9000000000000005E-2</v>
      </c>
      <c r="G129" s="121">
        <f>MAX(C114:F114)</f>
        <v>0.05</v>
      </c>
      <c r="H129" s="173"/>
      <c r="I129" s="5"/>
      <c r="J129" s="6" t="s">
        <v>10</v>
      </c>
      <c r="K129" s="148">
        <f>MAX(E$70,E$71,E$76,E$80)</f>
        <v>0.05</v>
      </c>
      <c r="L129" s="148">
        <f>MAX(K$70,K$71,K$76,K$80)</f>
        <v>7.3999999999999996E-2</v>
      </c>
      <c r="M129" s="148">
        <f>MAX(Q$70,Q$71,Q$76,Q$80)</f>
        <v>0.09</v>
      </c>
      <c r="N129" s="148">
        <f>MAX(X$70,X$71,X$76,X$80)</f>
        <v>9.9000000000000005E-2</v>
      </c>
      <c r="O129" s="128">
        <f>MAX(K129:N129)</f>
        <v>9.9000000000000005E-2</v>
      </c>
      <c r="P129" s="173"/>
      <c r="Q129" s="5"/>
      <c r="R129" s="6" t="s">
        <v>10</v>
      </c>
      <c r="S129" s="148">
        <f>MAX($E$72,$E$74,$E$75)</f>
        <v>0.05</v>
      </c>
      <c r="T129" s="148">
        <f>MAX($K$72,$K$74,$K$75)</f>
        <v>7.3999999999999996E-2</v>
      </c>
      <c r="U129" s="148">
        <f>MAX($Q$72,$Q$74,$Q$75)</f>
        <v>0.09</v>
      </c>
      <c r="V129" s="148">
        <f>MAX($X$72,$X$74,$X$75)</f>
        <v>0.1</v>
      </c>
      <c r="W129" s="135">
        <f>MAX(S129:V129)</f>
        <v>0.1</v>
      </c>
      <c r="X129" s="173"/>
      <c r="Y129" s="5"/>
      <c r="Z129" s="6" t="s">
        <v>10</v>
      </c>
      <c r="AA129" s="148">
        <f>MAX($E$69,$E$77,$E$81)</f>
        <v>0.05</v>
      </c>
      <c r="AB129" s="148">
        <f>MAX($K$69,$K$77,$K$81)</f>
        <v>0.05</v>
      </c>
      <c r="AC129" s="148">
        <f>MAX($Q$69,$Q$77,$Q$81)</f>
        <v>0.05</v>
      </c>
      <c r="AD129" s="148">
        <f>MAX($X$69,$X$77,$X$81)</f>
        <v>0.05</v>
      </c>
      <c r="AE129" s="142">
        <f>MAX(AA129:AD129)</f>
        <v>0.05</v>
      </c>
      <c r="AF129" s="173"/>
      <c r="AG129" s="173"/>
      <c r="AH129" s="173"/>
      <c r="AI129" s="173"/>
      <c r="AJ129" s="173"/>
      <c r="AK129" s="173"/>
      <c r="AL129" s="173"/>
      <c r="AM129" s="173"/>
    </row>
    <row r="130" spans="1:39" s="1" customFormat="1" x14ac:dyDescent="0.35">
      <c r="A130" s="40"/>
      <c r="B130" s="41" t="s">
        <v>18</v>
      </c>
      <c r="C130" s="122">
        <f>MIN(C120:C129)</f>
        <v>4.9000000000000002E-2</v>
      </c>
      <c r="D130" s="122">
        <f>MIN(D120:D129)</f>
        <v>5.5E-2</v>
      </c>
      <c r="E130" s="122">
        <f>MIN(E120:E129)</f>
        <v>5.6000000000000001E-2</v>
      </c>
      <c r="F130" s="122">
        <f>MIN(F120:F129)</f>
        <v>5.6000000000000001E-2</v>
      </c>
      <c r="G130" s="123">
        <f>MIN(C130:F130)</f>
        <v>4.9000000000000002E-2</v>
      </c>
      <c r="H130" s="173"/>
      <c r="I130" s="46"/>
      <c r="J130" s="47" t="s">
        <v>18</v>
      </c>
      <c r="K130" s="129">
        <f>MIN(K120:K129)</f>
        <v>0.05</v>
      </c>
      <c r="L130" s="129">
        <f>MIN(L120:L129)</f>
        <v>5.0999999999999997E-2</v>
      </c>
      <c r="M130" s="129">
        <f>MIN(M120:M129)</f>
        <v>5.1999999999999998E-2</v>
      </c>
      <c r="N130" s="129">
        <f>MIN(N120:N129)</f>
        <v>5.2999999999999999E-2</v>
      </c>
      <c r="O130" s="130">
        <f>MIN(K130:N130)</f>
        <v>0.05</v>
      </c>
      <c r="P130" s="173"/>
      <c r="Q130" s="52"/>
      <c r="R130" s="53" t="s">
        <v>18</v>
      </c>
      <c r="S130" s="112">
        <f>MIN(S120:S129)</f>
        <v>0.05</v>
      </c>
      <c r="T130" s="112">
        <f>MIN(T120:T129)</f>
        <v>5.2999999999999999E-2</v>
      </c>
      <c r="U130" s="112">
        <f>MIN(U120:U129)</f>
        <v>5.3999999999999999E-2</v>
      </c>
      <c r="V130" s="112">
        <f>MIN(V120:V129)</f>
        <v>5.3999999999999999E-2</v>
      </c>
      <c r="W130" s="136">
        <f>MIN(S130:V130)</f>
        <v>0.05</v>
      </c>
      <c r="X130" s="173"/>
      <c r="Y130" s="59"/>
      <c r="Z130" s="74" t="s">
        <v>9</v>
      </c>
      <c r="AA130" s="143">
        <f>MIN(AA120:AA129)</f>
        <v>0.05</v>
      </c>
      <c r="AB130" s="143">
        <f>MIN(AB120:AB129)</f>
        <v>4.9000000000000002E-2</v>
      </c>
      <c r="AC130" s="143">
        <f>MIN(AC120:AC129)</f>
        <v>4.9000000000000002E-2</v>
      </c>
      <c r="AD130" s="143">
        <f>MIN(AD120:AD129)</f>
        <v>4.9000000000000002E-2</v>
      </c>
      <c r="AE130" s="144">
        <f>MIN(AA130:AD130)</f>
        <v>4.9000000000000002E-2</v>
      </c>
      <c r="AF130" s="173"/>
      <c r="AG130" s="173"/>
      <c r="AH130" s="173"/>
      <c r="AI130" s="173"/>
      <c r="AJ130" s="173"/>
      <c r="AK130" s="173"/>
      <c r="AL130" s="173"/>
      <c r="AM130" s="173"/>
    </row>
    <row r="131" spans="1:39" s="1" customFormat="1" x14ac:dyDescent="0.35">
      <c r="A131" s="42"/>
      <c r="B131" s="43" t="s">
        <v>19</v>
      </c>
      <c r="C131" s="124">
        <f>MAX(C120:C129)</f>
        <v>0.05</v>
      </c>
      <c r="D131" s="124">
        <f>MAX(D120:D129)</f>
        <v>7.2999999999999995E-2</v>
      </c>
      <c r="E131" s="124">
        <f>MAX(E120:E129)</f>
        <v>8.7999999999999995E-2</v>
      </c>
      <c r="F131" s="124">
        <f>MAX(F120:F129)</f>
        <v>9.9000000000000005E-2</v>
      </c>
      <c r="G131" s="125">
        <f>MAX(C131:F131)</f>
        <v>9.9000000000000005E-2</v>
      </c>
      <c r="H131" s="173"/>
      <c r="I131" s="48"/>
      <c r="J131" s="49" t="s">
        <v>19</v>
      </c>
      <c r="K131" s="131">
        <f>MAX(K120:K129)</f>
        <v>5.0999999999999997E-2</v>
      </c>
      <c r="L131" s="131">
        <f>MAX(L120:L129)</f>
        <v>7.3999999999999996E-2</v>
      </c>
      <c r="M131" s="131">
        <f>MAX(M120:M129)</f>
        <v>0.09</v>
      </c>
      <c r="N131" s="131">
        <f>MAX(N120:N129)</f>
        <v>9.9000000000000005E-2</v>
      </c>
      <c r="O131" s="132">
        <f>MAX(K131:N131)</f>
        <v>9.9000000000000005E-2</v>
      </c>
      <c r="P131" s="173"/>
      <c r="Q131" s="54"/>
      <c r="R131" s="55" t="s">
        <v>19</v>
      </c>
      <c r="S131" s="137">
        <f>MAX(S120:S129)</f>
        <v>5.0999999999999997E-2</v>
      </c>
      <c r="T131" s="137">
        <f>MAX(T120:T129)</f>
        <v>7.3999999999999996E-2</v>
      </c>
      <c r="U131" s="137">
        <f>MAX(U120:U129)</f>
        <v>0.09</v>
      </c>
      <c r="V131" s="137">
        <f>MAX(V120:V129)</f>
        <v>0.1</v>
      </c>
      <c r="W131" s="138">
        <f>MAX(S131:V131)</f>
        <v>0.1</v>
      </c>
      <c r="X131" s="173"/>
      <c r="Y131" s="61"/>
      <c r="Z131" s="62" t="s">
        <v>10</v>
      </c>
      <c r="AA131" s="145">
        <f>MAX(AA120:AA129)</f>
        <v>0.05</v>
      </c>
      <c r="AB131" s="145">
        <f>MAX(AB120:AB129)</f>
        <v>0.05</v>
      </c>
      <c r="AC131" s="145">
        <f>MAX(AC120:AC129)</f>
        <v>0.05</v>
      </c>
      <c r="AD131" s="145">
        <f>MAX(AD120:AD129)</f>
        <v>0.05</v>
      </c>
      <c r="AE131" s="144">
        <f>MAX(AA131:AD131)</f>
        <v>0.05</v>
      </c>
      <c r="AF131" s="173"/>
      <c r="AG131" s="173"/>
      <c r="AH131" s="173"/>
      <c r="AI131" s="173"/>
      <c r="AJ131" s="173"/>
      <c r="AK131" s="173"/>
      <c r="AL131" s="173"/>
      <c r="AM131" s="173"/>
    </row>
    <row r="132" spans="1:39" s="1" customFormat="1" x14ac:dyDescent="0.35"/>
    <row r="133" spans="1:39" s="1" customFormat="1" x14ac:dyDescent="0.35"/>
    <row r="134" spans="1:39" s="1" customFormat="1" x14ac:dyDescent="0.35"/>
    <row r="135" spans="1:39" s="1" customFormat="1" x14ac:dyDescent="0.35"/>
    <row r="136" spans="1:39" s="1" customFormat="1" x14ac:dyDescent="0.35"/>
    <row r="137" spans="1:39" s="1" customFormat="1" x14ac:dyDescent="0.35"/>
    <row r="138" spans="1:39" s="1" customFormat="1" x14ac:dyDescent="0.35"/>
    <row r="139" spans="1:39" s="1" customFormat="1" x14ac:dyDescent="0.35"/>
    <row r="140" spans="1:39" s="1" customFormat="1" x14ac:dyDescent="0.35"/>
    <row r="141" spans="1:39" s="1" customFormat="1" x14ac:dyDescent="0.35"/>
    <row r="142" spans="1:39" s="1" customFormat="1" x14ac:dyDescent="0.35"/>
    <row r="143" spans="1:39" s="1" customFormat="1" x14ac:dyDescent="0.35"/>
    <row r="144" spans="1:39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pans="45:388" s="1" customFormat="1" x14ac:dyDescent="0.35"/>
    <row r="162" spans="45:388" s="1" customFormat="1" x14ac:dyDescent="0.35"/>
    <row r="163" spans="45:388" s="1" customFormat="1" x14ac:dyDescent="0.35"/>
    <row r="164" spans="45:388" s="1" customFormat="1" x14ac:dyDescent="0.35"/>
    <row r="165" spans="45:388" s="1" customFormat="1" x14ac:dyDescent="0.35"/>
    <row r="166" spans="45:388" x14ac:dyDescent="0.35">
      <c r="CM166" s="1"/>
      <c r="CN166" s="1"/>
      <c r="CO166" s="1"/>
      <c r="CP166" s="1"/>
      <c r="CQ166" s="1"/>
      <c r="CR166" s="1"/>
      <c r="CS166" s="1"/>
      <c r="CT166" s="1"/>
      <c r="CU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</row>
    <row r="167" spans="45:388" x14ac:dyDescent="0.35">
      <c r="CM167" s="1"/>
      <c r="CN167" s="1"/>
      <c r="CO167" s="1"/>
      <c r="CP167" s="1"/>
      <c r="CQ167" s="1"/>
      <c r="CR167" s="1"/>
      <c r="CS167" s="1"/>
      <c r="CT167" s="1"/>
      <c r="CU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</row>
    <row r="168" spans="45:388" x14ac:dyDescent="0.35">
      <c r="CM168" s="1"/>
      <c r="CN168" s="1"/>
      <c r="CO168" s="1"/>
      <c r="CP168" s="1"/>
      <c r="CQ168" s="1"/>
      <c r="CR168" s="1"/>
      <c r="CS168" s="1"/>
      <c r="CT168" s="1"/>
      <c r="CU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</row>
    <row r="169" spans="45:388" x14ac:dyDescent="0.35">
      <c r="CM169" s="1"/>
      <c r="CN169" s="1"/>
      <c r="CO169" s="1"/>
      <c r="CP169" s="1"/>
      <c r="CQ169" s="1"/>
      <c r="CR169" s="1"/>
      <c r="CS169" s="1"/>
      <c r="CT169" s="1"/>
      <c r="CU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</row>
    <row r="172" spans="45:388" x14ac:dyDescent="0.35"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</row>
    <row r="178" spans="1:54" s="14" customForma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S178"/>
      <c r="AT178"/>
      <c r="AU178"/>
      <c r="AV178"/>
      <c r="AW178"/>
      <c r="AX178"/>
      <c r="AY178"/>
      <c r="AZ178"/>
      <c r="BA178"/>
      <c r="BB178"/>
    </row>
    <row r="180" spans="1:54" x14ac:dyDescent="0.35">
      <c r="A180" s="184" t="s">
        <v>46</v>
      </c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</row>
  </sheetData>
  <mergeCells count="20">
    <mergeCell ref="CA4:CJ4"/>
    <mergeCell ref="CA11:CJ11"/>
    <mergeCell ref="CA18:CJ18"/>
    <mergeCell ref="CA25:CJ25"/>
    <mergeCell ref="CA32:CJ32"/>
    <mergeCell ref="A180:U180"/>
    <mergeCell ref="AG86:AM86"/>
    <mergeCell ref="AG118:AM118"/>
    <mergeCell ref="Z2:AD2"/>
    <mergeCell ref="Z3:AD3"/>
    <mergeCell ref="Z4:AD4"/>
    <mergeCell ref="Z5:AD5"/>
    <mergeCell ref="C2:E2"/>
    <mergeCell ref="I2:K2"/>
    <mergeCell ref="O2:Q2"/>
    <mergeCell ref="V2:X2"/>
    <mergeCell ref="A86:G86"/>
    <mergeCell ref="I86:O86"/>
    <mergeCell ref="Q86:W86"/>
    <mergeCell ref="Y86:AE86"/>
  </mergeCells>
  <conditionalFormatting sqref="AH92">
    <cfRule type="duplicateValues" dxfId="224" priority="34"/>
  </conditionalFormatting>
  <conditionalFormatting sqref="AH93">
    <cfRule type="duplicateValues" dxfId="223" priority="35"/>
  </conditionalFormatting>
  <conditionalFormatting sqref="AH94">
    <cfRule type="duplicateValues" dxfId="222" priority="36"/>
  </conditionalFormatting>
  <conditionalFormatting sqref="AH124">
    <cfRule type="duplicateValues" dxfId="221" priority="29"/>
  </conditionalFormatting>
  <conditionalFormatting sqref="AH125">
    <cfRule type="duplicateValues" dxfId="220" priority="30"/>
  </conditionalFormatting>
  <conditionalFormatting sqref="AH126">
    <cfRule type="duplicateValues" dxfId="219" priority="31"/>
  </conditionalFormatting>
  <conditionalFormatting sqref="Z94:Z95">
    <cfRule type="duplicateValues" dxfId="218" priority="28"/>
  </conditionalFormatting>
  <conditionalFormatting sqref="Z96:Z97">
    <cfRule type="duplicateValues" dxfId="217" priority="27"/>
  </conditionalFormatting>
  <conditionalFormatting sqref="Z98:Z99">
    <cfRule type="duplicateValues" dxfId="216" priority="26"/>
  </conditionalFormatting>
  <conditionalFormatting sqref="Z124:Z125">
    <cfRule type="duplicateValues" dxfId="215" priority="23"/>
  </conditionalFormatting>
  <conditionalFormatting sqref="Z126:Z127">
    <cfRule type="duplicateValues" dxfId="214" priority="22"/>
  </conditionalFormatting>
  <conditionalFormatting sqref="Z128:Z129">
    <cfRule type="duplicateValues" dxfId="213" priority="21"/>
  </conditionalFormatting>
  <conditionalFormatting sqref="R94:R95">
    <cfRule type="duplicateValues" dxfId="212" priority="20"/>
  </conditionalFormatting>
  <conditionalFormatting sqref="R96:R97">
    <cfRule type="duplicateValues" dxfId="211" priority="19"/>
  </conditionalFormatting>
  <conditionalFormatting sqref="R98:R99">
    <cfRule type="duplicateValues" dxfId="210" priority="18"/>
  </conditionalFormatting>
  <conditionalFormatting sqref="R124:R125">
    <cfRule type="duplicateValues" dxfId="209" priority="15"/>
  </conditionalFormatting>
  <conditionalFormatting sqref="R126:R127">
    <cfRule type="duplicateValues" dxfId="208" priority="14"/>
  </conditionalFormatting>
  <conditionalFormatting sqref="R128:R129">
    <cfRule type="duplicateValues" dxfId="207" priority="13"/>
  </conditionalFormatting>
  <conditionalFormatting sqref="AH107">
    <cfRule type="duplicateValues" dxfId="206" priority="7"/>
  </conditionalFormatting>
  <conditionalFormatting sqref="AH108">
    <cfRule type="duplicateValues" dxfId="205" priority="8"/>
  </conditionalFormatting>
  <conditionalFormatting sqref="AH109">
    <cfRule type="duplicateValues" dxfId="204" priority="9"/>
  </conditionalFormatting>
  <conditionalFormatting sqref="Z109:Z110">
    <cfRule type="duplicateValues" dxfId="203" priority="6"/>
  </conditionalFormatting>
  <conditionalFormatting sqref="Z111:Z112">
    <cfRule type="duplicateValues" dxfId="202" priority="5"/>
  </conditionalFormatting>
  <conditionalFormatting sqref="Z113:Z114">
    <cfRule type="duplicateValues" dxfId="201" priority="4"/>
  </conditionalFormatting>
  <conditionalFormatting sqref="R109:R110">
    <cfRule type="duplicateValues" dxfId="200" priority="3"/>
  </conditionalFormatting>
  <conditionalFormatting sqref="R111:R112">
    <cfRule type="duplicateValues" dxfId="199" priority="2"/>
  </conditionalFormatting>
  <conditionalFormatting sqref="R113:R114">
    <cfRule type="duplicateValues" dxfId="19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J143"/>
  <sheetViews>
    <sheetView topLeftCell="Y103" workbookViewId="0">
      <selection activeCell="AG114" sqref="AG114"/>
    </sheetView>
  </sheetViews>
  <sheetFormatPr baseColWidth="10" defaultRowHeight="14.5" x14ac:dyDescent="0.35"/>
  <cols>
    <col min="1" max="1" width="7.08984375" style="1" bestFit="1" customWidth="1"/>
    <col min="2" max="2" width="9" style="1" bestFit="1" customWidth="1"/>
    <col min="3" max="3" width="7.6328125" style="1" bestFit="1" customWidth="1"/>
    <col min="4" max="4" width="7" style="1" bestFit="1" customWidth="1"/>
    <col min="5" max="6" width="6.6328125" style="1" bestFit="1" customWidth="1"/>
    <col min="7" max="7" width="7.08984375" style="1" bestFit="1" customWidth="1"/>
    <col min="8" max="8" width="6.6328125" style="1" bestFit="1" customWidth="1"/>
    <col min="9" max="9" width="8.36328125" style="1" bestFit="1" customWidth="1"/>
    <col min="10" max="10" width="7.36328125" style="1" bestFit="1" customWidth="1"/>
    <col min="11" max="11" width="8.54296875" style="1" bestFit="1" customWidth="1"/>
    <col min="12" max="12" width="8.08984375" style="1" bestFit="1" customWidth="1"/>
    <col min="13" max="13" width="9" style="1" bestFit="1" customWidth="1"/>
    <col min="14" max="15" width="6.6328125" style="1" bestFit="1" customWidth="1"/>
    <col min="16" max="16" width="7.08984375" style="1" bestFit="1" customWidth="1"/>
    <col min="17" max="17" width="8.08984375" style="1" bestFit="1" customWidth="1"/>
    <col min="18" max="19" width="6" style="1" bestFit="1" customWidth="1"/>
    <col min="20" max="20" width="8.453125" style="1" bestFit="1" customWidth="1"/>
    <col min="21" max="21" width="7.6328125" style="1" bestFit="1" customWidth="1"/>
    <col min="22" max="22" width="7" style="1" bestFit="1" customWidth="1"/>
    <col min="23" max="23" width="8.08984375" style="1" bestFit="1" customWidth="1"/>
    <col min="24" max="24" width="6.6328125" style="1" bestFit="1" customWidth="1"/>
    <col min="25" max="25" width="8.08984375" style="1" bestFit="1" customWidth="1"/>
    <col min="26" max="26" width="6.6328125" style="1" bestFit="1" customWidth="1"/>
    <col min="27" max="28" width="6" bestFit="1" customWidth="1"/>
    <col min="29" max="29" width="8.453125" bestFit="1" customWidth="1"/>
    <col min="30" max="30" width="7.6328125" bestFit="1" customWidth="1"/>
    <col min="31" max="31" width="7" bestFit="1" customWidth="1"/>
    <col min="32" max="32" width="6.6328125" bestFit="1" customWidth="1"/>
    <col min="33" max="34" width="8.08984375" bestFit="1" customWidth="1"/>
    <col min="35" max="35" width="6.6328125" bestFit="1" customWidth="1"/>
    <col min="36" max="37" width="6" bestFit="1" customWidth="1"/>
    <col min="38" max="38" width="8.453125" bestFit="1" customWidth="1"/>
    <col min="39" max="39" width="7.6328125" bestFit="1" customWidth="1"/>
    <col min="40" max="40" width="7" bestFit="1" customWidth="1"/>
    <col min="41" max="42" width="6.6328125" bestFit="1" customWidth="1"/>
    <col min="43" max="43" width="7.08984375" bestFit="1" customWidth="1"/>
    <col min="44" max="44" width="6.6328125" bestFit="1" customWidth="1"/>
    <col min="46" max="46" width="5.08984375" bestFit="1" customWidth="1"/>
    <col min="47" max="47" width="8.453125" bestFit="1" customWidth="1"/>
    <col min="48" max="48" width="7.6328125" bestFit="1" customWidth="1"/>
    <col min="49" max="49" width="7" bestFit="1" customWidth="1"/>
    <col min="50" max="51" width="6.6328125" bestFit="1" customWidth="1"/>
    <col min="52" max="52" width="7.08984375" bestFit="1" customWidth="1"/>
    <col min="53" max="53" width="6.6328125" bestFit="1" customWidth="1"/>
    <col min="55" max="55" width="5.08984375" bestFit="1" customWidth="1"/>
    <col min="56" max="56" width="8.453125" bestFit="1" customWidth="1"/>
    <col min="57" max="57" width="7.6328125" bestFit="1" customWidth="1"/>
    <col min="58" max="58" width="7" bestFit="1" customWidth="1"/>
    <col min="59" max="60" width="6.6328125" bestFit="1" customWidth="1"/>
    <col min="61" max="61" width="7.08984375" bestFit="1" customWidth="1"/>
    <col min="62" max="62" width="6.6328125" bestFit="1" customWidth="1"/>
    <col min="91" max="91" width="13.08984375" bestFit="1" customWidth="1"/>
  </cols>
  <sheetData>
    <row r="2" spans="1:140" ht="15.75" customHeight="1" x14ac:dyDescent="0.35">
      <c r="A2" s="8" t="s">
        <v>60</v>
      </c>
      <c r="B2" s="9"/>
      <c r="C2" s="191" t="s">
        <v>61</v>
      </c>
      <c r="D2" s="192"/>
      <c r="E2" s="193"/>
      <c r="G2" s="8" t="s">
        <v>0</v>
      </c>
      <c r="H2" s="9"/>
      <c r="I2" s="191" t="s">
        <v>61</v>
      </c>
      <c r="J2" s="192"/>
      <c r="K2" s="193"/>
      <c r="M2" s="8" t="s">
        <v>5</v>
      </c>
      <c r="N2" s="9"/>
      <c r="O2" s="191" t="s">
        <v>61</v>
      </c>
      <c r="P2" s="192"/>
      <c r="Q2" s="193"/>
      <c r="R2"/>
      <c r="S2"/>
      <c r="T2" s="8" t="s">
        <v>6</v>
      </c>
      <c r="U2" s="9"/>
      <c r="V2" s="191" t="s">
        <v>61</v>
      </c>
      <c r="W2" s="192"/>
      <c r="X2" s="193"/>
      <c r="Z2" s="187" t="s">
        <v>43</v>
      </c>
      <c r="AA2" s="187"/>
      <c r="AB2" s="187"/>
      <c r="AC2" s="187"/>
      <c r="AD2" s="187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140" ht="15.5" x14ac:dyDescent="0.35">
      <c r="A3" s="9" t="s">
        <v>7</v>
      </c>
      <c r="B3" s="9" t="s">
        <v>16</v>
      </c>
      <c r="C3" s="10" t="s">
        <v>1</v>
      </c>
      <c r="D3" s="116" t="s">
        <v>2</v>
      </c>
      <c r="E3" s="116" t="s">
        <v>3</v>
      </c>
      <c r="G3" s="9" t="s">
        <v>7</v>
      </c>
      <c r="H3" s="9" t="s">
        <v>16</v>
      </c>
      <c r="I3" s="10" t="s">
        <v>1</v>
      </c>
      <c r="J3" s="116" t="s">
        <v>2</v>
      </c>
      <c r="K3" s="116" t="s">
        <v>3</v>
      </c>
      <c r="M3" s="9" t="s">
        <v>7</v>
      </c>
      <c r="N3" s="9" t="s">
        <v>16</v>
      </c>
      <c r="O3" s="10" t="s">
        <v>1</v>
      </c>
      <c r="P3" s="116" t="s">
        <v>2</v>
      </c>
      <c r="Q3" s="116" t="s">
        <v>3</v>
      </c>
      <c r="R3"/>
      <c r="S3"/>
      <c r="T3" s="9" t="s">
        <v>7</v>
      </c>
      <c r="U3" s="9" t="s">
        <v>16</v>
      </c>
      <c r="V3" s="10" t="s">
        <v>1</v>
      </c>
      <c r="W3" s="116" t="s">
        <v>2</v>
      </c>
      <c r="X3" s="116" t="s">
        <v>3</v>
      </c>
      <c r="Z3" s="188" t="s">
        <v>42</v>
      </c>
      <c r="AA3" s="188"/>
      <c r="AB3" s="188"/>
      <c r="AC3" s="188"/>
      <c r="AD3" s="188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140" s="20" customFormat="1" ht="15.5" x14ac:dyDescent="0.35">
      <c r="A4" s="11">
        <v>2.1</v>
      </c>
      <c r="B4" s="18" t="s">
        <v>21</v>
      </c>
      <c r="C4" s="11">
        <v>1.7999999999999999E-2</v>
      </c>
      <c r="D4" s="18">
        <v>4.7E-2</v>
      </c>
      <c r="E4" s="11">
        <v>4.7E-2</v>
      </c>
      <c r="F4" s="1"/>
      <c r="G4" s="11">
        <v>2.1</v>
      </c>
      <c r="H4" s="18" t="s">
        <v>21</v>
      </c>
      <c r="I4" s="152">
        <v>3.2000000000000001E-2</v>
      </c>
      <c r="J4" s="152">
        <v>4.3999999999999997E-2</v>
      </c>
      <c r="K4" s="152">
        <v>5.2999999999999999E-2</v>
      </c>
      <c r="L4" s="1"/>
      <c r="M4" s="11">
        <v>2.1</v>
      </c>
      <c r="N4" s="18" t="s">
        <v>21</v>
      </c>
      <c r="O4" s="152">
        <v>3.5999999999999997E-2</v>
      </c>
      <c r="P4" s="152">
        <v>4.2999999999999997E-2</v>
      </c>
      <c r="Q4" s="152">
        <v>5.3999999999999999E-2</v>
      </c>
      <c r="R4"/>
      <c r="S4"/>
      <c r="T4" s="11">
        <v>2.1</v>
      </c>
      <c r="U4" s="18" t="s">
        <v>21</v>
      </c>
      <c r="V4" s="152">
        <v>3.7999999999999999E-2</v>
      </c>
      <c r="W4" s="152">
        <v>4.2000000000000003E-2</v>
      </c>
      <c r="X4" s="152">
        <v>5.2999999999999999E-2</v>
      </c>
      <c r="Y4" s="1"/>
      <c r="Z4" s="189" t="s">
        <v>44</v>
      </c>
      <c r="AA4" s="189"/>
      <c r="AB4" s="189"/>
      <c r="AC4" s="189"/>
      <c r="AD4" s="18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/>
      <c r="CM4" s="194" t="s">
        <v>47</v>
      </c>
      <c r="CN4" s="194"/>
      <c r="CO4" s="194"/>
      <c r="CP4" s="194"/>
      <c r="CQ4" s="194"/>
      <c r="CR4" s="194"/>
      <c r="CS4" s="194"/>
      <c r="CT4" s="194"/>
      <c r="CU4" s="194"/>
      <c r="CV4" s="194"/>
      <c r="CW4"/>
      <c r="CX4"/>
      <c r="CY4"/>
      <c r="CZ4"/>
      <c r="DA4"/>
      <c r="DB4"/>
      <c r="DC4"/>
      <c r="DD4"/>
      <c r="DE4"/>
      <c r="DF4"/>
      <c r="DG4"/>
      <c r="DH4"/>
    </row>
    <row r="5" spans="1:140" s="26" customFormat="1" ht="15.5" x14ac:dyDescent="0.35">
      <c r="A5" s="63">
        <v>2.2000000000000002</v>
      </c>
      <c r="B5" s="64" t="s">
        <v>21</v>
      </c>
      <c r="C5" s="63">
        <v>4.8000000000000001E-2</v>
      </c>
      <c r="D5" s="64">
        <v>4.4999999999999998E-2</v>
      </c>
      <c r="E5" s="63">
        <v>4.4999999999999998E-2</v>
      </c>
      <c r="F5" s="1"/>
      <c r="G5" s="63">
        <v>2.2000000000000002</v>
      </c>
      <c r="H5" s="64" t="s">
        <v>21</v>
      </c>
      <c r="I5" s="153">
        <v>4.8000000000000001E-2</v>
      </c>
      <c r="J5" s="153">
        <v>4.2999999999999997E-2</v>
      </c>
      <c r="K5" s="153">
        <v>4.5999999999999999E-2</v>
      </c>
      <c r="L5" s="1"/>
      <c r="M5" s="63">
        <v>2.2000000000000002</v>
      </c>
      <c r="N5" s="64" t="s">
        <v>21</v>
      </c>
      <c r="O5" s="153">
        <v>4.9000000000000002E-2</v>
      </c>
      <c r="P5" s="153">
        <v>4.2999999999999997E-2</v>
      </c>
      <c r="Q5" s="153">
        <v>4.5999999999999999E-2</v>
      </c>
      <c r="R5"/>
      <c r="S5"/>
      <c r="T5" s="63">
        <v>2.2000000000000002</v>
      </c>
      <c r="U5" s="64" t="s">
        <v>21</v>
      </c>
      <c r="V5" s="153">
        <v>4.9000000000000002E-2</v>
      </c>
      <c r="W5" s="153">
        <v>4.2000000000000003E-2</v>
      </c>
      <c r="X5" s="153">
        <v>4.5999999999999999E-2</v>
      </c>
      <c r="Y5" s="1"/>
      <c r="Z5" s="190" t="s">
        <v>45</v>
      </c>
      <c r="AA5" s="190"/>
      <c r="AB5" s="190"/>
      <c r="AC5" s="190"/>
      <c r="AD5" s="190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40" s="29" customFormat="1" ht="15.5" x14ac:dyDescent="0.35">
      <c r="A6" s="15">
        <v>2.4</v>
      </c>
      <c r="B6" s="16" t="s">
        <v>21</v>
      </c>
      <c r="C6" s="15">
        <v>0.107</v>
      </c>
      <c r="D6" s="16">
        <v>4.3999999999999997E-2</v>
      </c>
      <c r="E6" s="15">
        <v>4.3999999999999997E-2</v>
      </c>
      <c r="F6" s="1"/>
      <c r="G6" s="15">
        <v>2.4</v>
      </c>
      <c r="H6" s="16" t="s">
        <v>21</v>
      </c>
      <c r="I6" s="154">
        <v>0.115</v>
      </c>
      <c r="J6" s="154">
        <v>4.2999999999999997E-2</v>
      </c>
      <c r="K6" s="154">
        <v>5.0999999999999997E-2</v>
      </c>
      <c r="L6" s="1"/>
      <c r="M6" s="15">
        <v>2.4</v>
      </c>
      <c r="N6" s="16" t="s">
        <v>21</v>
      </c>
      <c r="O6" s="154">
        <v>0.11799999999999999</v>
      </c>
      <c r="P6" s="154">
        <v>4.2999999999999997E-2</v>
      </c>
      <c r="Q6" s="154">
        <v>5.6000000000000001E-2</v>
      </c>
      <c r="R6"/>
      <c r="S6"/>
      <c r="T6" s="15">
        <v>2.4</v>
      </c>
      <c r="U6" s="16" t="s">
        <v>21</v>
      </c>
      <c r="V6" s="154">
        <v>0.11799999999999999</v>
      </c>
      <c r="W6" s="154">
        <v>4.2999999999999997E-2</v>
      </c>
      <c r="X6" s="154">
        <v>5.8000000000000003E-2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/>
      <c r="CM6" s="75" t="s">
        <v>57</v>
      </c>
      <c r="CN6" s="76" t="s">
        <v>8</v>
      </c>
      <c r="CO6" s="77">
        <v>3</v>
      </c>
      <c r="CP6" s="77">
        <v>4</v>
      </c>
      <c r="CQ6" s="77">
        <v>5</v>
      </c>
      <c r="CR6" s="77">
        <v>6</v>
      </c>
      <c r="CS6" s="77">
        <v>7</v>
      </c>
      <c r="CT6" s="77">
        <v>8</v>
      </c>
      <c r="CU6" s="77">
        <v>9</v>
      </c>
      <c r="CV6" s="78" t="s">
        <v>11</v>
      </c>
      <c r="CW6"/>
      <c r="CX6"/>
      <c r="CY6"/>
      <c r="CZ6"/>
      <c r="DA6"/>
      <c r="DB6"/>
      <c r="DC6"/>
      <c r="DD6"/>
      <c r="DE6"/>
      <c r="DF6"/>
      <c r="DG6"/>
      <c r="DH6"/>
    </row>
    <row r="7" spans="1:140" s="30" customFormat="1" ht="15.5" x14ac:dyDescent="0.35">
      <c r="A7" s="15">
        <v>2.8</v>
      </c>
      <c r="B7" s="16" t="s">
        <v>21</v>
      </c>
      <c r="C7" s="15">
        <v>0.159</v>
      </c>
      <c r="D7" s="16">
        <v>4.2999999999999997E-2</v>
      </c>
      <c r="E7" s="15">
        <v>4.2999999999999997E-2</v>
      </c>
      <c r="F7" s="1"/>
      <c r="G7" s="15">
        <v>2.8</v>
      </c>
      <c r="H7" s="16" t="s">
        <v>21</v>
      </c>
      <c r="I7" s="154">
        <v>0.19700000000000001</v>
      </c>
      <c r="J7" s="154">
        <v>4.2999999999999997E-2</v>
      </c>
      <c r="K7" s="154">
        <v>0.06</v>
      </c>
      <c r="L7" s="1"/>
      <c r="M7" s="15">
        <v>2.8</v>
      </c>
      <c r="N7" s="16" t="s">
        <v>21</v>
      </c>
      <c r="O7" s="154">
        <v>0.216</v>
      </c>
      <c r="P7" s="154">
        <v>4.2999999999999997E-2</v>
      </c>
      <c r="Q7" s="154">
        <v>7.0999999999999994E-2</v>
      </c>
      <c r="R7"/>
      <c r="S7"/>
      <c r="T7" s="15">
        <v>2.8</v>
      </c>
      <c r="U7" s="16" t="s">
        <v>21</v>
      </c>
      <c r="V7" s="154">
        <v>0.22600000000000001</v>
      </c>
      <c r="W7" s="154">
        <v>4.2000000000000003E-2</v>
      </c>
      <c r="X7" s="154">
        <v>7.9000000000000001E-2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/>
      <c r="CM7" s="79" t="s">
        <v>12</v>
      </c>
      <c r="CN7" s="80"/>
      <c r="CO7" s="81"/>
      <c r="CP7" s="81"/>
      <c r="CQ7" s="81"/>
      <c r="CR7" s="81"/>
      <c r="CS7" s="81"/>
      <c r="CT7" s="81"/>
      <c r="CU7" s="81"/>
      <c r="CV7" s="82"/>
      <c r="CW7"/>
      <c r="CX7"/>
      <c r="CY7"/>
      <c r="CZ7"/>
      <c r="DA7"/>
      <c r="DB7"/>
      <c r="DC7"/>
      <c r="DD7"/>
      <c r="DE7"/>
      <c r="DF7"/>
      <c r="DG7"/>
      <c r="DH7"/>
    </row>
    <row r="8" spans="1:140" s="23" customFormat="1" ht="15.5" x14ac:dyDescent="0.35">
      <c r="A8" s="27">
        <v>2.1</v>
      </c>
      <c r="B8" s="27" t="s">
        <v>22</v>
      </c>
      <c r="C8" s="27">
        <v>0.05</v>
      </c>
      <c r="D8" s="27">
        <v>4.7E-2</v>
      </c>
      <c r="E8" s="27">
        <v>4.7E-2</v>
      </c>
      <c r="F8" s="1"/>
      <c r="G8" s="27">
        <v>2.1</v>
      </c>
      <c r="H8" s="27" t="s">
        <v>22</v>
      </c>
      <c r="I8" s="155">
        <v>5.2999999999999999E-2</v>
      </c>
      <c r="J8" s="155">
        <v>4.4999999999999998E-2</v>
      </c>
      <c r="K8" s="155">
        <v>5.0999999999999997E-2</v>
      </c>
      <c r="L8" s="1"/>
      <c r="M8" s="27">
        <v>2.1</v>
      </c>
      <c r="N8" s="27" t="s">
        <v>22</v>
      </c>
      <c r="O8" s="155">
        <v>5.3999999999999999E-2</v>
      </c>
      <c r="P8" s="155">
        <v>4.3999999999999997E-2</v>
      </c>
      <c r="Q8" s="155">
        <v>5.1999999999999998E-2</v>
      </c>
      <c r="R8"/>
      <c r="S8"/>
      <c r="T8" s="27">
        <v>2.1</v>
      </c>
      <c r="U8" s="27" t="s">
        <v>22</v>
      </c>
      <c r="V8" s="155">
        <v>5.3999999999999999E-2</v>
      </c>
      <c r="W8" s="155">
        <v>4.2999999999999997E-2</v>
      </c>
      <c r="X8" s="155">
        <v>5.1999999999999998E-2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/>
      <c r="CM8" s="79" t="s">
        <v>13</v>
      </c>
      <c r="CN8" s="80" t="s">
        <v>9</v>
      </c>
      <c r="CO8" s="81">
        <f t="shared" ref="CO8:CU8" si="0">MIN(BT$4,BT$14:BT$15,BT$18:BT$20,BT$30:BT$31,BT$34:BT$36,BT$46:BT$47,BT$50:BT$52,BT$62:BT$63,BT$66:BT$68,BT$78:BT$79,BT$82:BT$83)</f>
        <v>0</v>
      </c>
      <c r="CP8" s="114">
        <f t="shared" si="0"/>
        <v>0</v>
      </c>
      <c r="CQ8" s="114">
        <f t="shared" si="0"/>
        <v>0</v>
      </c>
      <c r="CR8" s="114">
        <f t="shared" si="0"/>
        <v>0</v>
      </c>
      <c r="CS8" s="114">
        <f t="shared" si="0"/>
        <v>0</v>
      </c>
      <c r="CT8" s="114">
        <f t="shared" si="0"/>
        <v>0</v>
      </c>
      <c r="CU8" s="114">
        <f t="shared" si="0"/>
        <v>0</v>
      </c>
      <c r="CV8" s="82">
        <f>MIN(CO8:CU8)</f>
        <v>0</v>
      </c>
      <c r="CW8"/>
      <c r="CX8"/>
      <c r="CY8"/>
      <c r="CZ8"/>
      <c r="DA8"/>
      <c r="DB8"/>
      <c r="DC8"/>
      <c r="DD8"/>
      <c r="DE8"/>
      <c r="DF8"/>
      <c r="DG8"/>
      <c r="DH8"/>
    </row>
    <row r="9" spans="1:140" s="33" customFormat="1" ht="15.5" x14ac:dyDescent="0.35">
      <c r="A9" s="31">
        <v>2.2000000000000002</v>
      </c>
      <c r="B9" s="31" t="s">
        <v>22</v>
      </c>
      <c r="C9" s="31">
        <v>4.9000000000000002E-2</v>
      </c>
      <c r="D9" s="31">
        <v>4.8000000000000001E-2</v>
      </c>
      <c r="E9" s="31">
        <v>4.8000000000000001E-2</v>
      </c>
      <c r="F9" s="1"/>
      <c r="G9" s="31">
        <v>2.2000000000000002</v>
      </c>
      <c r="H9" s="31" t="s">
        <v>22</v>
      </c>
      <c r="I9" s="156">
        <v>4.8000000000000001E-2</v>
      </c>
      <c r="J9" s="156">
        <v>4.4999999999999998E-2</v>
      </c>
      <c r="K9" s="156">
        <v>4.7E-2</v>
      </c>
      <c r="L9" s="1"/>
      <c r="M9" s="31">
        <v>2.2000000000000002</v>
      </c>
      <c r="N9" s="31" t="s">
        <v>22</v>
      </c>
      <c r="O9" s="156">
        <v>4.8000000000000001E-2</v>
      </c>
      <c r="P9" s="156">
        <v>4.3999999999999997E-2</v>
      </c>
      <c r="Q9" s="156">
        <v>4.7E-2</v>
      </c>
      <c r="R9"/>
      <c r="S9"/>
      <c r="T9" s="31">
        <v>2.2000000000000002</v>
      </c>
      <c r="U9" s="31" t="s">
        <v>22</v>
      </c>
      <c r="V9" s="156">
        <v>4.8000000000000001E-2</v>
      </c>
      <c r="W9" s="156">
        <v>4.2999999999999997E-2</v>
      </c>
      <c r="X9" s="156">
        <v>4.7E-2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/>
      <c r="CM9" s="79"/>
      <c r="CN9" s="80" t="s">
        <v>10</v>
      </c>
      <c r="CO9" s="81">
        <f t="shared" ref="CO9:CU9" si="1">MAX(BT$4,BT$14:BT$15,BT$18:BT$20,BT$30:BT$31,BT$34:BT$36,BT$46:BT$47,BT$50:BT$52,BT$62:BT$63,BT$66:BT$68,BT$78:BT$79,BT$82:BT$83)</f>
        <v>0</v>
      </c>
      <c r="CP9" s="81">
        <f t="shared" si="1"/>
        <v>0</v>
      </c>
      <c r="CQ9" s="81">
        <f t="shared" si="1"/>
        <v>0</v>
      </c>
      <c r="CR9" s="81">
        <f t="shared" si="1"/>
        <v>0</v>
      </c>
      <c r="CS9" s="81">
        <f t="shared" si="1"/>
        <v>0</v>
      </c>
      <c r="CT9" s="81">
        <f t="shared" si="1"/>
        <v>0</v>
      </c>
      <c r="CU9" s="81">
        <f t="shared" si="1"/>
        <v>0</v>
      </c>
      <c r="CV9" s="82">
        <f>MAX(CO9:CU9)</f>
        <v>0</v>
      </c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s="23" customFormat="1" ht="15.5" x14ac:dyDescent="0.35">
      <c r="A10" s="22">
        <v>2.4</v>
      </c>
      <c r="B10" s="22" t="s">
        <v>22</v>
      </c>
      <c r="C10" s="22">
        <v>0.05</v>
      </c>
      <c r="D10" s="22">
        <v>4.7E-2</v>
      </c>
      <c r="E10" s="22">
        <v>4.7E-2</v>
      </c>
      <c r="F10" s="1"/>
      <c r="G10" s="22">
        <v>2.4</v>
      </c>
      <c r="H10" s="22" t="s">
        <v>22</v>
      </c>
      <c r="I10" s="157">
        <v>5.8000000000000003E-2</v>
      </c>
      <c r="J10" s="157">
        <v>4.4999999999999998E-2</v>
      </c>
      <c r="K10" s="157">
        <v>5.5E-2</v>
      </c>
      <c r="L10" s="1"/>
      <c r="M10" s="22">
        <v>2.4</v>
      </c>
      <c r="N10" s="22" t="s">
        <v>22</v>
      </c>
      <c r="O10" s="157">
        <v>6.4000000000000001E-2</v>
      </c>
      <c r="P10" s="157">
        <v>4.3999999999999997E-2</v>
      </c>
      <c r="Q10" s="157">
        <v>5.8999999999999997E-2</v>
      </c>
      <c r="R10"/>
      <c r="S10"/>
      <c r="T10" s="22">
        <v>2.4</v>
      </c>
      <c r="U10" s="22" t="s">
        <v>22</v>
      </c>
      <c r="V10" s="157">
        <v>6.6000000000000003E-2</v>
      </c>
      <c r="W10" s="157">
        <v>4.2999999999999997E-2</v>
      </c>
      <c r="X10" s="157">
        <v>6.2E-2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40" s="23" customFormat="1" ht="15.5" x14ac:dyDescent="0.35">
      <c r="A11" s="22">
        <v>2.8</v>
      </c>
      <c r="B11" s="22" t="s">
        <v>22</v>
      </c>
      <c r="C11" s="22">
        <v>5.1999999999999998E-2</v>
      </c>
      <c r="D11" s="22">
        <v>4.7E-2</v>
      </c>
      <c r="E11" s="22">
        <v>4.7E-2</v>
      </c>
      <c r="F11" s="1"/>
      <c r="G11" s="22">
        <v>2.8</v>
      </c>
      <c r="H11" s="22" t="s">
        <v>22</v>
      </c>
      <c r="I11" s="157">
        <v>7.6999999999999999E-2</v>
      </c>
      <c r="J11" s="157">
        <v>4.4999999999999998E-2</v>
      </c>
      <c r="K11" s="157">
        <v>6.7000000000000004E-2</v>
      </c>
      <c r="L11" s="1"/>
      <c r="M11" s="22">
        <v>2.8</v>
      </c>
      <c r="N11" s="22" t="s">
        <v>22</v>
      </c>
      <c r="O11" s="157">
        <v>9.2999999999999999E-2</v>
      </c>
      <c r="P11" s="157">
        <v>4.3999999999999997E-2</v>
      </c>
      <c r="Q11" s="157">
        <v>0.08</v>
      </c>
      <c r="R11"/>
      <c r="S11"/>
      <c r="T11" s="22">
        <v>2.8</v>
      </c>
      <c r="U11" s="22" t="s">
        <v>22</v>
      </c>
      <c r="V11" s="157">
        <v>0.104</v>
      </c>
      <c r="W11" s="157">
        <v>4.2999999999999997E-2</v>
      </c>
      <c r="X11" s="157">
        <v>8.8999999999999996E-2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/>
      <c r="CM11" s="195" t="s">
        <v>48</v>
      </c>
      <c r="CN11" s="195"/>
      <c r="CO11" s="195"/>
      <c r="CP11" s="195"/>
      <c r="CQ11" s="195"/>
      <c r="CR11" s="195"/>
      <c r="CS11" s="195"/>
      <c r="CT11" s="195"/>
      <c r="CU11" s="195"/>
      <c r="CV11" s="195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40" s="25" customFormat="1" ht="15.5" x14ac:dyDescent="0.35">
      <c r="A12" s="15">
        <v>2.1</v>
      </c>
      <c r="B12" s="15" t="s">
        <v>23</v>
      </c>
      <c r="C12" s="15">
        <v>8.2000000000000003E-2</v>
      </c>
      <c r="D12" s="15">
        <v>4.8000000000000001E-2</v>
      </c>
      <c r="E12" s="15">
        <v>4.8000000000000001E-2</v>
      </c>
      <c r="F12" s="1"/>
      <c r="G12" s="15">
        <v>2.1</v>
      </c>
      <c r="H12" s="15" t="s">
        <v>23</v>
      </c>
      <c r="I12" s="154">
        <v>7.6999999999999999E-2</v>
      </c>
      <c r="J12" s="154">
        <v>4.4999999999999998E-2</v>
      </c>
      <c r="K12" s="154">
        <v>4.9000000000000002E-2</v>
      </c>
      <c r="L12" s="1"/>
      <c r="M12" s="15">
        <v>2.1</v>
      </c>
      <c r="N12" s="15" t="s">
        <v>23</v>
      </c>
      <c r="O12" s="154">
        <v>7.2999999999999995E-2</v>
      </c>
      <c r="P12" s="154">
        <v>4.3999999999999997E-2</v>
      </c>
      <c r="Q12" s="154">
        <v>0.05</v>
      </c>
      <c r="R12"/>
      <c r="S12"/>
      <c r="T12" s="15">
        <v>2.1</v>
      </c>
      <c r="U12" s="15" t="s">
        <v>23</v>
      </c>
      <c r="V12" s="154">
        <v>7.0999999999999994E-2</v>
      </c>
      <c r="W12" s="154">
        <v>4.2999999999999997E-2</v>
      </c>
      <c r="X12" s="154">
        <v>5.0999999999999997E-2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40" s="23" customFormat="1" ht="15.5" x14ac:dyDescent="0.35">
      <c r="A13" s="63">
        <v>2.2000000000000002</v>
      </c>
      <c r="B13" s="64" t="s">
        <v>23</v>
      </c>
      <c r="C13" s="63">
        <v>4.9000000000000002E-2</v>
      </c>
      <c r="D13" s="64">
        <v>4.8000000000000001E-2</v>
      </c>
      <c r="E13" s="63">
        <v>4.8000000000000001E-2</v>
      </c>
      <c r="F13" s="1"/>
      <c r="G13" s="63">
        <v>2.2000000000000002</v>
      </c>
      <c r="H13" s="64" t="s">
        <v>23</v>
      </c>
      <c r="I13" s="153">
        <v>4.8000000000000001E-2</v>
      </c>
      <c r="J13" s="153">
        <v>4.5999999999999999E-2</v>
      </c>
      <c r="K13" s="153">
        <v>4.7E-2</v>
      </c>
      <c r="L13" s="1"/>
      <c r="M13" s="63">
        <v>2.2000000000000002</v>
      </c>
      <c r="N13" s="64" t="s">
        <v>23</v>
      </c>
      <c r="O13" s="153">
        <v>4.9000000000000002E-2</v>
      </c>
      <c r="P13" s="153">
        <v>4.3999999999999997E-2</v>
      </c>
      <c r="Q13" s="153">
        <v>4.7E-2</v>
      </c>
      <c r="R13"/>
      <c r="S13"/>
      <c r="T13" s="63">
        <v>2.2000000000000002</v>
      </c>
      <c r="U13" s="64" t="s">
        <v>23</v>
      </c>
      <c r="V13" s="153">
        <v>4.9000000000000002E-2</v>
      </c>
      <c r="W13" s="153">
        <v>4.2999999999999997E-2</v>
      </c>
      <c r="X13" s="153">
        <v>4.7E-2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/>
      <c r="CM13" s="83" t="s">
        <v>58</v>
      </c>
      <c r="CN13" s="84" t="s">
        <v>8</v>
      </c>
      <c r="CO13" s="85">
        <v>3</v>
      </c>
      <c r="CP13" s="85">
        <v>4</v>
      </c>
      <c r="CQ13" s="85">
        <v>5</v>
      </c>
      <c r="CR13" s="85">
        <v>6</v>
      </c>
      <c r="CS13" s="85">
        <v>7</v>
      </c>
      <c r="CT13" s="85">
        <v>8</v>
      </c>
      <c r="CU13" s="85">
        <v>9</v>
      </c>
      <c r="CV13" s="86" t="s">
        <v>11</v>
      </c>
      <c r="CW13"/>
      <c r="CX13"/>
      <c r="CY13"/>
      <c r="CZ13"/>
      <c r="DA13"/>
      <c r="DB13"/>
      <c r="DC13"/>
      <c r="DD13"/>
      <c r="DE13"/>
      <c r="DF13"/>
      <c r="DG13"/>
      <c r="DH13"/>
    </row>
    <row r="14" spans="1:140" s="21" customFormat="1" ht="15.5" x14ac:dyDescent="0.35">
      <c r="A14" s="11">
        <v>2.4</v>
      </c>
      <c r="B14" s="11" t="s">
        <v>23</v>
      </c>
      <c r="C14" s="11">
        <v>2.8000000000000001E-2</v>
      </c>
      <c r="D14" s="11">
        <v>4.8000000000000001E-2</v>
      </c>
      <c r="E14" s="11">
        <v>4.8000000000000001E-2</v>
      </c>
      <c r="F14" s="1"/>
      <c r="G14" s="11">
        <v>2.4</v>
      </c>
      <c r="H14" s="11" t="s">
        <v>23</v>
      </c>
      <c r="I14" s="152">
        <v>3.3000000000000002E-2</v>
      </c>
      <c r="J14" s="152">
        <v>4.5999999999999999E-2</v>
      </c>
      <c r="K14" s="152">
        <v>5.5E-2</v>
      </c>
      <c r="L14" s="1"/>
      <c r="M14" s="11">
        <v>2.4</v>
      </c>
      <c r="N14" s="11" t="s">
        <v>23</v>
      </c>
      <c r="O14" s="152">
        <v>3.6999999999999998E-2</v>
      </c>
      <c r="P14" s="152">
        <v>4.4999999999999998E-2</v>
      </c>
      <c r="Q14" s="152">
        <v>0.06</v>
      </c>
      <c r="R14"/>
      <c r="S14"/>
      <c r="T14" s="11">
        <v>2.4</v>
      </c>
      <c r="U14" s="11" t="s">
        <v>23</v>
      </c>
      <c r="V14" s="152">
        <v>0.04</v>
      </c>
      <c r="W14" s="152">
        <v>4.3999999999999997E-2</v>
      </c>
      <c r="X14" s="152">
        <v>6.2E-2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/>
      <c r="CM14" s="87" t="s">
        <v>12</v>
      </c>
      <c r="CN14" s="88"/>
      <c r="CO14" s="81"/>
      <c r="CP14" s="81"/>
      <c r="CQ14" s="81"/>
      <c r="CR14" s="81"/>
      <c r="CS14" s="81"/>
      <c r="CT14" s="81"/>
      <c r="CU14" s="81"/>
      <c r="CV14" s="89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40" s="21" customFormat="1" ht="15.5" x14ac:dyDescent="0.35">
      <c r="A15" s="11">
        <v>2.8</v>
      </c>
      <c r="B15" s="11" t="s">
        <v>23</v>
      </c>
      <c r="C15" s="11">
        <v>0.02</v>
      </c>
      <c r="D15" s="11">
        <v>4.8000000000000001E-2</v>
      </c>
      <c r="E15" s="11">
        <v>4.8000000000000001E-2</v>
      </c>
      <c r="F15" s="1"/>
      <c r="G15" s="11">
        <v>2.8</v>
      </c>
      <c r="H15" s="11" t="s">
        <v>23</v>
      </c>
      <c r="I15" s="152">
        <v>3.3000000000000002E-2</v>
      </c>
      <c r="J15" s="152">
        <v>4.5999999999999999E-2</v>
      </c>
      <c r="K15" s="152">
        <v>6.9000000000000006E-2</v>
      </c>
      <c r="L15" s="1"/>
      <c r="M15" s="11">
        <v>2.8</v>
      </c>
      <c r="N15" s="11" t="s">
        <v>23</v>
      </c>
      <c r="O15" s="152">
        <v>4.3999999999999997E-2</v>
      </c>
      <c r="P15" s="152">
        <v>4.3999999999999997E-2</v>
      </c>
      <c r="Q15" s="152">
        <v>8.3000000000000004E-2</v>
      </c>
      <c r="R15"/>
      <c r="S15"/>
      <c r="T15" s="11">
        <v>2.8</v>
      </c>
      <c r="U15" s="11" t="s">
        <v>23</v>
      </c>
      <c r="V15" s="152">
        <v>5.1999999999999998E-2</v>
      </c>
      <c r="W15" s="152">
        <v>4.3999999999999997E-2</v>
      </c>
      <c r="X15" s="152">
        <v>9.2999999999999999E-2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/>
      <c r="CM15" s="87" t="s">
        <v>13</v>
      </c>
      <c r="CN15" s="88" t="s">
        <v>9</v>
      </c>
      <c r="CO15" s="81">
        <f t="shared" ref="CO15:CU15" si="2">MIN(BT$6:BT$7,BT$12,BT$16,BT$22:BT$23,BT$28,BT$32,BT$38:BT$39,BT$44,BT$48,BT$54:BT$55,BT$60,BT$64,BT$70:BT$71,BT$76,BT$80)</f>
        <v>0</v>
      </c>
      <c r="CP15" s="81">
        <f t="shared" si="2"/>
        <v>0</v>
      </c>
      <c r="CQ15" s="81">
        <f t="shared" si="2"/>
        <v>0</v>
      </c>
      <c r="CR15" s="81">
        <f t="shared" si="2"/>
        <v>0</v>
      </c>
      <c r="CS15" s="81">
        <f t="shared" si="2"/>
        <v>0</v>
      </c>
      <c r="CT15" s="81">
        <f t="shared" si="2"/>
        <v>0</v>
      </c>
      <c r="CU15" s="81">
        <f t="shared" si="2"/>
        <v>0</v>
      </c>
      <c r="CV15" s="89">
        <f>MIN(CO15:CU15)</f>
        <v>0</v>
      </c>
      <c r="CW15"/>
      <c r="CX15"/>
      <c r="CY15"/>
      <c r="CZ15"/>
      <c r="DA15"/>
      <c r="DB15"/>
      <c r="DC15"/>
      <c r="DD15"/>
      <c r="DE15"/>
      <c r="DF15"/>
      <c r="DG15"/>
      <c r="DH15"/>
    </row>
    <row r="16" spans="1:140" s="25" customFormat="1" ht="15.5" x14ac:dyDescent="0.35">
      <c r="A16" s="15">
        <v>2.1</v>
      </c>
      <c r="B16" s="15" t="s">
        <v>24</v>
      </c>
      <c r="C16" s="15">
        <v>0.109</v>
      </c>
      <c r="D16" s="15">
        <v>4.7E-2</v>
      </c>
      <c r="E16" s="15">
        <v>4.7E-2</v>
      </c>
      <c r="F16" s="1"/>
      <c r="G16" s="15">
        <v>2.1</v>
      </c>
      <c r="H16" s="15" t="s">
        <v>24</v>
      </c>
      <c r="I16" s="154">
        <v>0.1</v>
      </c>
      <c r="J16" s="154">
        <v>4.4999999999999998E-2</v>
      </c>
      <c r="K16" s="154">
        <v>4.9000000000000002E-2</v>
      </c>
      <c r="L16" s="1"/>
      <c r="M16" s="15">
        <v>2.1</v>
      </c>
      <c r="N16" s="15" t="s">
        <v>24</v>
      </c>
      <c r="O16" s="154">
        <v>9.4E-2</v>
      </c>
      <c r="P16" s="154">
        <v>4.3999999999999997E-2</v>
      </c>
      <c r="Q16" s="154">
        <v>0.05</v>
      </c>
      <c r="R16"/>
      <c r="S16"/>
      <c r="T16" s="15">
        <v>2.1</v>
      </c>
      <c r="U16" s="15" t="s">
        <v>24</v>
      </c>
      <c r="V16" s="154">
        <v>0.09</v>
      </c>
      <c r="W16" s="154">
        <v>4.3999999999999997E-2</v>
      </c>
      <c r="X16" s="154">
        <v>0.05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/>
      <c r="CM16" s="87"/>
      <c r="CN16" s="88" t="s">
        <v>10</v>
      </c>
      <c r="CO16" s="81">
        <f t="shared" ref="CO16:CU16" si="3">MAX(BT$6:BT$7,BT$12,BT$16,BT$22:BT$23,BT$28,BT$32,BT$38:BT$39,BT$44,BT$48,BT$54:BT$55,BT$60,BT$64,BT$70:BT$71,BT$76,BT$80)</f>
        <v>0</v>
      </c>
      <c r="CP16" s="81">
        <f t="shared" si="3"/>
        <v>0</v>
      </c>
      <c r="CQ16" s="81">
        <f t="shared" si="3"/>
        <v>0</v>
      </c>
      <c r="CR16" s="81">
        <f t="shared" si="3"/>
        <v>0</v>
      </c>
      <c r="CS16" s="81">
        <f t="shared" si="3"/>
        <v>0</v>
      </c>
      <c r="CT16" s="81">
        <f t="shared" si="3"/>
        <v>0</v>
      </c>
      <c r="CU16" s="81">
        <f t="shared" si="3"/>
        <v>0</v>
      </c>
      <c r="CV16" s="89">
        <f>MAX(CO16:CU16)</f>
        <v>0</v>
      </c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23" customFormat="1" ht="15.5" x14ac:dyDescent="0.35">
      <c r="A17" s="63">
        <v>2.2000000000000002</v>
      </c>
      <c r="B17" s="64" t="s">
        <v>24</v>
      </c>
      <c r="C17" s="63">
        <v>4.9000000000000002E-2</v>
      </c>
      <c r="D17" s="64">
        <v>4.8000000000000001E-2</v>
      </c>
      <c r="E17" s="63">
        <v>4.8000000000000001E-2</v>
      </c>
      <c r="F17" s="1"/>
      <c r="G17" s="63">
        <v>2.2000000000000002</v>
      </c>
      <c r="H17" s="64" t="s">
        <v>24</v>
      </c>
      <c r="I17" s="153">
        <v>4.9000000000000002E-2</v>
      </c>
      <c r="J17" s="153">
        <v>4.5999999999999999E-2</v>
      </c>
      <c r="K17" s="153">
        <v>4.8000000000000001E-2</v>
      </c>
      <c r="L17" s="1"/>
      <c r="M17" s="63">
        <v>2.2000000000000002</v>
      </c>
      <c r="N17" s="64" t="s">
        <v>24</v>
      </c>
      <c r="O17" s="153">
        <v>4.9000000000000002E-2</v>
      </c>
      <c r="P17" s="153">
        <v>4.4999999999999998E-2</v>
      </c>
      <c r="Q17" s="153">
        <v>4.7E-2</v>
      </c>
      <c r="R17"/>
      <c r="S17"/>
      <c r="T17" s="63">
        <v>2.2000000000000002</v>
      </c>
      <c r="U17" s="64" t="s">
        <v>24</v>
      </c>
      <c r="V17" s="153">
        <v>4.9000000000000002E-2</v>
      </c>
      <c r="W17" s="153">
        <v>4.3999999999999997E-2</v>
      </c>
      <c r="X17" s="153">
        <v>4.7E-2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21" customFormat="1" ht="15.5" x14ac:dyDescent="0.35">
      <c r="A18" s="11">
        <v>2.4</v>
      </c>
      <c r="B18" s="11" t="s">
        <v>24</v>
      </c>
      <c r="C18" s="11">
        <v>1.7000000000000001E-2</v>
      </c>
      <c r="D18" s="11">
        <v>4.9000000000000002E-2</v>
      </c>
      <c r="E18" s="11">
        <v>4.9000000000000002E-2</v>
      </c>
      <c r="F18" s="1"/>
      <c r="G18" s="11">
        <v>2.4</v>
      </c>
      <c r="H18" s="11" t="s">
        <v>24</v>
      </c>
      <c r="I18" s="152">
        <v>0.02</v>
      </c>
      <c r="J18" s="152">
        <v>4.7E-2</v>
      </c>
      <c r="K18" s="152">
        <v>5.5E-2</v>
      </c>
      <c r="L18" s="1"/>
      <c r="M18" s="11">
        <v>2.4</v>
      </c>
      <c r="N18" s="11" t="s">
        <v>24</v>
      </c>
      <c r="O18" s="152">
        <v>2.3E-2</v>
      </c>
      <c r="P18" s="152">
        <v>4.4999999999999998E-2</v>
      </c>
      <c r="Q18" s="152">
        <v>5.8000000000000003E-2</v>
      </c>
      <c r="R18"/>
      <c r="S18"/>
      <c r="T18" s="11">
        <v>2.4</v>
      </c>
      <c r="U18" s="11" t="s">
        <v>24</v>
      </c>
      <c r="V18" s="152">
        <v>2.5000000000000001E-2</v>
      </c>
      <c r="W18" s="152">
        <v>4.4999999999999998E-2</v>
      </c>
      <c r="X18" s="152">
        <v>6.2E-2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/>
      <c r="CM18" s="198" t="s">
        <v>54</v>
      </c>
      <c r="CN18" s="198"/>
      <c r="CO18" s="198"/>
      <c r="CP18" s="198"/>
      <c r="CQ18" s="198"/>
      <c r="CR18" s="198"/>
      <c r="CS18" s="198"/>
      <c r="CT18" s="198"/>
      <c r="CU18" s="198"/>
      <c r="CV18" s="19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21" customFormat="1" ht="15.5" x14ac:dyDescent="0.35">
      <c r="A19" s="11">
        <v>2.8</v>
      </c>
      <c r="B19" s="11" t="s">
        <v>24</v>
      </c>
      <c r="C19" s="11">
        <v>8.0000000000000002E-3</v>
      </c>
      <c r="D19" s="11">
        <v>4.8000000000000001E-2</v>
      </c>
      <c r="E19" s="11">
        <v>4.8000000000000001E-2</v>
      </c>
      <c r="F19" s="1"/>
      <c r="G19" s="11">
        <v>2.8</v>
      </c>
      <c r="H19" s="11" t="s">
        <v>24</v>
      </c>
      <c r="I19" s="152">
        <v>1.6E-2</v>
      </c>
      <c r="J19" s="152">
        <v>4.7E-2</v>
      </c>
      <c r="K19" s="152">
        <v>7.0000000000000007E-2</v>
      </c>
      <c r="L19" s="1"/>
      <c r="M19" s="11">
        <v>2.8</v>
      </c>
      <c r="N19" s="11" t="s">
        <v>24</v>
      </c>
      <c r="O19" s="152">
        <v>2.1000000000000001E-2</v>
      </c>
      <c r="P19" s="152">
        <v>4.4999999999999998E-2</v>
      </c>
      <c r="Q19" s="152">
        <v>8.3000000000000004E-2</v>
      </c>
      <c r="R19"/>
      <c r="S19"/>
      <c r="T19" s="11">
        <v>2.8</v>
      </c>
      <c r="U19" s="11" t="s">
        <v>24</v>
      </c>
      <c r="V19" s="152">
        <v>2.5999999999999999E-2</v>
      </c>
      <c r="W19" s="152">
        <v>4.3999999999999997E-2</v>
      </c>
      <c r="X19" s="152">
        <v>9.1999999999999998E-2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21" customFormat="1" ht="15.5" x14ac:dyDescent="0.35">
      <c r="A20" s="11">
        <v>2.1</v>
      </c>
      <c r="B20" s="11" t="s">
        <v>25</v>
      </c>
      <c r="C20" s="11">
        <v>1.7999999999999999E-2</v>
      </c>
      <c r="D20" s="11">
        <v>4.8000000000000001E-2</v>
      </c>
      <c r="E20" s="11">
        <v>4.8000000000000001E-2</v>
      </c>
      <c r="F20" s="1"/>
      <c r="G20" s="11">
        <v>2.1</v>
      </c>
      <c r="H20" s="11" t="s">
        <v>25</v>
      </c>
      <c r="I20" s="158">
        <v>3.2000000000000001E-2</v>
      </c>
      <c r="J20" s="158">
        <v>4.5999999999999999E-2</v>
      </c>
      <c r="K20" s="158">
        <v>5.3999999999999999E-2</v>
      </c>
      <c r="L20" s="1"/>
      <c r="M20" s="11">
        <v>2.1</v>
      </c>
      <c r="N20" s="11" t="s">
        <v>25</v>
      </c>
      <c r="O20" s="158">
        <v>3.6999999999999998E-2</v>
      </c>
      <c r="P20" s="158">
        <v>4.4999999999999998E-2</v>
      </c>
      <c r="Q20" s="158">
        <v>5.5E-2</v>
      </c>
      <c r="R20"/>
      <c r="S20"/>
      <c r="T20" s="11">
        <v>2.1</v>
      </c>
      <c r="U20" s="11" t="s">
        <v>25</v>
      </c>
      <c r="V20" s="158">
        <v>3.9E-2</v>
      </c>
      <c r="W20" s="158">
        <v>4.3999999999999997E-2</v>
      </c>
      <c r="X20" s="158">
        <v>5.3999999999999999E-2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/>
      <c r="CM20" s="90" t="s">
        <v>58</v>
      </c>
      <c r="CN20" s="91" t="s">
        <v>8</v>
      </c>
      <c r="CO20" s="92">
        <v>3</v>
      </c>
      <c r="CP20" s="92">
        <v>4</v>
      </c>
      <c r="CQ20" s="92">
        <v>5</v>
      </c>
      <c r="CR20" s="92">
        <v>6</v>
      </c>
      <c r="CS20" s="92">
        <v>7</v>
      </c>
      <c r="CT20" s="92">
        <v>8</v>
      </c>
      <c r="CU20" s="92">
        <v>9</v>
      </c>
      <c r="CV20" s="93" t="s">
        <v>11</v>
      </c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23" customFormat="1" ht="15.5" x14ac:dyDescent="0.35">
      <c r="A21" s="63">
        <v>2.2000000000000002</v>
      </c>
      <c r="B21" s="64" t="s">
        <v>25</v>
      </c>
      <c r="C21" s="63">
        <v>4.9000000000000002E-2</v>
      </c>
      <c r="D21" s="64">
        <v>4.8000000000000001E-2</v>
      </c>
      <c r="E21" s="63">
        <v>4.8000000000000001E-2</v>
      </c>
      <c r="F21" s="1"/>
      <c r="G21" s="63">
        <v>2.2000000000000002</v>
      </c>
      <c r="H21" s="64" t="s">
        <v>25</v>
      </c>
      <c r="I21" s="153">
        <v>4.9000000000000002E-2</v>
      </c>
      <c r="J21" s="153">
        <v>4.5999999999999999E-2</v>
      </c>
      <c r="K21" s="153">
        <v>4.7E-2</v>
      </c>
      <c r="L21" s="1"/>
      <c r="M21" s="63">
        <v>2.2000000000000002</v>
      </c>
      <c r="N21" s="64" t="s">
        <v>25</v>
      </c>
      <c r="O21" s="153">
        <v>4.9000000000000002E-2</v>
      </c>
      <c r="P21" s="153">
        <v>4.4999999999999998E-2</v>
      </c>
      <c r="Q21" s="153">
        <v>4.8000000000000001E-2</v>
      </c>
      <c r="R21"/>
      <c r="S21"/>
      <c r="T21" s="63">
        <v>2.2000000000000002</v>
      </c>
      <c r="U21" s="64" t="s">
        <v>25</v>
      </c>
      <c r="V21" s="153">
        <v>4.9000000000000002E-2</v>
      </c>
      <c r="W21" s="153">
        <v>4.4999999999999998E-2</v>
      </c>
      <c r="X21" s="153">
        <v>4.8000000000000001E-2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/>
      <c r="CM21" s="94" t="s">
        <v>12</v>
      </c>
      <c r="CN21" s="95"/>
      <c r="CO21" s="81"/>
      <c r="CP21" s="81"/>
      <c r="CQ21" s="81"/>
      <c r="CR21" s="81"/>
      <c r="CS21" s="81"/>
      <c r="CT21" s="81"/>
      <c r="CU21" s="81"/>
      <c r="CV21" s="96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25" customFormat="1" ht="15.5" x14ac:dyDescent="0.35">
      <c r="A22" s="15">
        <v>2.4</v>
      </c>
      <c r="B22" s="15" t="s">
        <v>25</v>
      </c>
      <c r="C22" s="15">
        <v>0.108</v>
      </c>
      <c r="D22" s="15">
        <v>4.5999999999999999E-2</v>
      </c>
      <c r="E22" s="15">
        <v>4.5999999999999999E-2</v>
      </c>
      <c r="F22" s="1"/>
      <c r="G22" s="15">
        <v>2.4</v>
      </c>
      <c r="H22" s="15" t="s">
        <v>25</v>
      </c>
      <c r="I22" s="159">
        <v>0.11700000000000001</v>
      </c>
      <c r="J22" s="159">
        <v>4.4999999999999998E-2</v>
      </c>
      <c r="K22" s="159">
        <v>5.5E-2</v>
      </c>
      <c r="L22" s="1"/>
      <c r="M22" s="15">
        <v>2.4</v>
      </c>
      <c r="N22" s="15" t="s">
        <v>25</v>
      </c>
      <c r="O22" s="159">
        <v>0.11899999999999999</v>
      </c>
      <c r="P22" s="159">
        <v>4.4999999999999998E-2</v>
      </c>
      <c r="Q22" s="159">
        <v>5.8999999999999997E-2</v>
      </c>
      <c r="R22"/>
      <c r="S22"/>
      <c r="T22" s="15">
        <v>2.4</v>
      </c>
      <c r="U22" s="15" t="s">
        <v>25</v>
      </c>
      <c r="V22" s="159">
        <v>0.11899999999999999</v>
      </c>
      <c r="W22" s="159">
        <v>4.3999999999999997E-2</v>
      </c>
      <c r="X22" s="159">
        <v>6.2E-2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/>
      <c r="CM22" s="94" t="s">
        <v>13</v>
      </c>
      <c r="CN22" s="95" t="s">
        <v>9</v>
      </c>
      <c r="CO22" s="81">
        <f t="shared" ref="CO22:CU22" si="4">MIN(BT$8,BT$10:BT$11,BT$24,BT$26:BT$27,BT$40,BT$42:BT$43,BT$56,BT$58:BT$59,BT$72,BT$74:BT$75)</f>
        <v>0</v>
      </c>
      <c r="CP22" s="81">
        <f t="shared" si="4"/>
        <v>0</v>
      </c>
      <c r="CQ22" s="81">
        <f t="shared" si="4"/>
        <v>0</v>
      </c>
      <c r="CR22" s="81">
        <f t="shared" si="4"/>
        <v>0</v>
      </c>
      <c r="CS22" s="81">
        <f t="shared" si="4"/>
        <v>0</v>
      </c>
      <c r="CT22" s="81">
        <f t="shared" si="4"/>
        <v>0</v>
      </c>
      <c r="CU22" s="81">
        <f t="shared" si="4"/>
        <v>0</v>
      </c>
      <c r="CV22" s="96">
        <f>MIN(CO22:CU22)</f>
        <v>0</v>
      </c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25" customFormat="1" ht="15.5" x14ac:dyDescent="0.35">
      <c r="A23" s="15">
        <v>2.8</v>
      </c>
      <c r="B23" s="15" t="s">
        <v>25</v>
      </c>
      <c r="C23" s="15">
        <v>0.156</v>
      </c>
      <c r="D23" s="15">
        <v>4.4999999999999998E-2</v>
      </c>
      <c r="E23" s="15">
        <v>4.4999999999999998E-2</v>
      </c>
      <c r="F23" s="1"/>
      <c r="G23" s="15">
        <v>2.8</v>
      </c>
      <c r="H23" s="15" t="s">
        <v>25</v>
      </c>
      <c r="I23" s="159">
        <v>0.193</v>
      </c>
      <c r="J23" s="159">
        <v>4.4999999999999998E-2</v>
      </c>
      <c r="K23" s="159">
        <v>6.5000000000000002E-2</v>
      </c>
      <c r="L23" s="1"/>
      <c r="M23" s="15">
        <v>2.8</v>
      </c>
      <c r="N23" s="15" t="s">
        <v>25</v>
      </c>
      <c r="O23" s="159">
        <v>0.21299999999999999</v>
      </c>
      <c r="P23" s="159">
        <v>4.4999999999999998E-2</v>
      </c>
      <c r="Q23" s="159">
        <v>7.8E-2</v>
      </c>
      <c r="R23"/>
      <c r="S23"/>
      <c r="T23" s="15">
        <v>2.8</v>
      </c>
      <c r="U23" s="15" t="s">
        <v>25</v>
      </c>
      <c r="V23" s="159">
        <v>0.223</v>
      </c>
      <c r="W23" s="159">
        <v>4.4999999999999998E-2</v>
      </c>
      <c r="X23" s="159">
        <v>8.6999999999999994E-2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/>
      <c r="CM23" s="94"/>
      <c r="CN23" s="95" t="s">
        <v>10</v>
      </c>
      <c r="CO23" s="81">
        <f t="shared" ref="CO23:CU23" si="5">MAX(BT$8,BT$10:BT$11,BT$24,BT$26:BT$27,BT$40,BT$42:BT$43,BT$56,BT$58:BT$59,BT$72,BT$74:BT$75)</f>
        <v>0</v>
      </c>
      <c r="CP23" s="81">
        <f t="shared" si="5"/>
        <v>0</v>
      </c>
      <c r="CQ23" s="81">
        <f t="shared" si="5"/>
        <v>0</v>
      </c>
      <c r="CR23" s="81">
        <f t="shared" si="5"/>
        <v>0</v>
      </c>
      <c r="CS23" s="81">
        <f t="shared" si="5"/>
        <v>0</v>
      </c>
      <c r="CT23" s="81">
        <f t="shared" si="5"/>
        <v>0</v>
      </c>
      <c r="CU23" s="81">
        <f t="shared" si="5"/>
        <v>0</v>
      </c>
      <c r="CV23" s="96">
        <f>MAX(CO23:CU23)</f>
        <v>0</v>
      </c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23" customFormat="1" ht="15.5" x14ac:dyDescent="0.35">
      <c r="A24" s="22">
        <v>2.1</v>
      </c>
      <c r="B24" s="22" t="s">
        <v>26</v>
      </c>
      <c r="C24" s="22">
        <v>0.05</v>
      </c>
      <c r="D24" s="22">
        <v>4.8000000000000001E-2</v>
      </c>
      <c r="E24" s="22">
        <v>4.8000000000000001E-2</v>
      </c>
      <c r="F24" s="1"/>
      <c r="G24" s="22">
        <v>2.1</v>
      </c>
      <c r="H24" s="22" t="s">
        <v>26</v>
      </c>
      <c r="I24" s="160">
        <v>5.3999999999999999E-2</v>
      </c>
      <c r="J24" s="160">
        <v>4.7E-2</v>
      </c>
      <c r="K24" s="160">
        <v>5.1999999999999998E-2</v>
      </c>
      <c r="L24" s="1"/>
      <c r="M24" s="22">
        <v>2.1</v>
      </c>
      <c r="N24" s="22" t="s">
        <v>26</v>
      </c>
      <c r="O24" s="160">
        <v>5.5E-2</v>
      </c>
      <c r="P24" s="160">
        <v>4.5999999999999999E-2</v>
      </c>
      <c r="Q24" s="160">
        <v>5.2999999999999999E-2</v>
      </c>
      <c r="R24"/>
      <c r="S24"/>
      <c r="T24" s="22">
        <v>2.1</v>
      </c>
      <c r="U24" s="22" t="s">
        <v>26</v>
      </c>
      <c r="V24" s="160">
        <v>5.3999999999999999E-2</v>
      </c>
      <c r="W24" s="160">
        <v>4.4999999999999998E-2</v>
      </c>
      <c r="X24" s="160">
        <v>5.2999999999999999E-2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23" customFormat="1" ht="15.5" x14ac:dyDescent="0.35">
      <c r="A25" s="31">
        <v>2.2000000000000002</v>
      </c>
      <c r="B25" s="31" t="s">
        <v>26</v>
      </c>
      <c r="C25" s="31">
        <v>4.9000000000000002E-2</v>
      </c>
      <c r="D25" s="31">
        <v>4.9000000000000002E-2</v>
      </c>
      <c r="E25" s="31">
        <v>4.9000000000000002E-2</v>
      </c>
      <c r="F25" s="1"/>
      <c r="G25" s="31">
        <v>2.2000000000000002</v>
      </c>
      <c r="H25" s="31" t="s">
        <v>26</v>
      </c>
      <c r="I25" s="156">
        <v>4.9000000000000002E-2</v>
      </c>
      <c r="J25" s="156">
        <v>4.7E-2</v>
      </c>
      <c r="K25" s="156">
        <v>4.8000000000000001E-2</v>
      </c>
      <c r="L25" s="1"/>
      <c r="M25" s="31">
        <v>2.2000000000000002</v>
      </c>
      <c r="N25" s="31" t="s">
        <v>26</v>
      </c>
      <c r="O25" s="156">
        <v>4.8000000000000001E-2</v>
      </c>
      <c r="P25" s="156">
        <v>4.5999999999999999E-2</v>
      </c>
      <c r="Q25" s="156">
        <v>4.8000000000000001E-2</v>
      </c>
      <c r="R25"/>
      <c r="S25"/>
      <c r="T25" s="31">
        <v>2.2000000000000002</v>
      </c>
      <c r="U25" s="31" t="s">
        <v>26</v>
      </c>
      <c r="V25" s="156">
        <v>4.9000000000000002E-2</v>
      </c>
      <c r="W25" s="156">
        <v>4.4999999999999998E-2</v>
      </c>
      <c r="X25" s="156">
        <v>4.8000000000000001E-2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/>
      <c r="CM25" s="199" t="s">
        <v>55</v>
      </c>
      <c r="CN25" s="199"/>
      <c r="CO25" s="199"/>
      <c r="CP25" s="199"/>
      <c r="CQ25" s="199"/>
      <c r="CR25" s="199"/>
      <c r="CS25" s="199"/>
      <c r="CT25" s="199"/>
      <c r="CU25" s="199"/>
      <c r="CV25" s="199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23" customFormat="1" ht="15.5" x14ac:dyDescent="0.35">
      <c r="A26" s="22">
        <v>2.4</v>
      </c>
      <c r="B26" s="22" t="s">
        <v>26</v>
      </c>
      <c r="C26" s="22">
        <v>0.05</v>
      </c>
      <c r="D26" s="22">
        <v>4.8000000000000001E-2</v>
      </c>
      <c r="E26" s="22">
        <v>4.8000000000000001E-2</v>
      </c>
      <c r="F26" s="1"/>
      <c r="G26" s="22">
        <v>2.4</v>
      </c>
      <c r="H26" s="22" t="s">
        <v>26</v>
      </c>
      <c r="I26" s="160">
        <v>0.06</v>
      </c>
      <c r="J26" s="160">
        <v>4.7E-2</v>
      </c>
      <c r="K26" s="160">
        <v>5.7000000000000002E-2</v>
      </c>
      <c r="L26" s="1"/>
      <c r="M26" s="22">
        <v>2.4</v>
      </c>
      <c r="N26" s="22" t="s">
        <v>26</v>
      </c>
      <c r="O26" s="160">
        <v>6.5000000000000002E-2</v>
      </c>
      <c r="P26" s="160">
        <v>4.5999999999999999E-2</v>
      </c>
      <c r="Q26" s="160">
        <v>6.2E-2</v>
      </c>
      <c r="R26"/>
      <c r="S26"/>
      <c r="T26" s="22">
        <v>2.4</v>
      </c>
      <c r="U26" s="22" t="s">
        <v>26</v>
      </c>
      <c r="V26" s="160">
        <v>6.7000000000000004E-2</v>
      </c>
      <c r="W26" s="160">
        <v>4.5999999999999999E-2</v>
      </c>
      <c r="X26" s="160">
        <v>6.4000000000000001E-2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23" customFormat="1" ht="15.5" x14ac:dyDescent="0.35">
      <c r="A27" s="22">
        <v>2.8</v>
      </c>
      <c r="B27" s="22" t="s">
        <v>26</v>
      </c>
      <c r="C27" s="22">
        <v>5.1999999999999998E-2</v>
      </c>
      <c r="D27" s="22">
        <v>4.8000000000000001E-2</v>
      </c>
      <c r="E27" s="22">
        <v>4.8000000000000001E-2</v>
      </c>
      <c r="F27" s="1"/>
      <c r="G27" s="22">
        <v>2.8</v>
      </c>
      <c r="H27" s="22" t="s">
        <v>26</v>
      </c>
      <c r="I27" s="160">
        <v>7.5999999999999998E-2</v>
      </c>
      <c r="J27" s="160">
        <v>4.7E-2</v>
      </c>
      <c r="K27" s="160">
        <v>6.9000000000000006E-2</v>
      </c>
      <c r="L27" s="1"/>
      <c r="M27" s="22">
        <v>2.8</v>
      </c>
      <c r="N27" s="22" t="s">
        <v>26</v>
      </c>
      <c r="O27" s="160">
        <v>9.2999999999999999E-2</v>
      </c>
      <c r="P27" s="160">
        <v>4.5999999999999999E-2</v>
      </c>
      <c r="Q27" s="160">
        <v>8.4000000000000005E-2</v>
      </c>
      <c r="R27"/>
      <c r="S27"/>
      <c r="T27" s="22">
        <v>2.8</v>
      </c>
      <c r="U27" s="22" t="s">
        <v>26</v>
      </c>
      <c r="V27" s="160">
        <v>0.104</v>
      </c>
      <c r="W27" s="160">
        <v>4.4999999999999998E-2</v>
      </c>
      <c r="X27" s="160">
        <v>9.4E-2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/>
      <c r="CM27" s="97" t="s">
        <v>58</v>
      </c>
      <c r="CN27" s="98" t="s">
        <v>8</v>
      </c>
      <c r="CO27" s="99">
        <v>3</v>
      </c>
      <c r="CP27" s="99">
        <v>4</v>
      </c>
      <c r="CQ27" s="99">
        <v>5</v>
      </c>
      <c r="CR27" s="99">
        <v>6</v>
      </c>
      <c r="CS27" s="99">
        <v>7</v>
      </c>
      <c r="CT27" s="99">
        <v>8</v>
      </c>
      <c r="CU27" s="99">
        <v>9</v>
      </c>
      <c r="CV27" s="100" t="s">
        <v>11</v>
      </c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25" customFormat="1" ht="15.5" x14ac:dyDescent="0.35">
      <c r="A28" s="15">
        <v>2.1</v>
      </c>
      <c r="B28" s="15" t="s">
        <v>27</v>
      </c>
      <c r="C28" s="15">
        <v>8.2000000000000003E-2</v>
      </c>
      <c r="D28" s="15">
        <v>4.9000000000000002E-2</v>
      </c>
      <c r="E28" s="15">
        <v>4.9000000000000002E-2</v>
      </c>
      <c r="F28" s="1"/>
      <c r="G28" s="15">
        <v>2.1</v>
      </c>
      <c r="H28" s="15" t="s">
        <v>27</v>
      </c>
      <c r="I28" s="159">
        <v>7.6999999999999999E-2</v>
      </c>
      <c r="J28" s="159">
        <v>4.7E-2</v>
      </c>
      <c r="K28" s="159">
        <v>5.0999999999999997E-2</v>
      </c>
      <c r="L28" s="1"/>
      <c r="M28" s="15">
        <v>2.1</v>
      </c>
      <c r="N28" s="15" t="s">
        <v>27</v>
      </c>
      <c r="O28" s="159">
        <v>7.3999999999999996E-2</v>
      </c>
      <c r="P28" s="159">
        <v>4.5999999999999999E-2</v>
      </c>
      <c r="Q28" s="159">
        <v>5.1999999999999998E-2</v>
      </c>
      <c r="R28"/>
      <c r="S28"/>
      <c r="T28" s="15">
        <v>2.1</v>
      </c>
      <c r="U28" s="15" t="s">
        <v>27</v>
      </c>
      <c r="V28" s="159">
        <v>7.1999999999999995E-2</v>
      </c>
      <c r="W28" s="159">
        <v>4.5999999999999999E-2</v>
      </c>
      <c r="X28" s="159">
        <v>5.1999999999999998E-2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/>
      <c r="CM28" s="101" t="s">
        <v>12</v>
      </c>
      <c r="CN28" s="102"/>
      <c r="CO28" s="81"/>
      <c r="CP28" s="81"/>
      <c r="CQ28" s="81"/>
      <c r="CR28" s="81"/>
      <c r="CS28" s="81"/>
      <c r="CT28" s="81"/>
      <c r="CU28" s="81"/>
      <c r="CV28" s="103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23" customFormat="1" ht="15.5" x14ac:dyDescent="0.35">
      <c r="A29" s="63">
        <v>2.2000000000000002</v>
      </c>
      <c r="B29" s="64" t="s">
        <v>27</v>
      </c>
      <c r="C29" s="63">
        <v>0.05</v>
      </c>
      <c r="D29" s="64">
        <v>4.9000000000000002E-2</v>
      </c>
      <c r="E29" s="63">
        <v>4.9000000000000002E-2</v>
      </c>
      <c r="F29" s="1"/>
      <c r="G29" s="63">
        <v>2.2000000000000002</v>
      </c>
      <c r="H29" s="64" t="s">
        <v>27</v>
      </c>
      <c r="I29" s="153">
        <v>4.9000000000000002E-2</v>
      </c>
      <c r="J29" s="153">
        <v>4.7E-2</v>
      </c>
      <c r="K29" s="153">
        <v>4.8000000000000001E-2</v>
      </c>
      <c r="L29" s="1"/>
      <c r="M29" s="63">
        <v>2.2000000000000002</v>
      </c>
      <c r="N29" s="64" t="s">
        <v>27</v>
      </c>
      <c r="O29" s="153">
        <v>4.9000000000000002E-2</v>
      </c>
      <c r="P29" s="153">
        <v>4.5999999999999999E-2</v>
      </c>
      <c r="Q29" s="153">
        <v>4.8000000000000001E-2</v>
      </c>
      <c r="R29"/>
      <c r="S29"/>
      <c r="T29" s="63">
        <v>2.2000000000000002</v>
      </c>
      <c r="U29" s="64" t="s">
        <v>27</v>
      </c>
      <c r="V29" s="153">
        <v>4.9000000000000002E-2</v>
      </c>
      <c r="W29" s="153">
        <v>4.5999999999999999E-2</v>
      </c>
      <c r="X29" s="153">
        <v>4.8000000000000001E-2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/>
      <c r="CM29" s="101" t="s">
        <v>13</v>
      </c>
      <c r="CN29" s="102" t="s">
        <v>9</v>
      </c>
      <c r="CO29" s="81">
        <f t="shared" ref="CO29:CU29" si="6">MIN(BT$5,BT$13,BT$17,BT$21,BT$29,BT$33,BT$37,BT$45,BT$49,BT$53,BT$61,BT$65,BT$69,BT$77,BT$81)</f>
        <v>0</v>
      </c>
      <c r="CP29" s="81">
        <f t="shared" si="6"/>
        <v>0</v>
      </c>
      <c r="CQ29" s="81">
        <f t="shared" si="6"/>
        <v>0</v>
      </c>
      <c r="CR29" s="81">
        <f t="shared" si="6"/>
        <v>0</v>
      </c>
      <c r="CS29" s="81">
        <f t="shared" si="6"/>
        <v>0</v>
      </c>
      <c r="CT29" s="81">
        <f t="shared" si="6"/>
        <v>0</v>
      </c>
      <c r="CU29" s="81">
        <f t="shared" si="6"/>
        <v>0</v>
      </c>
      <c r="CV29" s="103">
        <f>MIN(CO29:CU29)</f>
        <v>0</v>
      </c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21" customFormat="1" ht="15.5" x14ac:dyDescent="0.35">
      <c r="A30" s="11">
        <v>2.4</v>
      </c>
      <c r="B30" s="11" t="s">
        <v>27</v>
      </c>
      <c r="C30" s="11">
        <v>2.8000000000000001E-2</v>
      </c>
      <c r="D30" s="11">
        <v>4.9000000000000002E-2</v>
      </c>
      <c r="E30" s="11">
        <v>4.9000000000000002E-2</v>
      </c>
      <c r="F30" s="1"/>
      <c r="G30" s="11">
        <v>2.4</v>
      </c>
      <c r="H30" s="11" t="s">
        <v>27</v>
      </c>
      <c r="I30" s="158">
        <v>3.3000000000000002E-2</v>
      </c>
      <c r="J30" s="158">
        <v>4.8000000000000001E-2</v>
      </c>
      <c r="K30" s="158">
        <v>5.6000000000000001E-2</v>
      </c>
      <c r="L30" s="1"/>
      <c r="M30" s="11">
        <v>2.4</v>
      </c>
      <c r="N30" s="11" t="s">
        <v>27</v>
      </c>
      <c r="O30" s="158">
        <v>3.6999999999999998E-2</v>
      </c>
      <c r="P30" s="158">
        <v>4.5999999999999999E-2</v>
      </c>
      <c r="Q30" s="158">
        <v>6.0999999999999999E-2</v>
      </c>
      <c r="R30"/>
      <c r="S30"/>
      <c r="T30" s="11">
        <v>2.4</v>
      </c>
      <c r="U30" s="11" t="s">
        <v>27</v>
      </c>
      <c r="V30" s="158">
        <v>0.04</v>
      </c>
      <c r="W30" s="158">
        <v>4.5999999999999999E-2</v>
      </c>
      <c r="X30" s="158">
        <v>6.4000000000000001E-2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/>
      <c r="CM30" s="101"/>
      <c r="CN30" s="102" t="s">
        <v>10</v>
      </c>
      <c r="CO30" s="81">
        <f t="shared" ref="CO30:CU30" si="7">MAX(BT$5,BT$13,BT$17,BT$21,BT$29,BT$33,BT$37,BT$45,BT$49,BT$53,BT$61,BT$65,BT$69,BT$77,BT$81)</f>
        <v>0</v>
      </c>
      <c r="CP30" s="81">
        <f t="shared" si="7"/>
        <v>0</v>
      </c>
      <c r="CQ30" s="81">
        <f t="shared" si="7"/>
        <v>0</v>
      </c>
      <c r="CR30" s="81">
        <f t="shared" si="7"/>
        <v>0</v>
      </c>
      <c r="CS30" s="81">
        <f t="shared" si="7"/>
        <v>0</v>
      </c>
      <c r="CT30" s="81">
        <f t="shared" si="7"/>
        <v>0</v>
      </c>
      <c r="CU30" s="81">
        <f t="shared" si="7"/>
        <v>0</v>
      </c>
      <c r="CV30" s="103">
        <f>MAX(CO30:CU30)</f>
        <v>0</v>
      </c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21" customFormat="1" ht="15.5" x14ac:dyDescent="0.35">
      <c r="A31" s="11">
        <v>2.8</v>
      </c>
      <c r="B31" s="11" t="s">
        <v>27</v>
      </c>
      <c r="C31" s="11">
        <v>0.02</v>
      </c>
      <c r="D31" s="11">
        <v>4.9000000000000002E-2</v>
      </c>
      <c r="E31" s="11">
        <v>4.9000000000000002E-2</v>
      </c>
      <c r="F31" s="1"/>
      <c r="G31" s="11">
        <v>2.8</v>
      </c>
      <c r="H31" s="11" t="s">
        <v>27</v>
      </c>
      <c r="I31" s="158">
        <v>3.3000000000000002E-2</v>
      </c>
      <c r="J31" s="158">
        <v>4.7E-2</v>
      </c>
      <c r="K31" s="158">
        <v>7.0000000000000007E-2</v>
      </c>
      <c r="L31" s="1"/>
      <c r="M31" s="11">
        <v>2.8</v>
      </c>
      <c r="N31" s="11" t="s">
        <v>27</v>
      </c>
      <c r="O31" s="158">
        <v>4.3999999999999997E-2</v>
      </c>
      <c r="P31" s="158">
        <v>4.7E-2</v>
      </c>
      <c r="Q31" s="158">
        <v>8.5000000000000006E-2</v>
      </c>
      <c r="R31"/>
      <c r="S31"/>
      <c r="T31" s="11">
        <v>2.8</v>
      </c>
      <c r="U31" s="11" t="s">
        <v>27</v>
      </c>
      <c r="V31" s="158">
        <v>5.0999999999999997E-2</v>
      </c>
      <c r="W31" s="158">
        <v>4.5999999999999999E-2</v>
      </c>
      <c r="X31" s="158">
        <v>9.5000000000000001E-2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25" customFormat="1" ht="15.5" x14ac:dyDescent="0.35">
      <c r="A32" s="15">
        <v>2.1</v>
      </c>
      <c r="B32" s="15" t="s">
        <v>28</v>
      </c>
      <c r="C32" s="15">
        <v>0.109</v>
      </c>
      <c r="D32" s="15">
        <v>4.8000000000000001E-2</v>
      </c>
      <c r="E32" s="15">
        <v>4.8000000000000001E-2</v>
      </c>
      <c r="F32" s="1"/>
      <c r="G32" s="15">
        <v>2.1</v>
      </c>
      <c r="H32" s="15" t="s">
        <v>28</v>
      </c>
      <c r="I32" s="159">
        <v>0.1</v>
      </c>
      <c r="J32" s="159">
        <v>4.5999999999999999E-2</v>
      </c>
      <c r="K32" s="159">
        <v>0.05</v>
      </c>
      <c r="L32" s="1"/>
      <c r="M32" s="15">
        <v>2.1</v>
      </c>
      <c r="N32" s="15" t="s">
        <v>28</v>
      </c>
      <c r="O32" s="159">
        <v>9.4E-2</v>
      </c>
      <c r="P32" s="159">
        <v>4.5999999999999999E-2</v>
      </c>
      <c r="Q32" s="159">
        <v>5.0999999999999997E-2</v>
      </c>
      <c r="R32"/>
      <c r="S32"/>
      <c r="T32" s="15">
        <v>2.1</v>
      </c>
      <c r="U32" s="15" t="s">
        <v>28</v>
      </c>
      <c r="V32" s="159">
        <v>0.09</v>
      </c>
      <c r="W32" s="159">
        <v>4.5999999999999999E-2</v>
      </c>
      <c r="X32" s="159">
        <v>5.0999999999999997E-2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/>
      <c r="CM32" s="186" t="s">
        <v>56</v>
      </c>
      <c r="CN32" s="186"/>
      <c r="CO32" s="186"/>
      <c r="CP32" s="186"/>
      <c r="CQ32" s="186"/>
      <c r="CR32" s="186"/>
      <c r="CS32" s="186"/>
      <c r="CT32" s="186"/>
      <c r="CU32" s="186"/>
      <c r="CV32" s="186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23" customFormat="1" ht="15.5" x14ac:dyDescent="0.35">
      <c r="A33" s="63">
        <v>2.2000000000000002</v>
      </c>
      <c r="B33" s="64" t="s">
        <v>28</v>
      </c>
      <c r="C33" s="63">
        <v>4.9000000000000002E-2</v>
      </c>
      <c r="D33" s="64">
        <v>4.9000000000000002E-2</v>
      </c>
      <c r="E33" s="63">
        <v>4.9000000000000002E-2</v>
      </c>
      <c r="F33" s="1"/>
      <c r="G33" s="63">
        <v>2.2000000000000002</v>
      </c>
      <c r="H33" s="64" t="s">
        <v>28</v>
      </c>
      <c r="I33" s="153">
        <v>4.9000000000000002E-2</v>
      </c>
      <c r="J33" s="153">
        <v>4.7E-2</v>
      </c>
      <c r="K33" s="153">
        <v>4.8000000000000001E-2</v>
      </c>
      <c r="L33" s="1"/>
      <c r="M33" s="63">
        <v>2.2000000000000002</v>
      </c>
      <c r="N33" s="64" t="s">
        <v>28</v>
      </c>
      <c r="O33" s="153">
        <v>0.05</v>
      </c>
      <c r="P33" s="153">
        <v>4.7E-2</v>
      </c>
      <c r="Q33" s="153">
        <v>4.9000000000000002E-2</v>
      </c>
      <c r="R33"/>
      <c r="S33"/>
      <c r="T33" s="63">
        <v>2.2000000000000002</v>
      </c>
      <c r="U33" s="64" t="s">
        <v>28</v>
      </c>
      <c r="V33" s="153">
        <v>4.9000000000000002E-2</v>
      </c>
      <c r="W33" s="153">
        <v>4.4999999999999998E-2</v>
      </c>
      <c r="X33" s="153">
        <v>4.8000000000000001E-2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21" customFormat="1" ht="15.5" x14ac:dyDescent="0.35">
      <c r="A34" s="11">
        <v>2.4</v>
      </c>
      <c r="B34" s="11" t="s">
        <v>28</v>
      </c>
      <c r="C34" s="11">
        <v>1.7000000000000001E-2</v>
      </c>
      <c r="D34" s="11">
        <v>4.9000000000000002E-2</v>
      </c>
      <c r="E34" s="11">
        <v>4.9000000000000002E-2</v>
      </c>
      <c r="F34" s="1"/>
      <c r="G34" s="11">
        <v>2.4</v>
      </c>
      <c r="H34" s="11" t="s">
        <v>28</v>
      </c>
      <c r="I34" s="158">
        <v>0.02</v>
      </c>
      <c r="J34" s="158">
        <v>4.8000000000000001E-2</v>
      </c>
      <c r="K34" s="158">
        <v>5.5E-2</v>
      </c>
      <c r="L34" s="1"/>
      <c r="M34" s="11">
        <v>2.4</v>
      </c>
      <c r="N34" s="11" t="s">
        <v>28</v>
      </c>
      <c r="O34" s="158">
        <v>2.1999999999999999E-2</v>
      </c>
      <c r="P34" s="158">
        <v>4.5999999999999999E-2</v>
      </c>
      <c r="Q34" s="158">
        <v>0.06</v>
      </c>
      <c r="R34"/>
      <c r="S34"/>
      <c r="T34" s="11">
        <v>2.4</v>
      </c>
      <c r="U34" s="11" t="s">
        <v>28</v>
      </c>
      <c r="V34" s="158">
        <v>2.5000000000000001E-2</v>
      </c>
      <c r="W34" s="158">
        <v>4.5999999999999999E-2</v>
      </c>
      <c r="X34" s="158">
        <v>6.3E-2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/>
      <c r="CM34" s="104" t="s">
        <v>58</v>
      </c>
      <c r="CN34" s="105" t="s">
        <v>8</v>
      </c>
      <c r="CO34" s="106">
        <v>3</v>
      </c>
      <c r="CP34" s="106">
        <v>4</v>
      </c>
      <c r="CQ34" s="106">
        <v>5</v>
      </c>
      <c r="CR34" s="106">
        <v>6</v>
      </c>
      <c r="CS34" s="106">
        <v>7</v>
      </c>
      <c r="CT34" s="106">
        <v>8</v>
      </c>
      <c r="CU34" s="106">
        <v>9</v>
      </c>
      <c r="CV34" s="107" t="s">
        <v>11</v>
      </c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21" customFormat="1" ht="17.25" customHeight="1" x14ac:dyDescent="0.35">
      <c r="A35" s="11">
        <v>2.8</v>
      </c>
      <c r="B35" s="11" t="s">
        <v>28</v>
      </c>
      <c r="C35" s="11">
        <v>8.0000000000000002E-3</v>
      </c>
      <c r="D35" s="11">
        <v>4.9000000000000002E-2</v>
      </c>
      <c r="E35" s="11">
        <v>4.9000000000000002E-2</v>
      </c>
      <c r="F35" s="1"/>
      <c r="G35" s="11">
        <v>2.8</v>
      </c>
      <c r="H35" s="11" t="s">
        <v>28</v>
      </c>
      <c r="I35" s="158">
        <v>1.6E-2</v>
      </c>
      <c r="J35" s="158">
        <v>4.8000000000000001E-2</v>
      </c>
      <c r="K35" s="158">
        <v>7.0999999999999994E-2</v>
      </c>
      <c r="L35" s="1"/>
      <c r="M35" s="11">
        <v>2.8</v>
      </c>
      <c r="N35" s="11" t="s">
        <v>28</v>
      </c>
      <c r="O35" s="158">
        <v>2.1999999999999999E-2</v>
      </c>
      <c r="P35" s="158">
        <v>4.7E-2</v>
      </c>
      <c r="Q35" s="158">
        <v>8.5000000000000006E-2</v>
      </c>
      <c r="R35"/>
      <c r="S35"/>
      <c r="T35" s="11">
        <v>2.8</v>
      </c>
      <c r="U35" s="11" t="s">
        <v>28</v>
      </c>
      <c r="V35" s="158">
        <v>2.7E-2</v>
      </c>
      <c r="W35" s="158">
        <v>4.5999999999999999E-2</v>
      </c>
      <c r="X35" s="158">
        <v>9.5000000000000001E-2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/>
      <c r="CM35" s="108" t="s">
        <v>12</v>
      </c>
      <c r="CN35" s="109"/>
      <c r="CO35" s="81"/>
      <c r="CP35" s="81"/>
      <c r="CQ35" s="81"/>
      <c r="CR35" s="81"/>
      <c r="CS35" s="81"/>
      <c r="CT35" s="81"/>
      <c r="CU35" s="81"/>
      <c r="CV35" s="110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21" customFormat="1" ht="15.75" customHeight="1" x14ac:dyDescent="0.35">
      <c r="A36" s="19">
        <v>2.1</v>
      </c>
      <c r="B36" s="19" t="s">
        <v>29</v>
      </c>
      <c r="C36" s="19">
        <v>1.7000000000000001E-2</v>
      </c>
      <c r="D36" s="19">
        <v>4.9000000000000002E-2</v>
      </c>
      <c r="E36" s="19">
        <v>4.9000000000000002E-2</v>
      </c>
      <c r="F36" s="1"/>
      <c r="G36" s="19">
        <v>2.1</v>
      </c>
      <c r="H36" s="19" t="s">
        <v>29</v>
      </c>
      <c r="I36" s="152">
        <v>3.3000000000000002E-2</v>
      </c>
      <c r="J36" s="152">
        <v>4.7E-2</v>
      </c>
      <c r="K36" s="152">
        <v>5.5E-2</v>
      </c>
      <c r="L36" s="1"/>
      <c r="M36" s="19">
        <v>2.1</v>
      </c>
      <c r="N36" s="19" t="s">
        <v>29</v>
      </c>
      <c r="O36" s="152">
        <v>3.6999999999999998E-2</v>
      </c>
      <c r="P36" s="152">
        <v>4.5999999999999999E-2</v>
      </c>
      <c r="Q36" s="152">
        <v>5.6000000000000001E-2</v>
      </c>
      <c r="R36"/>
      <c r="S36"/>
      <c r="T36" s="19">
        <v>2.1</v>
      </c>
      <c r="U36" s="19" t="s">
        <v>29</v>
      </c>
      <c r="V36" s="152">
        <v>3.9E-2</v>
      </c>
      <c r="W36" s="152">
        <v>4.5999999999999999E-2</v>
      </c>
      <c r="X36" s="152">
        <v>5.5E-2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/>
      <c r="CM36" s="108" t="s">
        <v>13</v>
      </c>
      <c r="CN36" s="109" t="s">
        <v>9</v>
      </c>
      <c r="CO36" s="111">
        <f t="shared" ref="CO36:CU36" si="8">MIN(BT$9,BT$25,BT$41,BT$57,BT$73)</f>
        <v>0</v>
      </c>
      <c r="CP36" s="111">
        <f t="shared" si="8"/>
        <v>0</v>
      </c>
      <c r="CQ36" s="111">
        <f t="shared" si="8"/>
        <v>0</v>
      </c>
      <c r="CR36" s="111">
        <f t="shared" si="8"/>
        <v>0</v>
      </c>
      <c r="CS36" s="111">
        <f t="shared" si="8"/>
        <v>0</v>
      </c>
      <c r="CT36" s="111">
        <f t="shared" si="8"/>
        <v>0</v>
      </c>
      <c r="CU36" s="111">
        <f t="shared" si="8"/>
        <v>0</v>
      </c>
      <c r="CV36" s="113">
        <f>MIN(CO36:CU36)</f>
        <v>0</v>
      </c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23" customFormat="1" ht="15.75" customHeight="1" x14ac:dyDescent="0.35">
      <c r="A37" s="63">
        <v>2.2000000000000002</v>
      </c>
      <c r="B37" s="64" t="s">
        <v>29</v>
      </c>
      <c r="C37" s="63">
        <v>4.9000000000000002E-2</v>
      </c>
      <c r="D37" s="64">
        <v>4.8000000000000001E-2</v>
      </c>
      <c r="E37" s="63">
        <v>4.8000000000000001E-2</v>
      </c>
      <c r="F37" s="1"/>
      <c r="G37" s="63">
        <v>2.2000000000000002</v>
      </c>
      <c r="H37" s="64" t="s">
        <v>29</v>
      </c>
      <c r="I37" s="153">
        <v>4.9000000000000002E-2</v>
      </c>
      <c r="J37" s="153">
        <v>4.7E-2</v>
      </c>
      <c r="K37" s="153">
        <v>4.8000000000000001E-2</v>
      </c>
      <c r="L37" s="1"/>
      <c r="M37" s="63">
        <v>2.2000000000000002</v>
      </c>
      <c r="N37" s="64" t="s">
        <v>29</v>
      </c>
      <c r="O37" s="153">
        <v>4.9000000000000002E-2</v>
      </c>
      <c r="P37" s="153">
        <v>4.5999999999999999E-2</v>
      </c>
      <c r="Q37" s="153">
        <v>4.8000000000000001E-2</v>
      </c>
      <c r="R37"/>
      <c r="S37"/>
      <c r="T37" s="63">
        <v>2.2000000000000002</v>
      </c>
      <c r="U37" s="64" t="s">
        <v>29</v>
      </c>
      <c r="V37" s="153">
        <v>4.9000000000000002E-2</v>
      </c>
      <c r="W37" s="153">
        <v>4.5999999999999999E-2</v>
      </c>
      <c r="X37" s="153">
        <v>4.8000000000000001E-2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/>
      <c r="CM37" s="108" t="s">
        <v>14</v>
      </c>
      <c r="CN37" s="109" t="s">
        <v>9</v>
      </c>
      <c r="CO37" s="111">
        <f t="shared" ref="CO37:CU37" si="9">MAX(BT$9,BT$25,BT$41,BT$57,BT$73)</f>
        <v>0</v>
      </c>
      <c r="CP37" s="111">
        <f t="shared" si="9"/>
        <v>0</v>
      </c>
      <c r="CQ37" s="111">
        <f t="shared" si="9"/>
        <v>0</v>
      </c>
      <c r="CR37" s="111">
        <f t="shared" si="9"/>
        <v>0</v>
      </c>
      <c r="CS37" s="111">
        <f t="shared" si="9"/>
        <v>0</v>
      </c>
      <c r="CT37" s="111">
        <f t="shared" si="9"/>
        <v>0</v>
      </c>
      <c r="CU37" s="111">
        <f t="shared" si="9"/>
        <v>0</v>
      </c>
      <c r="CV37" s="113">
        <f>MAX(CO37:CU37)</f>
        <v>0</v>
      </c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25" customFormat="1" ht="15.75" customHeight="1" x14ac:dyDescent="0.35">
      <c r="A38" s="17">
        <v>2.4</v>
      </c>
      <c r="B38" s="17" t="s">
        <v>29</v>
      </c>
      <c r="C38" s="17">
        <v>0.109</v>
      </c>
      <c r="D38" s="17">
        <v>4.7E-2</v>
      </c>
      <c r="E38" s="17">
        <v>4.7E-2</v>
      </c>
      <c r="F38" s="1"/>
      <c r="G38" s="17">
        <v>2.4</v>
      </c>
      <c r="H38" s="17" t="s">
        <v>29</v>
      </c>
      <c r="I38" s="154">
        <v>0.11899999999999999</v>
      </c>
      <c r="J38" s="154">
        <v>4.7E-2</v>
      </c>
      <c r="K38" s="154">
        <v>5.7000000000000002E-2</v>
      </c>
      <c r="L38" s="1"/>
      <c r="M38" s="17">
        <v>2.4</v>
      </c>
      <c r="N38" s="17" t="s">
        <v>29</v>
      </c>
      <c r="O38" s="154">
        <v>0.12</v>
      </c>
      <c r="P38" s="154">
        <v>4.5999999999999999E-2</v>
      </c>
      <c r="Q38" s="154">
        <v>6.0999999999999999E-2</v>
      </c>
      <c r="R38"/>
      <c r="S38"/>
      <c r="T38" s="17">
        <v>2.4</v>
      </c>
      <c r="U38" s="17" t="s">
        <v>29</v>
      </c>
      <c r="V38" s="154">
        <v>0.11899999999999999</v>
      </c>
      <c r="W38" s="154">
        <v>4.4999999999999998E-2</v>
      </c>
      <c r="X38" s="154">
        <v>6.4000000000000001E-2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/>
      <c r="CM38"/>
      <c r="CN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25" customFormat="1" ht="15.75" customHeight="1" x14ac:dyDescent="0.35">
      <c r="A39" s="17">
        <v>2.8</v>
      </c>
      <c r="B39" s="17" t="s">
        <v>29</v>
      </c>
      <c r="C39" s="17">
        <v>0.155</v>
      </c>
      <c r="D39" s="17">
        <v>4.7E-2</v>
      </c>
      <c r="E39" s="17">
        <v>4.7E-2</v>
      </c>
      <c r="F39" s="1"/>
      <c r="G39" s="17">
        <v>2.8</v>
      </c>
      <c r="H39" s="17" t="s">
        <v>29</v>
      </c>
      <c r="I39" s="154">
        <v>0.192</v>
      </c>
      <c r="J39" s="154">
        <v>4.5999999999999999E-2</v>
      </c>
      <c r="K39" s="154">
        <v>6.8000000000000005E-2</v>
      </c>
      <c r="L39" s="1"/>
      <c r="M39" s="17">
        <v>2.8</v>
      </c>
      <c r="N39" s="17" t="s">
        <v>29</v>
      </c>
      <c r="O39" s="154">
        <v>0.21099999999999999</v>
      </c>
      <c r="P39" s="154">
        <v>4.5999999999999999E-2</v>
      </c>
      <c r="Q39" s="154">
        <v>8.1000000000000003E-2</v>
      </c>
      <c r="R39"/>
      <c r="S39"/>
      <c r="T39" s="17">
        <v>2.8</v>
      </c>
      <c r="U39" s="17" t="s">
        <v>29</v>
      </c>
      <c r="V39" s="154">
        <v>0.221</v>
      </c>
      <c r="W39" s="154">
        <v>4.5999999999999999E-2</v>
      </c>
      <c r="X39" s="154">
        <v>0.09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/>
      <c r="CM39"/>
      <c r="CN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23" customFormat="1" ht="15.75" customHeight="1" x14ac:dyDescent="0.35">
      <c r="A40" s="24">
        <v>2.1</v>
      </c>
      <c r="B40" s="24" t="s">
        <v>30</v>
      </c>
      <c r="C40" s="24">
        <v>0.05</v>
      </c>
      <c r="D40" s="24">
        <v>4.9000000000000002E-2</v>
      </c>
      <c r="E40" s="24">
        <v>4.9000000000000002E-2</v>
      </c>
      <c r="F40" s="1"/>
      <c r="G40" s="24">
        <v>2.1</v>
      </c>
      <c r="H40" s="24" t="s">
        <v>30</v>
      </c>
      <c r="I40" s="157">
        <v>5.3999999999999999E-2</v>
      </c>
      <c r="J40" s="157">
        <v>4.8000000000000001E-2</v>
      </c>
      <c r="K40" s="157">
        <v>5.2999999999999999E-2</v>
      </c>
      <c r="L40" s="1"/>
      <c r="M40" s="24">
        <v>2.1</v>
      </c>
      <c r="N40" s="24" t="s">
        <v>30</v>
      </c>
      <c r="O40" s="157">
        <v>5.5E-2</v>
      </c>
      <c r="P40" s="157">
        <v>4.7E-2</v>
      </c>
      <c r="Q40" s="157">
        <v>5.3999999999999999E-2</v>
      </c>
      <c r="R40"/>
      <c r="S40"/>
      <c r="T40" s="24">
        <v>2.1</v>
      </c>
      <c r="U40" s="24" t="s">
        <v>30</v>
      </c>
      <c r="V40" s="157">
        <v>5.5E-2</v>
      </c>
      <c r="W40" s="157">
        <v>4.5999999999999999E-2</v>
      </c>
      <c r="X40" s="157">
        <v>5.3999999999999999E-2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/>
      <c r="CM40"/>
      <c r="CN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23" customFormat="1" ht="15.75" customHeight="1" x14ac:dyDescent="0.35">
      <c r="A41" s="31">
        <v>2.2000000000000002</v>
      </c>
      <c r="B41" s="31" t="s">
        <v>30</v>
      </c>
      <c r="C41" s="31">
        <v>0.05</v>
      </c>
      <c r="D41" s="31">
        <v>4.9000000000000002E-2</v>
      </c>
      <c r="E41" s="31">
        <v>4.9000000000000002E-2</v>
      </c>
      <c r="F41" s="1"/>
      <c r="G41" s="31">
        <v>2.2000000000000002</v>
      </c>
      <c r="H41" s="31" t="s">
        <v>30</v>
      </c>
      <c r="I41" s="156">
        <v>4.9000000000000002E-2</v>
      </c>
      <c r="J41" s="156">
        <v>4.8000000000000001E-2</v>
      </c>
      <c r="K41" s="156">
        <v>4.9000000000000002E-2</v>
      </c>
      <c r="L41" s="1"/>
      <c r="M41" s="31">
        <v>2.2000000000000002</v>
      </c>
      <c r="N41" s="31" t="s">
        <v>30</v>
      </c>
      <c r="O41" s="156">
        <v>4.9000000000000002E-2</v>
      </c>
      <c r="P41" s="156">
        <v>4.7E-2</v>
      </c>
      <c r="Q41" s="156">
        <v>4.9000000000000002E-2</v>
      </c>
      <c r="R41"/>
      <c r="S41"/>
      <c r="T41" s="31">
        <v>2.2000000000000002</v>
      </c>
      <c r="U41" s="31" t="s">
        <v>30</v>
      </c>
      <c r="V41" s="156">
        <v>4.9000000000000002E-2</v>
      </c>
      <c r="W41" s="156">
        <v>4.5999999999999999E-2</v>
      </c>
      <c r="X41" s="156">
        <v>4.9000000000000002E-2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/>
      <c r="CM41"/>
      <c r="CN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23" customFormat="1" ht="15.75" customHeight="1" x14ac:dyDescent="0.35">
      <c r="A42" s="24">
        <v>2.4</v>
      </c>
      <c r="B42" s="24" t="s">
        <v>30</v>
      </c>
      <c r="C42" s="24">
        <v>0.05</v>
      </c>
      <c r="D42" s="24">
        <v>4.9000000000000002E-2</v>
      </c>
      <c r="E42" s="24">
        <v>4.9000000000000002E-2</v>
      </c>
      <c r="F42" s="1"/>
      <c r="G42" s="24">
        <v>2.4</v>
      </c>
      <c r="H42" s="24" t="s">
        <v>30</v>
      </c>
      <c r="I42" s="157">
        <v>5.8999999999999997E-2</v>
      </c>
      <c r="J42" s="157">
        <v>4.8000000000000001E-2</v>
      </c>
      <c r="K42" s="157">
        <v>5.8000000000000003E-2</v>
      </c>
      <c r="L42" s="1"/>
      <c r="M42" s="24">
        <v>2.4</v>
      </c>
      <c r="N42" s="24" t="s">
        <v>30</v>
      </c>
      <c r="O42" s="157">
        <v>6.4000000000000001E-2</v>
      </c>
      <c r="P42" s="157">
        <v>4.7E-2</v>
      </c>
      <c r="Q42" s="157">
        <v>6.2E-2</v>
      </c>
      <c r="R42"/>
      <c r="S42"/>
      <c r="T42" s="24">
        <v>2.4</v>
      </c>
      <c r="U42" s="24" t="s">
        <v>30</v>
      </c>
      <c r="V42" s="157">
        <v>6.8000000000000005E-2</v>
      </c>
      <c r="W42" s="157">
        <v>4.7E-2</v>
      </c>
      <c r="X42" s="157">
        <v>6.5000000000000002E-2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/>
      <c r="CM42"/>
      <c r="CN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23" customFormat="1" ht="15.75" customHeight="1" x14ac:dyDescent="0.35">
      <c r="A43" s="24">
        <v>2.8</v>
      </c>
      <c r="B43" s="24" t="s">
        <v>30</v>
      </c>
      <c r="C43" s="24">
        <v>5.0999999999999997E-2</v>
      </c>
      <c r="D43" s="24">
        <v>4.8000000000000001E-2</v>
      </c>
      <c r="E43" s="24">
        <v>4.8000000000000001E-2</v>
      </c>
      <c r="F43" s="1"/>
      <c r="G43" s="24">
        <v>2.8</v>
      </c>
      <c r="H43" s="24" t="s">
        <v>30</v>
      </c>
      <c r="I43" s="157">
        <v>7.5999999999999998E-2</v>
      </c>
      <c r="J43" s="157">
        <v>4.8000000000000001E-2</v>
      </c>
      <c r="K43" s="157">
        <v>7.0999999999999994E-2</v>
      </c>
      <c r="L43" s="1"/>
      <c r="M43" s="24">
        <v>2.8</v>
      </c>
      <c r="N43" s="24" t="s">
        <v>30</v>
      </c>
      <c r="O43" s="157">
        <v>9.2999999999999999E-2</v>
      </c>
      <c r="P43" s="157">
        <v>4.7E-2</v>
      </c>
      <c r="Q43" s="157">
        <v>8.5999999999999993E-2</v>
      </c>
      <c r="R43"/>
      <c r="S43"/>
      <c r="T43" s="24">
        <v>2.8</v>
      </c>
      <c r="U43" s="24" t="s">
        <v>30</v>
      </c>
      <c r="V43" s="157">
        <v>0.10299999999999999</v>
      </c>
      <c r="W43" s="157">
        <v>4.5999999999999999E-2</v>
      </c>
      <c r="X43" s="157">
        <v>9.6000000000000002E-2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/>
      <c r="CM43"/>
      <c r="CN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25" customFormat="1" ht="15.75" customHeight="1" x14ac:dyDescent="0.35">
      <c r="A44" s="17">
        <v>2.1</v>
      </c>
      <c r="B44" s="17" t="s">
        <v>31</v>
      </c>
      <c r="C44" s="17">
        <v>8.2000000000000003E-2</v>
      </c>
      <c r="D44" s="17">
        <v>4.9000000000000002E-2</v>
      </c>
      <c r="E44" s="17">
        <v>4.9000000000000002E-2</v>
      </c>
      <c r="F44" s="1"/>
      <c r="G44" s="17">
        <v>2.1</v>
      </c>
      <c r="H44" s="17" t="s">
        <v>31</v>
      </c>
      <c r="I44" s="154">
        <v>7.6999999999999999E-2</v>
      </c>
      <c r="J44" s="154">
        <v>4.8000000000000001E-2</v>
      </c>
      <c r="K44" s="154">
        <v>5.1999999999999998E-2</v>
      </c>
      <c r="L44" s="1"/>
      <c r="M44" s="17">
        <v>2.1</v>
      </c>
      <c r="N44" s="17" t="s">
        <v>31</v>
      </c>
      <c r="O44" s="154">
        <v>7.4999999999999997E-2</v>
      </c>
      <c r="P44" s="154">
        <v>4.7E-2</v>
      </c>
      <c r="Q44" s="154">
        <v>5.2999999999999999E-2</v>
      </c>
      <c r="R44"/>
      <c r="S44"/>
      <c r="T44" s="17">
        <v>2.1</v>
      </c>
      <c r="U44" s="17" t="s">
        <v>31</v>
      </c>
      <c r="V44" s="154">
        <v>7.1999999999999995E-2</v>
      </c>
      <c r="W44" s="154">
        <v>4.5999999999999999E-2</v>
      </c>
      <c r="X44" s="154">
        <v>5.2999999999999999E-2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/>
      <c r="CM44"/>
      <c r="CN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23" customFormat="1" ht="15.75" customHeight="1" x14ac:dyDescent="0.35">
      <c r="A45" s="63">
        <v>2.2000000000000002</v>
      </c>
      <c r="B45" s="64" t="s">
        <v>31</v>
      </c>
      <c r="C45" s="63">
        <v>4.9000000000000002E-2</v>
      </c>
      <c r="D45" s="64">
        <v>4.9000000000000002E-2</v>
      </c>
      <c r="E45" s="63">
        <v>4.9000000000000002E-2</v>
      </c>
      <c r="F45" s="1"/>
      <c r="G45" s="63">
        <v>2.2000000000000002</v>
      </c>
      <c r="H45" s="64" t="s">
        <v>31</v>
      </c>
      <c r="I45" s="153">
        <v>4.9000000000000002E-2</v>
      </c>
      <c r="J45" s="153">
        <v>4.8000000000000001E-2</v>
      </c>
      <c r="K45" s="153">
        <v>4.9000000000000002E-2</v>
      </c>
      <c r="L45" s="1"/>
      <c r="M45" s="63">
        <v>2.2000000000000002</v>
      </c>
      <c r="N45" s="64" t="s">
        <v>31</v>
      </c>
      <c r="O45" s="153">
        <v>4.9000000000000002E-2</v>
      </c>
      <c r="P45" s="153">
        <v>4.7E-2</v>
      </c>
      <c r="Q45" s="153">
        <v>4.9000000000000002E-2</v>
      </c>
      <c r="R45"/>
      <c r="S45"/>
      <c r="T45" s="63">
        <v>2.2000000000000002</v>
      </c>
      <c r="U45" s="64" t="s">
        <v>31</v>
      </c>
      <c r="V45" s="153">
        <v>0.05</v>
      </c>
      <c r="W45" s="153">
        <v>4.7E-2</v>
      </c>
      <c r="X45" s="153">
        <v>4.9000000000000002E-2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/>
      <c r="CM45"/>
      <c r="CN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21" customFormat="1" ht="15.75" customHeight="1" x14ac:dyDescent="0.35">
      <c r="A46" s="19">
        <v>2.4</v>
      </c>
      <c r="B46" s="19" t="s">
        <v>31</v>
      </c>
      <c r="C46" s="19">
        <v>2.7E-2</v>
      </c>
      <c r="D46" s="19">
        <v>4.9000000000000002E-2</v>
      </c>
      <c r="E46" s="19">
        <v>4.9000000000000002E-2</v>
      </c>
      <c r="F46" s="1"/>
      <c r="G46" s="19">
        <v>2.4</v>
      </c>
      <c r="H46" s="19" t="s">
        <v>31</v>
      </c>
      <c r="I46" s="152">
        <v>3.3000000000000002E-2</v>
      </c>
      <c r="J46" s="152">
        <v>4.8000000000000001E-2</v>
      </c>
      <c r="K46" s="152">
        <v>5.7000000000000002E-2</v>
      </c>
      <c r="L46" s="1"/>
      <c r="M46" s="19">
        <v>2.4</v>
      </c>
      <c r="N46" s="19" t="s">
        <v>31</v>
      </c>
      <c r="O46" s="152">
        <v>3.6999999999999998E-2</v>
      </c>
      <c r="P46" s="152">
        <v>4.8000000000000001E-2</v>
      </c>
      <c r="Q46" s="152">
        <v>6.0999999999999999E-2</v>
      </c>
      <c r="R46"/>
      <c r="S46"/>
      <c r="T46" s="19">
        <v>2.4</v>
      </c>
      <c r="U46" s="19" t="s">
        <v>31</v>
      </c>
      <c r="V46" s="152">
        <v>0.04</v>
      </c>
      <c r="W46" s="152">
        <v>4.7E-2</v>
      </c>
      <c r="X46" s="152">
        <v>6.4000000000000001E-2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/>
      <c r="CM46"/>
      <c r="CN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21" customFormat="1" ht="15.75" customHeight="1" x14ac:dyDescent="0.35">
      <c r="A47" s="19">
        <v>2.8</v>
      </c>
      <c r="B47" s="19" t="s">
        <v>31</v>
      </c>
      <c r="C47" s="19">
        <v>0.02</v>
      </c>
      <c r="D47" s="19">
        <v>4.9000000000000002E-2</v>
      </c>
      <c r="E47" s="19">
        <v>4.9000000000000002E-2</v>
      </c>
      <c r="F47" s="1"/>
      <c r="G47" s="19">
        <v>2.8</v>
      </c>
      <c r="H47" s="19" t="s">
        <v>31</v>
      </c>
      <c r="I47" s="152">
        <v>3.3000000000000002E-2</v>
      </c>
      <c r="J47" s="152">
        <v>4.8000000000000001E-2</v>
      </c>
      <c r="K47" s="152">
        <v>7.0999999999999994E-2</v>
      </c>
      <c r="L47" s="1"/>
      <c r="M47" s="19">
        <v>2.8</v>
      </c>
      <c r="N47" s="19" t="s">
        <v>31</v>
      </c>
      <c r="O47" s="152">
        <v>4.3999999999999997E-2</v>
      </c>
      <c r="P47" s="152">
        <v>4.7E-2</v>
      </c>
      <c r="Q47" s="152">
        <v>8.5999999999999993E-2</v>
      </c>
      <c r="R47"/>
      <c r="S47"/>
      <c r="T47" s="19">
        <v>2.8</v>
      </c>
      <c r="U47" s="19" t="s">
        <v>31</v>
      </c>
      <c r="V47" s="152">
        <v>5.0999999999999997E-2</v>
      </c>
      <c r="W47" s="152">
        <v>4.7E-2</v>
      </c>
      <c r="X47" s="152">
        <v>9.6000000000000002E-2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/>
      <c r="CM47"/>
      <c r="CN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25" customFormat="1" ht="15.75" customHeight="1" x14ac:dyDescent="0.35">
      <c r="A48" s="17">
        <v>2.1</v>
      </c>
      <c r="B48" s="17" t="s">
        <v>32</v>
      </c>
      <c r="C48" s="17">
        <v>0.109</v>
      </c>
      <c r="D48" s="17">
        <v>4.9000000000000002E-2</v>
      </c>
      <c r="E48" s="17">
        <v>4.9000000000000002E-2</v>
      </c>
      <c r="F48" s="1"/>
      <c r="G48" s="17">
        <v>2.1</v>
      </c>
      <c r="H48" s="17" t="s">
        <v>32</v>
      </c>
      <c r="I48" s="154">
        <v>0.10100000000000001</v>
      </c>
      <c r="J48" s="154">
        <v>4.8000000000000001E-2</v>
      </c>
      <c r="K48" s="154">
        <v>5.0999999999999997E-2</v>
      </c>
      <c r="L48" s="1"/>
      <c r="M48" s="17">
        <v>2.1</v>
      </c>
      <c r="N48" s="17" t="s">
        <v>32</v>
      </c>
      <c r="O48" s="154">
        <v>9.5000000000000001E-2</v>
      </c>
      <c r="P48" s="154">
        <v>4.7E-2</v>
      </c>
      <c r="Q48" s="154">
        <v>5.1999999999999998E-2</v>
      </c>
      <c r="R48"/>
      <c r="S48"/>
      <c r="T48" s="17">
        <v>2.1</v>
      </c>
      <c r="U48" s="17" t="s">
        <v>32</v>
      </c>
      <c r="V48" s="154">
        <v>0.09</v>
      </c>
      <c r="W48" s="154">
        <v>4.5999999999999999E-2</v>
      </c>
      <c r="X48" s="154">
        <v>5.1999999999999998E-2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/>
      <c r="CM48"/>
      <c r="CN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23" customFormat="1" ht="15.75" customHeight="1" x14ac:dyDescent="0.35">
      <c r="A49" s="63">
        <v>2.2000000000000002</v>
      </c>
      <c r="B49" s="64" t="s">
        <v>32</v>
      </c>
      <c r="C49" s="63">
        <v>0.05</v>
      </c>
      <c r="D49" s="64">
        <v>4.9000000000000002E-2</v>
      </c>
      <c r="E49" s="63">
        <v>4.9000000000000002E-2</v>
      </c>
      <c r="F49" s="1"/>
      <c r="G49" s="63">
        <v>2.2000000000000002</v>
      </c>
      <c r="H49" s="64" t="s">
        <v>32</v>
      </c>
      <c r="I49" s="153">
        <v>4.9000000000000002E-2</v>
      </c>
      <c r="J49" s="153">
        <v>4.8000000000000001E-2</v>
      </c>
      <c r="K49" s="153">
        <v>4.9000000000000002E-2</v>
      </c>
      <c r="L49" s="1"/>
      <c r="M49" s="63">
        <v>2.2000000000000002</v>
      </c>
      <c r="N49" s="64" t="s">
        <v>32</v>
      </c>
      <c r="O49" s="153">
        <v>4.9000000000000002E-2</v>
      </c>
      <c r="P49" s="153">
        <v>4.7E-2</v>
      </c>
      <c r="Q49" s="153">
        <v>4.9000000000000002E-2</v>
      </c>
      <c r="R49"/>
      <c r="S49"/>
      <c r="T49" s="63">
        <v>2.2000000000000002</v>
      </c>
      <c r="U49" s="64" t="s">
        <v>32</v>
      </c>
      <c r="V49" s="153">
        <v>0.05</v>
      </c>
      <c r="W49" s="153">
        <v>4.7E-2</v>
      </c>
      <c r="X49" s="153">
        <v>4.9000000000000002E-2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/>
      <c r="CM49"/>
      <c r="CN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21" customFormat="1" ht="15.75" customHeight="1" x14ac:dyDescent="0.35">
      <c r="A50" s="19">
        <v>2.4</v>
      </c>
      <c r="B50" s="19" t="s">
        <v>32</v>
      </c>
      <c r="C50" s="19">
        <v>1.7000000000000001E-2</v>
      </c>
      <c r="D50" s="19">
        <v>4.9000000000000002E-2</v>
      </c>
      <c r="E50" s="19">
        <v>4.9000000000000002E-2</v>
      </c>
      <c r="F50" s="1"/>
      <c r="G50" s="19">
        <v>2.4</v>
      </c>
      <c r="H50" s="19" t="s">
        <v>32</v>
      </c>
      <c r="I50" s="152">
        <v>0.02</v>
      </c>
      <c r="J50" s="152">
        <v>4.8000000000000001E-2</v>
      </c>
      <c r="K50" s="152">
        <v>5.6000000000000001E-2</v>
      </c>
      <c r="L50" s="1"/>
      <c r="M50" s="19">
        <v>2.4</v>
      </c>
      <c r="N50" s="19" t="s">
        <v>32</v>
      </c>
      <c r="O50" s="152">
        <v>2.3E-2</v>
      </c>
      <c r="P50" s="152">
        <v>4.7E-2</v>
      </c>
      <c r="Q50" s="152">
        <v>6.0999999999999999E-2</v>
      </c>
      <c r="R50"/>
      <c r="S50"/>
      <c r="T50" s="19">
        <v>2.4</v>
      </c>
      <c r="U50" s="19" t="s">
        <v>32</v>
      </c>
      <c r="V50" s="152">
        <v>2.5000000000000001E-2</v>
      </c>
      <c r="W50" s="152">
        <v>4.7E-2</v>
      </c>
      <c r="X50" s="152">
        <v>6.3E-2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/>
      <c r="CM50"/>
      <c r="CN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21" customFormat="1" ht="15.75" customHeight="1" x14ac:dyDescent="0.35">
      <c r="A51" s="19">
        <v>2.8</v>
      </c>
      <c r="B51" s="19" t="s">
        <v>32</v>
      </c>
      <c r="C51" s="19">
        <v>8.0000000000000002E-3</v>
      </c>
      <c r="D51" s="19">
        <v>0.05</v>
      </c>
      <c r="E51" s="19">
        <v>0.05</v>
      </c>
      <c r="F51" s="1"/>
      <c r="G51" s="19">
        <v>2.8</v>
      </c>
      <c r="H51" s="19" t="s">
        <v>32</v>
      </c>
      <c r="I51" s="152">
        <v>1.6E-2</v>
      </c>
      <c r="J51" s="152">
        <v>4.9000000000000002E-2</v>
      </c>
      <c r="K51" s="152">
        <v>7.0999999999999994E-2</v>
      </c>
      <c r="L51" s="1"/>
      <c r="M51" s="19">
        <v>2.8</v>
      </c>
      <c r="N51" s="19" t="s">
        <v>32</v>
      </c>
      <c r="O51" s="152">
        <v>2.1999999999999999E-2</v>
      </c>
      <c r="P51" s="152">
        <v>4.8000000000000001E-2</v>
      </c>
      <c r="Q51" s="152">
        <v>8.5999999999999993E-2</v>
      </c>
      <c r="R51"/>
      <c r="S51"/>
      <c r="T51" s="19">
        <v>2.8</v>
      </c>
      <c r="U51" s="19" t="s">
        <v>32</v>
      </c>
      <c r="V51" s="152">
        <v>2.7E-2</v>
      </c>
      <c r="W51" s="152">
        <v>4.7E-2</v>
      </c>
      <c r="X51" s="152">
        <v>9.6000000000000002E-2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/>
      <c r="CM51"/>
      <c r="CN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21" customFormat="1" ht="15.75" customHeight="1" x14ac:dyDescent="0.35">
      <c r="A52" s="19">
        <v>2.1</v>
      </c>
      <c r="B52" s="19" t="s">
        <v>33</v>
      </c>
      <c r="C52" s="19">
        <v>1.7000000000000001E-2</v>
      </c>
      <c r="D52" s="19">
        <v>4.9000000000000002E-2</v>
      </c>
      <c r="E52" s="19">
        <v>4.9000000000000002E-2</v>
      </c>
      <c r="F52" s="1"/>
      <c r="G52" s="19">
        <v>2.1</v>
      </c>
      <c r="H52" s="19" t="s">
        <v>33</v>
      </c>
      <c r="I52" s="152">
        <v>3.3000000000000002E-2</v>
      </c>
      <c r="J52" s="152">
        <v>4.8000000000000001E-2</v>
      </c>
      <c r="K52" s="152">
        <v>5.6000000000000001E-2</v>
      </c>
      <c r="L52" s="1"/>
      <c r="M52" s="19">
        <v>2.1</v>
      </c>
      <c r="N52" s="19" t="s">
        <v>33</v>
      </c>
      <c r="O52" s="152">
        <v>3.6999999999999998E-2</v>
      </c>
      <c r="P52" s="152">
        <v>4.7E-2</v>
      </c>
      <c r="Q52" s="152">
        <v>5.6000000000000001E-2</v>
      </c>
      <c r="R52"/>
      <c r="S52"/>
      <c r="T52" s="19">
        <v>2.1</v>
      </c>
      <c r="U52" s="19" t="s">
        <v>33</v>
      </c>
      <c r="V52" s="152">
        <v>3.9E-2</v>
      </c>
      <c r="W52" s="152">
        <v>4.7E-2</v>
      </c>
      <c r="X52" s="152">
        <v>5.6000000000000001E-2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/>
      <c r="CM52"/>
      <c r="CN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23" customFormat="1" ht="15.75" customHeight="1" x14ac:dyDescent="0.35">
      <c r="A53" s="63">
        <v>2.2000000000000002</v>
      </c>
      <c r="B53" s="64" t="s">
        <v>33</v>
      </c>
      <c r="C53" s="63">
        <v>4.9000000000000002E-2</v>
      </c>
      <c r="D53" s="64">
        <v>4.8000000000000001E-2</v>
      </c>
      <c r="E53" s="63">
        <v>4.8000000000000001E-2</v>
      </c>
      <c r="F53" s="1"/>
      <c r="G53" s="63">
        <v>2.2000000000000002</v>
      </c>
      <c r="H53" s="64" t="s">
        <v>33</v>
      </c>
      <c r="I53" s="153">
        <v>4.9000000000000002E-2</v>
      </c>
      <c r="J53" s="153">
        <v>4.7E-2</v>
      </c>
      <c r="K53" s="153">
        <v>4.9000000000000002E-2</v>
      </c>
      <c r="L53" s="1"/>
      <c r="M53" s="63">
        <v>2.2000000000000002</v>
      </c>
      <c r="N53" s="64" t="s">
        <v>33</v>
      </c>
      <c r="O53" s="153">
        <v>0.05</v>
      </c>
      <c r="P53" s="153">
        <v>4.7E-2</v>
      </c>
      <c r="Q53" s="153">
        <v>4.9000000000000002E-2</v>
      </c>
      <c r="R53"/>
      <c r="S53"/>
      <c r="T53" s="63">
        <v>2.2000000000000002</v>
      </c>
      <c r="U53" s="64" t="s">
        <v>33</v>
      </c>
      <c r="V53" s="153">
        <v>4.9000000000000002E-2</v>
      </c>
      <c r="W53" s="153">
        <v>4.7E-2</v>
      </c>
      <c r="X53" s="153">
        <v>4.9000000000000002E-2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/>
      <c r="CM53"/>
      <c r="CN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25" customFormat="1" ht="15.75" customHeight="1" x14ac:dyDescent="0.35">
      <c r="A54" s="17">
        <v>2.4</v>
      </c>
      <c r="B54" s="17" t="s">
        <v>33</v>
      </c>
      <c r="C54" s="17">
        <v>0.109</v>
      </c>
      <c r="D54" s="17">
        <v>4.8000000000000001E-2</v>
      </c>
      <c r="E54" s="17">
        <v>4.8000000000000001E-2</v>
      </c>
      <c r="F54" s="1"/>
      <c r="G54" s="17">
        <v>2.4</v>
      </c>
      <c r="H54" s="17" t="s">
        <v>33</v>
      </c>
      <c r="I54" s="154">
        <v>0.11899999999999999</v>
      </c>
      <c r="J54" s="154">
        <v>4.7E-2</v>
      </c>
      <c r="K54" s="154">
        <v>5.8000000000000003E-2</v>
      </c>
      <c r="L54" s="1"/>
      <c r="M54" s="17">
        <v>2.4</v>
      </c>
      <c r="N54" s="17" t="s">
        <v>33</v>
      </c>
      <c r="O54" s="154">
        <v>0.12</v>
      </c>
      <c r="P54" s="154">
        <v>4.7E-2</v>
      </c>
      <c r="Q54" s="154">
        <v>6.3E-2</v>
      </c>
      <c r="R54"/>
      <c r="S54"/>
      <c r="T54" s="17">
        <v>2.4</v>
      </c>
      <c r="U54" s="17" t="s">
        <v>33</v>
      </c>
      <c r="V54" s="154">
        <v>0.11899999999999999</v>
      </c>
      <c r="W54" s="154">
        <v>4.7E-2</v>
      </c>
      <c r="X54" s="154">
        <v>6.5000000000000002E-2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/>
      <c r="CM54"/>
      <c r="CN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25" customFormat="1" ht="15.75" customHeight="1" x14ac:dyDescent="0.35">
      <c r="A55" s="17">
        <v>2.8</v>
      </c>
      <c r="B55" s="17" t="s">
        <v>33</v>
      </c>
      <c r="C55" s="17">
        <v>0.153</v>
      </c>
      <c r="D55" s="17">
        <v>4.7E-2</v>
      </c>
      <c r="E55" s="17">
        <v>4.7E-2</v>
      </c>
      <c r="F55" s="1"/>
      <c r="G55" s="17">
        <v>2.8</v>
      </c>
      <c r="H55" s="17" t="s">
        <v>33</v>
      </c>
      <c r="I55" s="154">
        <v>0.191</v>
      </c>
      <c r="J55" s="154">
        <v>4.7E-2</v>
      </c>
      <c r="K55" s="154">
        <v>7.0000000000000007E-2</v>
      </c>
      <c r="L55" s="1"/>
      <c r="M55" s="17">
        <v>2.8</v>
      </c>
      <c r="N55" s="17" t="s">
        <v>33</v>
      </c>
      <c r="O55" s="154">
        <v>0.20899999999999999</v>
      </c>
      <c r="P55" s="154">
        <v>4.7E-2</v>
      </c>
      <c r="Q55" s="154">
        <v>8.3000000000000004E-2</v>
      </c>
      <c r="R55"/>
      <c r="S55"/>
      <c r="T55" s="17">
        <v>2.8</v>
      </c>
      <c r="U55" s="17" t="s">
        <v>33</v>
      </c>
      <c r="V55" s="154">
        <v>0.22</v>
      </c>
      <c r="W55" s="154">
        <v>4.7E-2</v>
      </c>
      <c r="X55" s="154">
        <v>9.2999999999999999E-2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/>
      <c r="CM55"/>
      <c r="CN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23" customFormat="1" ht="15.75" customHeight="1" x14ac:dyDescent="0.35">
      <c r="A56" s="24">
        <v>2.1</v>
      </c>
      <c r="B56" s="24" t="s">
        <v>34</v>
      </c>
      <c r="C56" s="24">
        <v>0.05</v>
      </c>
      <c r="D56" s="24">
        <v>4.9000000000000002E-2</v>
      </c>
      <c r="E56" s="24">
        <v>4.9000000000000002E-2</v>
      </c>
      <c r="F56" s="1"/>
      <c r="G56" s="24">
        <v>2.1</v>
      </c>
      <c r="H56" s="24" t="s">
        <v>34</v>
      </c>
      <c r="I56" s="157">
        <v>5.3999999999999999E-2</v>
      </c>
      <c r="J56" s="157">
        <v>4.8000000000000001E-2</v>
      </c>
      <c r="K56" s="157">
        <v>5.2999999999999999E-2</v>
      </c>
      <c r="L56" s="1"/>
      <c r="M56" s="24">
        <v>2.1</v>
      </c>
      <c r="N56" s="24" t="s">
        <v>34</v>
      </c>
      <c r="O56" s="157">
        <v>5.5E-2</v>
      </c>
      <c r="P56" s="157">
        <v>4.7E-2</v>
      </c>
      <c r="Q56" s="157">
        <v>5.3999999999999999E-2</v>
      </c>
      <c r="R56"/>
      <c r="S56"/>
      <c r="T56" s="24">
        <v>2.1</v>
      </c>
      <c r="U56" s="24" t="s">
        <v>34</v>
      </c>
      <c r="V56" s="157">
        <v>5.5E-2</v>
      </c>
      <c r="W56" s="157">
        <v>4.7E-2</v>
      </c>
      <c r="X56" s="157">
        <v>5.3999999999999999E-2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/>
      <c r="CM56"/>
      <c r="CN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23" customFormat="1" ht="15.75" customHeight="1" x14ac:dyDescent="0.35">
      <c r="A57" s="31">
        <v>2.2000000000000002</v>
      </c>
      <c r="B57" s="31" t="s">
        <v>34</v>
      </c>
      <c r="C57" s="31">
        <v>0.05</v>
      </c>
      <c r="D57" s="31">
        <v>4.9000000000000002E-2</v>
      </c>
      <c r="E57" s="31">
        <v>4.9000000000000002E-2</v>
      </c>
      <c r="F57" s="1"/>
      <c r="G57" s="31">
        <v>2.2000000000000002</v>
      </c>
      <c r="H57" s="31" t="s">
        <v>34</v>
      </c>
      <c r="I57" s="156">
        <v>4.9000000000000002E-2</v>
      </c>
      <c r="J57" s="156">
        <v>4.8000000000000001E-2</v>
      </c>
      <c r="K57" s="156">
        <v>4.9000000000000002E-2</v>
      </c>
      <c r="L57" s="1"/>
      <c r="M57" s="31">
        <v>2.2000000000000002</v>
      </c>
      <c r="N57" s="31" t="s">
        <v>34</v>
      </c>
      <c r="O57" s="156">
        <v>4.9000000000000002E-2</v>
      </c>
      <c r="P57" s="156">
        <v>4.8000000000000001E-2</v>
      </c>
      <c r="Q57" s="156">
        <v>4.9000000000000002E-2</v>
      </c>
      <c r="R57"/>
      <c r="S57"/>
      <c r="T57" s="31">
        <v>2.2000000000000002</v>
      </c>
      <c r="U57" s="31" t="s">
        <v>34</v>
      </c>
      <c r="V57" s="156">
        <v>4.9000000000000002E-2</v>
      </c>
      <c r="W57" s="156">
        <v>4.7E-2</v>
      </c>
      <c r="X57" s="156">
        <v>4.9000000000000002E-2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/>
      <c r="CM57"/>
      <c r="CN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23" customFormat="1" ht="15.75" customHeight="1" x14ac:dyDescent="0.35">
      <c r="A58" s="24">
        <v>2.4</v>
      </c>
      <c r="B58" s="24" t="s">
        <v>34</v>
      </c>
      <c r="C58" s="24">
        <v>5.0999999999999997E-2</v>
      </c>
      <c r="D58" s="24">
        <v>0.05</v>
      </c>
      <c r="E58" s="24">
        <v>0.05</v>
      </c>
      <c r="F58" s="1"/>
      <c r="G58" s="24">
        <v>2.4</v>
      </c>
      <c r="H58" s="24" t="s">
        <v>34</v>
      </c>
      <c r="I58" s="157">
        <v>5.8999999999999997E-2</v>
      </c>
      <c r="J58" s="157">
        <v>4.8000000000000001E-2</v>
      </c>
      <c r="K58" s="157">
        <v>5.8000000000000003E-2</v>
      </c>
      <c r="L58" s="1"/>
      <c r="M58" s="24">
        <v>2.4</v>
      </c>
      <c r="N58" s="24" t="s">
        <v>34</v>
      </c>
      <c r="O58" s="157">
        <v>6.5000000000000002E-2</v>
      </c>
      <c r="P58" s="157">
        <v>4.8000000000000001E-2</v>
      </c>
      <c r="Q58" s="157">
        <v>6.3E-2</v>
      </c>
      <c r="R58"/>
      <c r="S58"/>
      <c r="T58" s="24">
        <v>2.4</v>
      </c>
      <c r="U58" s="24" t="s">
        <v>34</v>
      </c>
      <c r="V58" s="157">
        <v>6.7000000000000004E-2</v>
      </c>
      <c r="W58" s="157">
        <v>4.7E-2</v>
      </c>
      <c r="X58" s="157">
        <v>6.5000000000000002E-2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/>
      <c r="CM58"/>
      <c r="CN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23" customFormat="1" ht="15.75" customHeight="1" x14ac:dyDescent="0.35">
      <c r="A59" s="24">
        <v>2.8</v>
      </c>
      <c r="B59" s="24" t="s">
        <v>34</v>
      </c>
      <c r="C59" s="24">
        <v>5.0999999999999997E-2</v>
      </c>
      <c r="D59" s="24">
        <v>4.9000000000000002E-2</v>
      </c>
      <c r="E59" s="24">
        <v>4.9000000000000002E-2</v>
      </c>
      <c r="F59" s="1"/>
      <c r="G59" s="24">
        <v>2.8</v>
      </c>
      <c r="H59" s="24" t="s">
        <v>34</v>
      </c>
      <c r="I59" s="157">
        <v>7.5999999999999998E-2</v>
      </c>
      <c r="J59" s="157">
        <v>4.8000000000000001E-2</v>
      </c>
      <c r="K59" s="157">
        <v>7.1999999999999995E-2</v>
      </c>
      <c r="L59" s="1"/>
      <c r="M59" s="24">
        <v>2.8</v>
      </c>
      <c r="N59" s="24" t="s">
        <v>34</v>
      </c>
      <c r="O59" s="157">
        <v>9.1999999999999998E-2</v>
      </c>
      <c r="P59" s="157">
        <v>4.8000000000000001E-2</v>
      </c>
      <c r="Q59" s="157">
        <v>8.6999999999999994E-2</v>
      </c>
      <c r="R59"/>
      <c r="S59"/>
      <c r="T59" s="24">
        <v>2.8</v>
      </c>
      <c r="U59" s="24" t="s">
        <v>34</v>
      </c>
      <c r="V59" s="157">
        <v>0.10299999999999999</v>
      </c>
      <c r="W59" s="157">
        <v>4.7E-2</v>
      </c>
      <c r="X59" s="157">
        <v>9.7000000000000003E-2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/>
      <c r="CM59"/>
      <c r="CN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25" customFormat="1" ht="15.75" customHeight="1" x14ac:dyDescent="0.35">
      <c r="A60" s="17">
        <v>2.1</v>
      </c>
      <c r="B60" s="17" t="s">
        <v>35</v>
      </c>
      <c r="C60" s="17">
        <v>8.2000000000000003E-2</v>
      </c>
      <c r="D60" s="17">
        <v>4.9000000000000002E-2</v>
      </c>
      <c r="E60" s="17">
        <v>4.9000000000000002E-2</v>
      </c>
      <c r="F60" s="1"/>
      <c r="G60" s="17">
        <v>2.1</v>
      </c>
      <c r="H60" s="17" t="s">
        <v>35</v>
      </c>
      <c r="I60" s="154">
        <v>7.6999999999999999E-2</v>
      </c>
      <c r="J60" s="154">
        <v>4.8000000000000001E-2</v>
      </c>
      <c r="K60" s="154">
        <v>5.1999999999999998E-2</v>
      </c>
      <c r="L60" s="1"/>
      <c r="M60" s="17">
        <v>2.1</v>
      </c>
      <c r="N60" s="17" t="s">
        <v>35</v>
      </c>
      <c r="O60" s="154">
        <v>7.4999999999999997E-2</v>
      </c>
      <c r="P60" s="154">
        <v>4.8000000000000001E-2</v>
      </c>
      <c r="Q60" s="154">
        <v>5.2999999999999999E-2</v>
      </c>
      <c r="R60"/>
      <c r="S60"/>
      <c r="T60" s="17">
        <v>2.1</v>
      </c>
      <c r="U60" s="17" t="s">
        <v>35</v>
      </c>
      <c r="V60" s="154">
        <v>7.1999999999999995E-2</v>
      </c>
      <c r="W60" s="154">
        <v>4.7E-2</v>
      </c>
      <c r="X60" s="154">
        <v>5.2999999999999999E-2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/>
      <c r="CM60"/>
      <c r="CN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23" customFormat="1" ht="15.75" customHeight="1" x14ac:dyDescent="0.35">
      <c r="A61" s="63">
        <v>2.2000000000000002</v>
      </c>
      <c r="B61" s="64" t="s">
        <v>35</v>
      </c>
      <c r="C61" s="63">
        <v>4.9000000000000002E-2</v>
      </c>
      <c r="D61" s="64">
        <v>4.9000000000000002E-2</v>
      </c>
      <c r="E61" s="63">
        <v>4.9000000000000002E-2</v>
      </c>
      <c r="F61" s="1"/>
      <c r="G61" s="63">
        <v>2.2000000000000002</v>
      </c>
      <c r="H61" s="64" t="s">
        <v>35</v>
      </c>
      <c r="I61" s="153">
        <v>4.9000000000000002E-2</v>
      </c>
      <c r="J61" s="153">
        <v>4.8000000000000001E-2</v>
      </c>
      <c r="K61" s="153">
        <v>4.9000000000000002E-2</v>
      </c>
      <c r="L61" s="1"/>
      <c r="M61" s="63">
        <v>2.2000000000000002</v>
      </c>
      <c r="N61" s="64" t="s">
        <v>35</v>
      </c>
      <c r="O61" s="153">
        <v>0.05</v>
      </c>
      <c r="P61" s="153">
        <v>4.8000000000000001E-2</v>
      </c>
      <c r="Q61" s="153">
        <v>4.9000000000000002E-2</v>
      </c>
      <c r="R61"/>
      <c r="S61"/>
      <c r="T61" s="63">
        <v>2.2000000000000002</v>
      </c>
      <c r="U61" s="64" t="s">
        <v>35</v>
      </c>
      <c r="V61" s="153">
        <v>4.9000000000000002E-2</v>
      </c>
      <c r="W61" s="153">
        <v>4.7E-2</v>
      </c>
      <c r="X61" s="153">
        <v>4.9000000000000002E-2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/>
      <c r="CM61"/>
      <c r="CN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21" customFormat="1" ht="15.75" customHeight="1" x14ac:dyDescent="0.35">
      <c r="A62" s="19">
        <v>2.4</v>
      </c>
      <c r="B62" s="19" t="s">
        <v>35</v>
      </c>
      <c r="C62" s="19">
        <v>2.7E-2</v>
      </c>
      <c r="D62" s="19">
        <v>4.9000000000000002E-2</v>
      </c>
      <c r="E62" s="19">
        <v>4.9000000000000002E-2</v>
      </c>
      <c r="F62" s="1"/>
      <c r="G62" s="19">
        <v>2.4</v>
      </c>
      <c r="H62" s="19" t="s">
        <v>35</v>
      </c>
      <c r="I62" s="152">
        <v>3.3000000000000002E-2</v>
      </c>
      <c r="J62" s="152">
        <v>4.9000000000000002E-2</v>
      </c>
      <c r="K62" s="152">
        <v>5.8000000000000003E-2</v>
      </c>
      <c r="L62" s="1"/>
      <c r="M62" s="19">
        <v>2.4</v>
      </c>
      <c r="N62" s="19" t="s">
        <v>35</v>
      </c>
      <c r="O62" s="152">
        <v>3.6999999999999998E-2</v>
      </c>
      <c r="P62" s="152">
        <v>4.8000000000000001E-2</v>
      </c>
      <c r="Q62" s="152">
        <v>6.2E-2</v>
      </c>
      <c r="R62"/>
      <c r="S62"/>
      <c r="T62" s="19">
        <v>2.4</v>
      </c>
      <c r="U62" s="19" t="s">
        <v>35</v>
      </c>
      <c r="V62" s="152">
        <v>0.04</v>
      </c>
      <c r="W62" s="152">
        <v>4.8000000000000001E-2</v>
      </c>
      <c r="X62" s="152">
        <v>6.5000000000000002E-2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/>
      <c r="CM62"/>
      <c r="CN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21" customFormat="1" ht="15.75" customHeight="1" x14ac:dyDescent="0.35">
      <c r="A63" s="19">
        <v>2.8</v>
      </c>
      <c r="B63" s="19" t="s">
        <v>35</v>
      </c>
      <c r="C63" s="19">
        <v>1.9E-2</v>
      </c>
      <c r="D63" s="19">
        <v>4.9000000000000002E-2</v>
      </c>
      <c r="E63" s="19">
        <v>4.9000000000000002E-2</v>
      </c>
      <c r="F63" s="1"/>
      <c r="G63" s="19">
        <v>2.8</v>
      </c>
      <c r="H63" s="19" t="s">
        <v>35</v>
      </c>
      <c r="I63" s="152">
        <v>3.3000000000000002E-2</v>
      </c>
      <c r="J63" s="152">
        <v>4.8000000000000001E-2</v>
      </c>
      <c r="K63" s="152">
        <v>7.1999999999999995E-2</v>
      </c>
      <c r="L63" s="1"/>
      <c r="M63" s="19">
        <v>2.8</v>
      </c>
      <c r="N63" s="19" t="s">
        <v>35</v>
      </c>
      <c r="O63" s="152">
        <v>4.3999999999999997E-2</v>
      </c>
      <c r="P63" s="152">
        <v>4.8000000000000001E-2</v>
      </c>
      <c r="Q63" s="152">
        <v>8.6999999999999994E-2</v>
      </c>
      <c r="R63"/>
      <c r="S63"/>
      <c r="T63" s="19">
        <v>2.8</v>
      </c>
      <c r="U63" s="19" t="s">
        <v>35</v>
      </c>
      <c r="V63" s="152">
        <v>5.1999999999999998E-2</v>
      </c>
      <c r="W63" s="152">
        <v>4.7E-2</v>
      </c>
      <c r="X63" s="152">
        <v>9.7000000000000003E-2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/>
      <c r="CM63"/>
      <c r="CN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25" customFormat="1" ht="15.75" customHeight="1" x14ac:dyDescent="0.35">
      <c r="A64" s="17">
        <v>2.1</v>
      </c>
      <c r="B64" s="17" t="s">
        <v>36</v>
      </c>
      <c r="C64" s="17">
        <v>0.109</v>
      </c>
      <c r="D64" s="17">
        <v>4.9000000000000002E-2</v>
      </c>
      <c r="E64" s="17">
        <v>4.9000000000000002E-2</v>
      </c>
      <c r="F64" s="1"/>
      <c r="G64" s="17">
        <v>2.1</v>
      </c>
      <c r="H64" s="17" t="s">
        <v>36</v>
      </c>
      <c r="I64" s="154">
        <v>0.1</v>
      </c>
      <c r="J64" s="154">
        <v>4.7E-2</v>
      </c>
      <c r="K64" s="154">
        <v>0.05</v>
      </c>
      <c r="L64" s="1"/>
      <c r="M64" s="17">
        <v>2.1</v>
      </c>
      <c r="N64" s="17" t="s">
        <v>36</v>
      </c>
      <c r="O64" s="154">
        <v>9.5000000000000001E-2</v>
      </c>
      <c r="P64" s="154">
        <v>4.8000000000000001E-2</v>
      </c>
      <c r="Q64" s="154">
        <v>5.1999999999999998E-2</v>
      </c>
      <c r="R64"/>
      <c r="S64"/>
      <c r="T64" s="17">
        <v>2.1</v>
      </c>
      <c r="U64" s="17" t="s">
        <v>36</v>
      </c>
      <c r="V64" s="154">
        <v>0.09</v>
      </c>
      <c r="W64" s="154">
        <v>4.8000000000000001E-2</v>
      </c>
      <c r="X64" s="154">
        <v>5.2999999999999999E-2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/>
      <c r="CM64"/>
      <c r="CN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23" customFormat="1" ht="15.75" customHeight="1" x14ac:dyDescent="0.35">
      <c r="A65" s="63">
        <v>2.2000000000000002</v>
      </c>
      <c r="B65" s="64" t="s">
        <v>36</v>
      </c>
      <c r="C65" s="63">
        <v>0.05</v>
      </c>
      <c r="D65" s="64">
        <v>4.9000000000000002E-2</v>
      </c>
      <c r="E65" s="63">
        <v>4.9000000000000002E-2</v>
      </c>
      <c r="F65" s="1"/>
      <c r="G65" s="63">
        <v>2.2000000000000002</v>
      </c>
      <c r="H65" s="64" t="s">
        <v>36</v>
      </c>
      <c r="I65" s="153">
        <v>0.05</v>
      </c>
      <c r="J65" s="153">
        <v>4.9000000000000002E-2</v>
      </c>
      <c r="K65" s="153">
        <v>4.9000000000000002E-2</v>
      </c>
      <c r="L65" s="1"/>
      <c r="M65" s="63">
        <v>2.2000000000000002</v>
      </c>
      <c r="N65" s="64" t="s">
        <v>36</v>
      </c>
      <c r="O65" s="153">
        <v>0.05</v>
      </c>
      <c r="P65" s="153">
        <v>4.8000000000000001E-2</v>
      </c>
      <c r="Q65" s="153">
        <v>0.05</v>
      </c>
      <c r="R65"/>
      <c r="S65"/>
      <c r="T65" s="63">
        <v>2.2000000000000002</v>
      </c>
      <c r="U65" s="64" t="s">
        <v>36</v>
      </c>
      <c r="V65" s="153">
        <v>0.05</v>
      </c>
      <c r="W65" s="153">
        <v>4.8000000000000001E-2</v>
      </c>
      <c r="X65" s="153">
        <v>4.9000000000000002E-2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/>
      <c r="CM65"/>
      <c r="CN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21" customFormat="1" ht="15.75" customHeight="1" x14ac:dyDescent="0.35">
      <c r="A66" s="19">
        <v>2.4</v>
      </c>
      <c r="B66" s="19" t="s">
        <v>36</v>
      </c>
      <c r="C66" s="19">
        <v>1.7000000000000001E-2</v>
      </c>
      <c r="D66" s="19">
        <v>0.05</v>
      </c>
      <c r="E66" s="19">
        <v>0.05</v>
      </c>
      <c r="F66" s="1"/>
      <c r="G66" s="19">
        <v>2.4</v>
      </c>
      <c r="H66" s="19" t="s">
        <v>36</v>
      </c>
      <c r="I66" s="152">
        <v>0.02</v>
      </c>
      <c r="J66" s="152">
        <v>4.9000000000000002E-2</v>
      </c>
      <c r="K66" s="152">
        <v>5.6000000000000001E-2</v>
      </c>
      <c r="L66" s="1"/>
      <c r="M66" s="19">
        <v>2.4</v>
      </c>
      <c r="N66" s="19" t="s">
        <v>36</v>
      </c>
      <c r="O66" s="152">
        <v>2.3E-2</v>
      </c>
      <c r="P66" s="152">
        <v>4.8000000000000001E-2</v>
      </c>
      <c r="Q66" s="152">
        <v>6.0999999999999999E-2</v>
      </c>
      <c r="R66"/>
      <c r="S66"/>
      <c r="T66" s="19">
        <v>2.4</v>
      </c>
      <c r="U66" s="19" t="s">
        <v>36</v>
      </c>
      <c r="V66" s="152">
        <v>2.5000000000000001E-2</v>
      </c>
      <c r="W66" s="152">
        <v>4.8000000000000001E-2</v>
      </c>
      <c r="X66" s="152">
        <v>6.3E-2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/>
      <c r="CM66"/>
      <c r="CN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21" customFormat="1" ht="15.75" customHeight="1" x14ac:dyDescent="0.35">
      <c r="A67" s="19">
        <v>2.8</v>
      </c>
      <c r="B67" s="19" t="s">
        <v>36</v>
      </c>
      <c r="C67" s="19">
        <v>8.0000000000000002E-3</v>
      </c>
      <c r="D67" s="19">
        <v>4.9000000000000002E-2</v>
      </c>
      <c r="E67" s="19">
        <v>4.9000000000000002E-2</v>
      </c>
      <c r="F67" s="1"/>
      <c r="G67" s="19">
        <v>2.8</v>
      </c>
      <c r="H67" s="19" t="s">
        <v>36</v>
      </c>
      <c r="I67" s="152">
        <v>1.6E-2</v>
      </c>
      <c r="J67" s="152">
        <v>4.9000000000000002E-2</v>
      </c>
      <c r="K67" s="152">
        <v>7.1999999999999995E-2</v>
      </c>
      <c r="L67" s="1"/>
      <c r="M67" s="19">
        <v>2.8</v>
      </c>
      <c r="N67" s="19" t="s">
        <v>36</v>
      </c>
      <c r="O67" s="152">
        <v>2.1999999999999999E-2</v>
      </c>
      <c r="P67" s="152">
        <v>4.8000000000000001E-2</v>
      </c>
      <c r="Q67" s="152">
        <v>8.5999999999999993E-2</v>
      </c>
      <c r="R67"/>
      <c r="S67"/>
      <c r="T67" s="19">
        <v>2.8</v>
      </c>
      <c r="U67" s="19" t="s">
        <v>36</v>
      </c>
      <c r="V67" s="152">
        <v>2.7E-2</v>
      </c>
      <c r="W67" s="152">
        <v>4.8000000000000001E-2</v>
      </c>
      <c r="X67" s="152">
        <v>9.7000000000000003E-2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/>
      <c r="CM67"/>
      <c r="CN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21" customFormat="1" ht="15.75" customHeight="1" x14ac:dyDescent="0.35">
      <c r="A68" s="19">
        <v>2.1</v>
      </c>
      <c r="B68" s="19" t="s">
        <v>37</v>
      </c>
      <c r="C68" s="19">
        <v>1.7000000000000001E-2</v>
      </c>
      <c r="D68" s="19">
        <v>0.05</v>
      </c>
      <c r="E68" s="19">
        <v>0.05</v>
      </c>
      <c r="F68" s="1"/>
      <c r="G68" s="19">
        <v>2.1</v>
      </c>
      <c r="H68" s="19" t="s">
        <v>37</v>
      </c>
      <c r="I68" s="152">
        <v>3.3000000000000002E-2</v>
      </c>
      <c r="J68" s="152">
        <v>4.9000000000000002E-2</v>
      </c>
      <c r="K68" s="152">
        <v>5.7000000000000002E-2</v>
      </c>
      <c r="L68" s="1"/>
      <c r="M68" s="19">
        <v>2.1</v>
      </c>
      <c r="N68" s="19" t="s">
        <v>37</v>
      </c>
      <c r="O68" s="152">
        <v>3.7999999999999999E-2</v>
      </c>
      <c r="P68" s="152">
        <v>4.8000000000000001E-2</v>
      </c>
      <c r="Q68" s="152">
        <v>5.7000000000000002E-2</v>
      </c>
      <c r="R68"/>
      <c r="S68"/>
      <c r="T68" s="19">
        <v>2.1</v>
      </c>
      <c r="U68" s="19" t="s">
        <v>37</v>
      </c>
      <c r="V68" s="152">
        <v>0.04</v>
      </c>
      <c r="W68" s="152">
        <v>4.9000000000000002E-2</v>
      </c>
      <c r="X68" s="152">
        <v>5.7000000000000002E-2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/>
      <c r="CM68"/>
      <c r="CN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23" customFormat="1" ht="15.75" customHeight="1" x14ac:dyDescent="0.35">
      <c r="A69" s="63">
        <v>2.2000000000000002</v>
      </c>
      <c r="B69" s="64" t="s">
        <v>37</v>
      </c>
      <c r="C69" s="63">
        <v>0.05</v>
      </c>
      <c r="D69" s="64">
        <v>4.9000000000000002E-2</v>
      </c>
      <c r="E69" s="63">
        <v>4.9000000000000002E-2</v>
      </c>
      <c r="F69" s="1"/>
      <c r="G69" s="63">
        <v>2.2000000000000002</v>
      </c>
      <c r="H69" s="64" t="s">
        <v>37</v>
      </c>
      <c r="I69" s="153">
        <v>0.05</v>
      </c>
      <c r="J69" s="153">
        <v>4.9000000000000002E-2</v>
      </c>
      <c r="K69" s="153">
        <v>4.9000000000000002E-2</v>
      </c>
      <c r="L69" s="1"/>
      <c r="M69" s="63">
        <v>2.2000000000000002</v>
      </c>
      <c r="N69" s="64" t="s">
        <v>37</v>
      </c>
      <c r="O69" s="153">
        <v>0.05</v>
      </c>
      <c r="P69" s="153">
        <v>4.9000000000000002E-2</v>
      </c>
      <c r="Q69" s="153">
        <v>0.05</v>
      </c>
      <c r="R69"/>
      <c r="S69"/>
      <c r="T69" s="63">
        <v>2.2000000000000002</v>
      </c>
      <c r="U69" s="64" t="s">
        <v>37</v>
      </c>
      <c r="V69" s="153">
        <v>0.05</v>
      </c>
      <c r="W69" s="153">
        <v>4.8000000000000001E-2</v>
      </c>
      <c r="X69" s="153">
        <v>0.05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/>
      <c r="CM69"/>
      <c r="CN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25" customFormat="1" ht="15.75" customHeight="1" x14ac:dyDescent="0.35">
      <c r="A70" s="17">
        <v>2.4</v>
      </c>
      <c r="B70" s="17" t="s">
        <v>37</v>
      </c>
      <c r="C70" s="17">
        <v>0.109</v>
      </c>
      <c r="D70" s="17">
        <v>4.9000000000000002E-2</v>
      </c>
      <c r="E70" s="17">
        <v>4.9000000000000002E-2</v>
      </c>
      <c r="F70" s="1"/>
      <c r="G70" s="17">
        <v>2.4</v>
      </c>
      <c r="H70" s="17" t="s">
        <v>37</v>
      </c>
      <c r="I70" s="154">
        <v>0.11899999999999999</v>
      </c>
      <c r="J70" s="154">
        <v>4.9000000000000002E-2</v>
      </c>
      <c r="K70" s="154">
        <v>0.06</v>
      </c>
      <c r="L70" s="1"/>
      <c r="M70" s="17">
        <v>2.4</v>
      </c>
      <c r="N70" s="17" t="s">
        <v>37</v>
      </c>
      <c r="O70" s="154">
        <v>0.121</v>
      </c>
      <c r="P70" s="154">
        <v>4.8000000000000001E-2</v>
      </c>
      <c r="Q70" s="154">
        <v>6.5000000000000002E-2</v>
      </c>
      <c r="R70"/>
      <c r="S70"/>
      <c r="T70" s="17">
        <v>2.4</v>
      </c>
      <c r="U70" s="17" t="s">
        <v>37</v>
      </c>
      <c r="V70" s="154">
        <v>0.121</v>
      </c>
      <c r="W70" s="154">
        <v>4.8000000000000001E-2</v>
      </c>
      <c r="X70" s="154">
        <v>6.8000000000000005E-2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/>
      <c r="CM70"/>
      <c r="CN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25" customFormat="1" ht="15.75" customHeight="1" x14ac:dyDescent="0.35">
      <c r="A71" s="17">
        <v>2.8</v>
      </c>
      <c r="B71" s="17" t="s">
        <v>37</v>
      </c>
      <c r="C71" s="17">
        <v>0.151</v>
      </c>
      <c r="D71" s="17">
        <v>4.9000000000000002E-2</v>
      </c>
      <c r="E71" s="17">
        <v>4.9000000000000002E-2</v>
      </c>
      <c r="F71" s="1"/>
      <c r="G71" s="17">
        <v>2.8</v>
      </c>
      <c r="H71" s="17" t="s">
        <v>37</v>
      </c>
      <c r="I71" s="154">
        <v>0.188</v>
      </c>
      <c r="J71" s="154">
        <v>4.9000000000000002E-2</v>
      </c>
      <c r="K71" s="154">
        <v>7.2999999999999995E-2</v>
      </c>
      <c r="L71" s="1"/>
      <c r="M71" s="17">
        <v>2.8</v>
      </c>
      <c r="N71" s="17" t="s">
        <v>37</v>
      </c>
      <c r="O71" s="154">
        <v>0.20599999999999999</v>
      </c>
      <c r="P71" s="154">
        <v>4.8000000000000001E-2</v>
      </c>
      <c r="Q71" s="154">
        <v>8.7999999999999995E-2</v>
      </c>
      <c r="R71"/>
      <c r="S71"/>
      <c r="T71" s="17">
        <v>2.8</v>
      </c>
      <c r="U71" s="17" t="s">
        <v>37</v>
      </c>
      <c r="V71" s="154">
        <v>0.217</v>
      </c>
      <c r="W71" s="154">
        <v>4.8000000000000001E-2</v>
      </c>
      <c r="X71" s="154">
        <v>9.8000000000000004E-2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/>
      <c r="CM71"/>
      <c r="CN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23" customFormat="1" ht="15.75" customHeight="1" x14ac:dyDescent="0.35">
      <c r="A72" s="24">
        <v>2.1</v>
      </c>
      <c r="B72" s="24" t="s">
        <v>38</v>
      </c>
      <c r="C72" s="24">
        <v>0.05</v>
      </c>
      <c r="D72" s="24">
        <v>0.05</v>
      </c>
      <c r="E72" s="24">
        <v>0.05</v>
      </c>
      <c r="F72" s="1"/>
      <c r="G72" s="24">
        <v>2.1</v>
      </c>
      <c r="H72" s="24" t="s">
        <v>38</v>
      </c>
      <c r="I72" s="157">
        <v>5.3999999999999999E-2</v>
      </c>
      <c r="J72" s="157">
        <v>4.9000000000000002E-2</v>
      </c>
      <c r="K72" s="157">
        <v>5.3999999999999999E-2</v>
      </c>
      <c r="L72" s="1"/>
      <c r="M72" s="24">
        <v>2.1</v>
      </c>
      <c r="N72" s="24" t="s">
        <v>38</v>
      </c>
      <c r="O72" s="157">
        <v>5.5E-2</v>
      </c>
      <c r="P72" s="157">
        <v>4.9000000000000002E-2</v>
      </c>
      <c r="Q72" s="157">
        <v>5.5E-2</v>
      </c>
      <c r="R72"/>
      <c r="S72"/>
      <c r="T72" s="24">
        <v>2.1</v>
      </c>
      <c r="U72" s="24" t="s">
        <v>38</v>
      </c>
      <c r="V72" s="157">
        <v>5.6000000000000001E-2</v>
      </c>
      <c r="W72" s="157">
        <v>4.9000000000000002E-2</v>
      </c>
      <c r="X72" s="157">
        <v>5.5E-2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/>
      <c r="CM72"/>
      <c r="CN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23" customFormat="1" ht="15.75" customHeight="1" x14ac:dyDescent="0.35">
      <c r="A73" s="31">
        <v>2.2000000000000002</v>
      </c>
      <c r="B73" s="31" t="s">
        <v>38</v>
      </c>
      <c r="C73" s="31">
        <v>4.9000000000000002E-2</v>
      </c>
      <c r="D73" s="31">
        <v>4.9000000000000002E-2</v>
      </c>
      <c r="E73" s="31">
        <v>4.9000000000000002E-2</v>
      </c>
      <c r="F73" s="1"/>
      <c r="G73" s="31">
        <v>2.2000000000000002</v>
      </c>
      <c r="H73" s="31" t="s">
        <v>38</v>
      </c>
      <c r="I73" s="161">
        <v>0.05</v>
      </c>
      <c r="J73" s="161">
        <v>4.9000000000000002E-2</v>
      </c>
      <c r="K73" s="161">
        <v>0.05</v>
      </c>
      <c r="L73" s="1"/>
      <c r="M73" s="31">
        <v>2.2000000000000002</v>
      </c>
      <c r="N73" s="31" t="s">
        <v>38</v>
      </c>
      <c r="O73" s="161">
        <v>0.05</v>
      </c>
      <c r="P73" s="161">
        <v>4.9000000000000002E-2</v>
      </c>
      <c r="Q73" s="161">
        <v>0.05</v>
      </c>
      <c r="R73"/>
      <c r="S73"/>
      <c r="T73" s="31">
        <v>2.2000000000000002</v>
      </c>
      <c r="U73" s="31" t="s">
        <v>38</v>
      </c>
      <c r="V73" s="161">
        <v>4.9000000000000002E-2</v>
      </c>
      <c r="W73" s="161">
        <v>4.9000000000000002E-2</v>
      </c>
      <c r="X73" s="161">
        <v>4.9000000000000002E-2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/>
      <c r="CM73"/>
      <c r="CN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23" customFormat="1" ht="15.75" customHeight="1" x14ac:dyDescent="0.35">
      <c r="A74" s="24">
        <v>2.4</v>
      </c>
      <c r="B74" s="24" t="s">
        <v>38</v>
      </c>
      <c r="C74" s="24">
        <v>0.05</v>
      </c>
      <c r="D74" s="24">
        <v>0.05</v>
      </c>
      <c r="E74" s="24">
        <v>0.05</v>
      </c>
      <c r="F74" s="1"/>
      <c r="G74" s="24">
        <v>2.4</v>
      </c>
      <c r="H74" s="24" t="s">
        <v>38</v>
      </c>
      <c r="I74" s="157">
        <v>0.06</v>
      </c>
      <c r="J74" s="157">
        <v>4.9000000000000002E-2</v>
      </c>
      <c r="K74" s="157">
        <v>5.8999999999999997E-2</v>
      </c>
      <c r="L74" s="1"/>
      <c r="M74" s="24">
        <v>2.4</v>
      </c>
      <c r="N74" s="24" t="s">
        <v>38</v>
      </c>
      <c r="O74" s="157">
        <v>6.5000000000000002E-2</v>
      </c>
      <c r="P74" s="157">
        <v>4.9000000000000002E-2</v>
      </c>
      <c r="Q74" s="157">
        <v>6.4000000000000001E-2</v>
      </c>
      <c r="R74"/>
      <c r="S74"/>
      <c r="T74" s="24">
        <v>2.4</v>
      </c>
      <c r="U74" s="24" t="s">
        <v>38</v>
      </c>
      <c r="V74" s="157">
        <v>6.8000000000000005E-2</v>
      </c>
      <c r="W74" s="157">
        <v>4.9000000000000002E-2</v>
      </c>
      <c r="X74" s="157">
        <v>6.7000000000000004E-2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/>
      <c r="CM74"/>
      <c r="CN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23" customFormat="1" ht="15.75" customHeight="1" x14ac:dyDescent="0.35">
      <c r="A75" s="24">
        <v>2.8</v>
      </c>
      <c r="B75" s="24" t="s">
        <v>38</v>
      </c>
      <c r="C75" s="24">
        <v>0.05</v>
      </c>
      <c r="D75" s="24">
        <v>4.9000000000000002E-2</v>
      </c>
      <c r="E75" s="24">
        <v>4.9000000000000002E-2</v>
      </c>
      <c r="F75" s="1"/>
      <c r="G75" s="24">
        <v>2.8</v>
      </c>
      <c r="H75" s="24" t="s">
        <v>38</v>
      </c>
      <c r="I75" s="157">
        <v>7.5999999999999998E-2</v>
      </c>
      <c r="J75" s="157">
        <v>4.9000000000000002E-2</v>
      </c>
      <c r="K75" s="157">
        <v>7.2999999999999995E-2</v>
      </c>
      <c r="L75" s="1"/>
      <c r="M75" s="24">
        <v>2.8</v>
      </c>
      <c r="N75" s="24" t="s">
        <v>38</v>
      </c>
      <c r="O75" s="157">
        <v>9.1999999999999998E-2</v>
      </c>
      <c r="P75" s="157">
        <v>4.9000000000000002E-2</v>
      </c>
      <c r="Q75" s="157">
        <v>8.8999999999999996E-2</v>
      </c>
      <c r="R75"/>
      <c r="S75"/>
      <c r="T75" s="24">
        <v>2.8</v>
      </c>
      <c r="U75" s="24" t="s">
        <v>38</v>
      </c>
      <c r="V75" s="157">
        <v>0.10299999999999999</v>
      </c>
      <c r="W75" s="157">
        <v>4.8000000000000001E-2</v>
      </c>
      <c r="X75" s="157">
        <v>9.9000000000000005E-2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/>
      <c r="CM75"/>
      <c r="CN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25" customFormat="1" ht="15.75" customHeight="1" x14ac:dyDescent="0.35">
      <c r="A76" s="17">
        <v>2.1</v>
      </c>
      <c r="B76" s="17" t="s">
        <v>39</v>
      </c>
      <c r="C76" s="17">
        <v>8.3000000000000004E-2</v>
      </c>
      <c r="D76" s="17">
        <v>0.05</v>
      </c>
      <c r="E76" s="17">
        <v>0.05</v>
      </c>
      <c r="F76" s="1"/>
      <c r="G76" s="17">
        <v>2.1</v>
      </c>
      <c r="H76" s="17" t="s">
        <v>39</v>
      </c>
      <c r="I76" s="154">
        <v>7.6999999999999999E-2</v>
      </c>
      <c r="J76" s="154">
        <v>4.9000000000000002E-2</v>
      </c>
      <c r="K76" s="154">
        <v>5.1999999999999998E-2</v>
      </c>
      <c r="L76" s="1"/>
      <c r="M76" s="17">
        <v>2.1</v>
      </c>
      <c r="N76" s="17" t="s">
        <v>39</v>
      </c>
      <c r="O76" s="154">
        <v>7.4999999999999997E-2</v>
      </c>
      <c r="P76" s="154">
        <v>4.9000000000000002E-2</v>
      </c>
      <c r="Q76" s="154">
        <v>5.3999999999999999E-2</v>
      </c>
      <c r="R76"/>
      <c r="S76"/>
      <c r="T76" s="17">
        <v>2.1</v>
      </c>
      <c r="U76" s="17" t="s">
        <v>39</v>
      </c>
      <c r="V76" s="154">
        <v>7.1999999999999995E-2</v>
      </c>
      <c r="W76" s="154">
        <v>4.9000000000000002E-2</v>
      </c>
      <c r="X76" s="154">
        <v>5.3999999999999999E-2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/>
      <c r="CM76"/>
      <c r="CN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23" customFormat="1" ht="15.75" customHeight="1" x14ac:dyDescent="0.35">
      <c r="A77" s="63">
        <v>2.2000000000000002</v>
      </c>
      <c r="B77" s="64" t="s">
        <v>39</v>
      </c>
      <c r="C77" s="63">
        <v>0.05</v>
      </c>
      <c r="D77" s="64">
        <v>0.05</v>
      </c>
      <c r="E77" s="63">
        <v>0.05</v>
      </c>
      <c r="F77" s="1"/>
      <c r="G77" s="63">
        <v>2.2000000000000002</v>
      </c>
      <c r="H77" s="64" t="s">
        <v>39</v>
      </c>
      <c r="I77" s="153">
        <v>4.9000000000000002E-2</v>
      </c>
      <c r="J77" s="153">
        <v>4.9000000000000002E-2</v>
      </c>
      <c r="K77" s="153">
        <v>4.9000000000000002E-2</v>
      </c>
      <c r="L77" s="1"/>
      <c r="M77" s="63">
        <v>2.2000000000000002</v>
      </c>
      <c r="N77" s="64" t="s">
        <v>39</v>
      </c>
      <c r="O77" s="153">
        <v>0.05</v>
      </c>
      <c r="P77" s="153">
        <v>4.9000000000000002E-2</v>
      </c>
      <c r="Q77" s="153">
        <v>0.05</v>
      </c>
      <c r="R77"/>
      <c r="S77"/>
      <c r="T77" s="63">
        <v>2.2000000000000002</v>
      </c>
      <c r="U77" s="64" t="s">
        <v>39</v>
      </c>
      <c r="V77" s="153">
        <v>0.05</v>
      </c>
      <c r="W77" s="153">
        <v>4.8000000000000001E-2</v>
      </c>
      <c r="X77" s="153">
        <v>4.9000000000000002E-2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/>
      <c r="CM77"/>
      <c r="CN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21" customFormat="1" ht="15.75" customHeight="1" x14ac:dyDescent="0.35">
      <c r="A78" s="19">
        <v>2.4</v>
      </c>
      <c r="B78" s="19" t="s">
        <v>39</v>
      </c>
      <c r="C78" s="19">
        <v>2.7E-2</v>
      </c>
      <c r="D78" s="19">
        <v>0.05</v>
      </c>
      <c r="E78" s="19">
        <v>0.05</v>
      </c>
      <c r="F78" s="1"/>
      <c r="G78" s="19">
        <v>2.4</v>
      </c>
      <c r="H78" s="19" t="s">
        <v>39</v>
      </c>
      <c r="I78" s="152">
        <v>3.3000000000000002E-2</v>
      </c>
      <c r="J78" s="152">
        <v>4.9000000000000002E-2</v>
      </c>
      <c r="K78" s="152">
        <v>5.8000000000000003E-2</v>
      </c>
      <c r="L78" s="1"/>
      <c r="M78" s="19">
        <v>2.4</v>
      </c>
      <c r="N78" s="19" t="s">
        <v>39</v>
      </c>
      <c r="O78" s="152">
        <v>3.6999999999999998E-2</v>
      </c>
      <c r="P78" s="152">
        <v>4.9000000000000002E-2</v>
      </c>
      <c r="Q78" s="152">
        <v>6.3E-2</v>
      </c>
      <c r="R78"/>
      <c r="S78"/>
      <c r="T78" s="19">
        <v>2.4</v>
      </c>
      <c r="U78" s="19" t="s">
        <v>39</v>
      </c>
      <c r="V78" s="152">
        <v>0.04</v>
      </c>
      <c r="W78" s="152">
        <v>4.9000000000000002E-2</v>
      </c>
      <c r="X78" s="152">
        <v>6.6000000000000003E-2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/>
      <c r="CM78"/>
      <c r="CN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21" customFormat="1" ht="15.75" customHeight="1" x14ac:dyDescent="0.35">
      <c r="A79" s="19">
        <v>2.8</v>
      </c>
      <c r="B79" s="19" t="s">
        <v>39</v>
      </c>
      <c r="C79" s="19">
        <v>1.9E-2</v>
      </c>
      <c r="D79" s="19">
        <v>0.05</v>
      </c>
      <c r="E79" s="19">
        <v>0.05</v>
      </c>
      <c r="F79" s="1"/>
      <c r="G79" s="19">
        <v>2.8</v>
      </c>
      <c r="H79" s="19" t="s">
        <v>39</v>
      </c>
      <c r="I79" s="152">
        <v>3.3000000000000002E-2</v>
      </c>
      <c r="J79" s="152">
        <v>4.9000000000000002E-2</v>
      </c>
      <c r="K79" s="152">
        <v>7.2999999999999995E-2</v>
      </c>
      <c r="L79" s="1"/>
      <c r="M79" s="19">
        <v>2.8</v>
      </c>
      <c r="N79" s="19" t="s">
        <v>39</v>
      </c>
      <c r="O79" s="152">
        <v>4.3999999999999997E-2</v>
      </c>
      <c r="P79" s="152">
        <v>4.9000000000000002E-2</v>
      </c>
      <c r="Q79" s="152">
        <v>8.7999999999999995E-2</v>
      </c>
      <c r="R79"/>
      <c r="S79"/>
      <c r="T79" s="19">
        <v>2.8</v>
      </c>
      <c r="U79" s="19" t="s">
        <v>39</v>
      </c>
      <c r="V79" s="152">
        <v>5.1999999999999998E-2</v>
      </c>
      <c r="W79" s="152">
        <v>4.9000000000000002E-2</v>
      </c>
      <c r="X79" s="152">
        <v>9.9000000000000005E-2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/>
      <c r="CM79"/>
      <c r="CN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25" customFormat="1" ht="15.75" customHeight="1" x14ac:dyDescent="0.35">
      <c r="A80" s="17">
        <v>2.1</v>
      </c>
      <c r="B80" s="17" t="s">
        <v>40</v>
      </c>
      <c r="C80" s="17">
        <v>0.11</v>
      </c>
      <c r="D80" s="17">
        <v>0.05</v>
      </c>
      <c r="E80" s="17">
        <v>0.05</v>
      </c>
      <c r="F80" s="1"/>
      <c r="G80" s="17">
        <v>2.1</v>
      </c>
      <c r="H80" s="17" t="s">
        <v>40</v>
      </c>
      <c r="I80" s="154">
        <v>0.10100000000000001</v>
      </c>
      <c r="J80" s="154">
        <v>4.9000000000000002E-2</v>
      </c>
      <c r="K80" s="154">
        <v>5.0999999999999997E-2</v>
      </c>
      <c r="L80" s="1"/>
      <c r="M80" s="17">
        <v>2.1</v>
      </c>
      <c r="N80" s="17" t="s">
        <v>40</v>
      </c>
      <c r="O80" s="154">
        <v>9.5000000000000001E-2</v>
      </c>
      <c r="P80" s="154">
        <v>4.8000000000000001E-2</v>
      </c>
      <c r="Q80" s="154">
        <v>5.1999999999999998E-2</v>
      </c>
      <c r="R80"/>
      <c r="S80"/>
      <c r="T80" s="17">
        <v>2.1</v>
      </c>
      <c r="U80" s="17" t="s">
        <v>40</v>
      </c>
      <c r="V80" s="154">
        <v>9.0999999999999998E-2</v>
      </c>
      <c r="W80" s="154">
        <v>4.9000000000000002E-2</v>
      </c>
      <c r="X80" s="154">
        <v>5.3999999999999999E-2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/>
      <c r="CM80"/>
      <c r="CN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23" customFormat="1" ht="15.75" customHeight="1" x14ac:dyDescent="0.35">
      <c r="A81" s="63">
        <v>2.2000000000000002</v>
      </c>
      <c r="B81" s="64" t="s">
        <v>40</v>
      </c>
      <c r="C81" s="63">
        <v>0.05</v>
      </c>
      <c r="D81" s="64">
        <v>0.05</v>
      </c>
      <c r="E81" s="63">
        <v>0.05</v>
      </c>
      <c r="F81" s="1"/>
      <c r="G81" s="63">
        <v>2.2000000000000002</v>
      </c>
      <c r="H81" s="64" t="s">
        <v>40</v>
      </c>
      <c r="I81" s="153">
        <v>0.05</v>
      </c>
      <c r="J81" s="153">
        <v>0.05</v>
      </c>
      <c r="K81" s="153">
        <v>0.05</v>
      </c>
      <c r="L81" s="1"/>
      <c r="M81" s="63">
        <v>2.2000000000000002</v>
      </c>
      <c r="N81" s="64" t="s">
        <v>40</v>
      </c>
      <c r="O81" s="153">
        <v>0.05</v>
      </c>
      <c r="P81" s="153">
        <v>4.9000000000000002E-2</v>
      </c>
      <c r="Q81" s="153">
        <v>0.05</v>
      </c>
      <c r="R81"/>
      <c r="S81"/>
      <c r="T81" s="63">
        <v>2.2000000000000002</v>
      </c>
      <c r="U81" s="64" t="s">
        <v>40</v>
      </c>
      <c r="V81" s="153">
        <v>0.05</v>
      </c>
      <c r="W81" s="153">
        <v>4.9000000000000002E-2</v>
      </c>
      <c r="X81" s="153">
        <v>0.05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/>
      <c r="CM81"/>
      <c r="CN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21" customFormat="1" ht="15.75" customHeight="1" x14ac:dyDescent="0.35">
      <c r="A82" s="19">
        <v>2.4</v>
      </c>
      <c r="B82" s="19" t="s">
        <v>40</v>
      </c>
      <c r="C82" s="19">
        <v>1.7000000000000001E-2</v>
      </c>
      <c r="D82" s="19">
        <v>0.05</v>
      </c>
      <c r="E82" s="19">
        <v>0.05</v>
      </c>
      <c r="F82" s="1"/>
      <c r="G82" s="19">
        <v>2.4</v>
      </c>
      <c r="H82" s="19" t="s">
        <v>40</v>
      </c>
      <c r="I82" s="152">
        <v>0.02</v>
      </c>
      <c r="J82" s="152">
        <v>4.9000000000000002E-2</v>
      </c>
      <c r="K82" s="152">
        <v>5.6000000000000001E-2</v>
      </c>
      <c r="L82" s="1"/>
      <c r="M82" s="19">
        <v>2.4</v>
      </c>
      <c r="N82" s="19" t="s">
        <v>40</v>
      </c>
      <c r="O82" s="152">
        <v>2.3E-2</v>
      </c>
      <c r="P82" s="152">
        <v>4.9000000000000002E-2</v>
      </c>
      <c r="Q82" s="152">
        <v>6.0999999999999999E-2</v>
      </c>
      <c r="R82"/>
      <c r="S82"/>
      <c r="T82" s="19">
        <v>2.4</v>
      </c>
      <c r="U82" s="19" t="s">
        <v>40</v>
      </c>
      <c r="V82" s="152">
        <v>2.5000000000000001E-2</v>
      </c>
      <c r="W82" s="152">
        <v>4.9000000000000002E-2</v>
      </c>
      <c r="X82" s="152">
        <v>6.4000000000000001E-2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/>
      <c r="CM82"/>
      <c r="CN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21" customFormat="1" ht="15.75" customHeight="1" x14ac:dyDescent="0.35">
      <c r="A83" s="19">
        <v>2.8</v>
      </c>
      <c r="B83" s="19" t="s">
        <v>40</v>
      </c>
      <c r="C83" s="19">
        <v>8.0000000000000002E-3</v>
      </c>
      <c r="D83" s="19">
        <v>0.05</v>
      </c>
      <c r="E83" s="19">
        <v>0.05</v>
      </c>
      <c r="F83" s="1"/>
      <c r="G83" s="19">
        <v>2.8</v>
      </c>
      <c r="H83" s="19" t="s">
        <v>40</v>
      </c>
      <c r="I83" s="152">
        <v>1.4999999999999999E-2</v>
      </c>
      <c r="J83" s="152">
        <v>4.9000000000000002E-2</v>
      </c>
      <c r="K83" s="152">
        <v>7.1999999999999995E-2</v>
      </c>
      <c r="L83" s="1"/>
      <c r="M83" s="19">
        <v>2.8</v>
      </c>
      <c r="N83" s="19" t="s">
        <v>40</v>
      </c>
      <c r="O83" s="152">
        <v>2.1999999999999999E-2</v>
      </c>
      <c r="P83" s="152">
        <v>4.9000000000000002E-2</v>
      </c>
      <c r="Q83" s="152">
        <v>8.6999999999999994E-2</v>
      </c>
      <c r="R83"/>
      <c r="S83"/>
      <c r="T83" s="19">
        <v>2.8</v>
      </c>
      <c r="U83" s="19" t="s">
        <v>40</v>
      </c>
      <c r="V83" s="152">
        <v>2.7E-2</v>
      </c>
      <c r="W83" s="152">
        <v>4.9000000000000002E-2</v>
      </c>
      <c r="X83" s="152">
        <v>9.7000000000000003E-2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/>
      <c r="CM83"/>
      <c r="CN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35"/>
    <row r="85" spans="1:112" x14ac:dyDescent="0.35">
      <c r="CK85" s="1"/>
      <c r="CV85" s="1"/>
    </row>
    <row r="86" spans="1:112" s="1" customFormat="1" x14ac:dyDescent="0.35">
      <c r="A86" s="194" t="s">
        <v>47</v>
      </c>
      <c r="B86" s="194"/>
      <c r="C86" s="194"/>
      <c r="D86" s="194"/>
      <c r="E86" s="194"/>
      <c r="F86" s="194"/>
      <c r="G86" s="194"/>
      <c r="H86" s="173"/>
      <c r="I86" s="195" t="s">
        <v>48</v>
      </c>
      <c r="J86" s="195"/>
      <c r="K86" s="195"/>
      <c r="L86" s="195"/>
      <c r="M86" s="195"/>
      <c r="N86" s="195"/>
      <c r="O86" s="195"/>
      <c r="P86" s="173"/>
      <c r="Q86" s="196" t="s">
        <v>51</v>
      </c>
      <c r="R86" s="196"/>
      <c r="S86" s="196"/>
      <c r="T86" s="196"/>
      <c r="U86" s="196"/>
      <c r="V86" s="196"/>
      <c r="W86" s="196"/>
      <c r="X86" s="173"/>
      <c r="Y86" s="197" t="s">
        <v>52</v>
      </c>
      <c r="Z86" s="197"/>
      <c r="AA86" s="197"/>
      <c r="AB86" s="197"/>
      <c r="AC86" s="197"/>
      <c r="AD86" s="197"/>
      <c r="AE86" s="197"/>
      <c r="AF86" s="151"/>
      <c r="AG86" s="185" t="s">
        <v>53</v>
      </c>
      <c r="AH86" s="185"/>
      <c r="AI86" s="185"/>
      <c r="AJ86" s="185"/>
      <c r="AK86" s="185"/>
      <c r="AL86" s="185"/>
      <c r="AM86" s="185"/>
      <c r="AN86"/>
      <c r="AO86"/>
      <c r="AP86"/>
      <c r="AQ86"/>
    </row>
    <row r="87" spans="1:112" s="1" customFormat="1" x14ac:dyDescent="0.35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</row>
    <row r="88" spans="1:112" s="1" customFormat="1" x14ac:dyDescent="0.35">
      <c r="A88" s="2" t="s">
        <v>15</v>
      </c>
      <c r="B88" s="3" t="s">
        <v>8</v>
      </c>
      <c r="C88" s="4">
        <v>2</v>
      </c>
      <c r="D88" s="4">
        <v>3</v>
      </c>
      <c r="E88" s="4">
        <v>4</v>
      </c>
      <c r="F88" s="4">
        <v>5</v>
      </c>
      <c r="G88" s="38" t="s">
        <v>11</v>
      </c>
      <c r="H88" s="173"/>
      <c r="I88" s="2" t="s">
        <v>15</v>
      </c>
      <c r="J88" s="3" t="s">
        <v>8</v>
      </c>
      <c r="K88" s="4">
        <v>2</v>
      </c>
      <c r="L88" s="4">
        <v>3</v>
      </c>
      <c r="M88" s="4">
        <v>4</v>
      </c>
      <c r="N88" s="4">
        <v>5</v>
      </c>
      <c r="O88" s="44" t="s">
        <v>11</v>
      </c>
      <c r="P88" s="173"/>
      <c r="Q88" s="2" t="s">
        <v>15</v>
      </c>
      <c r="R88" s="3" t="s">
        <v>8</v>
      </c>
      <c r="S88" s="4">
        <v>2</v>
      </c>
      <c r="T88" s="4">
        <v>3</v>
      </c>
      <c r="U88" s="4">
        <v>4</v>
      </c>
      <c r="V88" s="4">
        <v>5</v>
      </c>
      <c r="W88" s="50" t="s">
        <v>11</v>
      </c>
      <c r="X88" s="173"/>
      <c r="Y88" s="2" t="s">
        <v>15</v>
      </c>
      <c r="Z88" s="3" t="s">
        <v>8</v>
      </c>
      <c r="AA88" s="4">
        <v>2</v>
      </c>
      <c r="AB88" s="4">
        <v>3</v>
      </c>
      <c r="AC88" s="4">
        <v>4</v>
      </c>
      <c r="AD88" s="4">
        <v>5</v>
      </c>
      <c r="AE88" s="56" t="s">
        <v>11</v>
      </c>
      <c r="AF88" s="173"/>
      <c r="AG88" s="2" t="s">
        <v>15</v>
      </c>
      <c r="AH88" s="3" t="s">
        <v>8</v>
      </c>
      <c r="AI88" s="4">
        <v>2</v>
      </c>
      <c r="AJ88" s="4">
        <v>3</v>
      </c>
      <c r="AK88" s="4">
        <v>4</v>
      </c>
      <c r="AL88" s="4">
        <v>5</v>
      </c>
      <c r="AM88" s="67" t="s">
        <v>11</v>
      </c>
    </row>
    <row r="89" spans="1:112" s="1" customFormat="1" x14ac:dyDescent="0.35">
      <c r="A89" s="5" t="s">
        <v>12</v>
      </c>
      <c r="B89" s="6"/>
      <c r="C89" s="7"/>
      <c r="D89" s="7"/>
      <c r="E89" s="7"/>
      <c r="F89" s="7"/>
      <c r="G89" s="39"/>
      <c r="H89" s="173"/>
      <c r="I89" s="5" t="s">
        <v>12</v>
      </c>
      <c r="J89" s="6"/>
      <c r="K89" s="7"/>
      <c r="L89" s="7"/>
      <c r="M89" s="7"/>
      <c r="N89" s="7"/>
      <c r="O89" s="45"/>
      <c r="P89" s="173"/>
      <c r="Q89" s="5" t="s">
        <v>12</v>
      </c>
      <c r="R89" s="6"/>
      <c r="S89" s="7"/>
      <c r="T89" s="7"/>
      <c r="U89" s="7"/>
      <c r="V89" s="7"/>
      <c r="W89" s="51"/>
      <c r="X89" s="173"/>
      <c r="Y89" s="5" t="s">
        <v>12</v>
      </c>
      <c r="Z89" s="6"/>
      <c r="AA89" s="7"/>
      <c r="AB89" s="7"/>
      <c r="AC89" s="7"/>
      <c r="AD89" s="7"/>
      <c r="AE89" s="58"/>
      <c r="AF89" s="173"/>
      <c r="AG89" s="5" t="s">
        <v>12</v>
      </c>
      <c r="AH89" s="6"/>
      <c r="AI89" s="7"/>
      <c r="AJ89" s="7"/>
      <c r="AK89" s="7"/>
      <c r="AL89" s="7"/>
      <c r="AM89" s="68"/>
    </row>
    <row r="90" spans="1:112" s="1" customFormat="1" x14ac:dyDescent="0.35">
      <c r="A90" s="5" t="s">
        <v>13</v>
      </c>
      <c r="B90" s="12" t="s">
        <v>9</v>
      </c>
      <c r="C90" s="66">
        <f>MIN(C$4,C$14,C$15,C$18,C$19)</f>
        <v>8.0000000000000002E-3</v>
      </c>
      <c r="D90" s="66">
        <f>MIN(I$4,I$14,I$15,I$18,I$19)</f>
        <v>1.6E-2</v>
      </c>
      <c r="E90" s="119">
        <f>MIN(O$4,O$14,O$15,O$18,O$19)</f>
        <v>2.1000000000000001E-2</v>
      </c>
      <c r="F90" s="119">
        <f>MIN(V$4,V$14,V$15,V$18,V$19)</f>
        <v>2.5000000000000001E-2</v>
      </c>
      <c r="G90" s="120">
        <f>MIN(C90:F90)</f>
        <v>8.0000000000000002E-3</v>
      </c>
      <c r="H90" s="173"/>
      <c r="I90" s="5" t="s">
        <v>13</v>
      </c>
      <c r="J90" s="12" t="s">
        <v>9</v>
      </c>
      <c r="K90" s="66">
        <f>MIN(C$6,C$7,C$12,C$16)</f>
        <v>8.2000000000000003E-2</v>
      </c>
      <c r="L90" s="126">
        <f>MIN(I$6,I$7,I$12,I$16)</f>
        <v>7.6999999999999999E-2</v>
      </c>
      <c r="M90" s="126">
        <f>MIN(O$6,O$7,O$12,O$16)</f>
        <v>7.2999999999999995E-2</v>
      </c>
      <c r="N90" s="126">
        <f>MIN(V$6,V$7,V$12,V$16)</f>
        <v>7.0999999999999994E-2</v>
      </c>
      <c r="O90" s="127">
        <f>MIN(K90:N90)</f>
        <v>7.0999999999999994E-2</v>
      </c>
      <c r="P90" s="173"/>
      <c r="Q90" s="5" t="s">
        <v>13</v>
      </c>
      <c r="R90" s="12" t="s">
        <v>9</v>
      </c>
      <c r="S90" s="66">
        <f>MIN($C$8,$C$10,$C$11)</f>
        <v>0.05</v>
      </c>
      <c r="T90" s="133">
        <f>MIN($I$8,$I$10,$I$11)</f>
        <v>5.2999999999999999E-2</v>
      </c>
      <c r="U90" s="133">
        <f>MIN($O$8,$O$10,$O$11)</f>
        <v>5.3999999999999999E-2</v>
      </c>
      <c r="V90" s="133">
        <f>MIN($V$8,$V$10,$V$11)</f>
        <v>5.3999999999999999E-2</v>
      </c>
      <c r="W90" s="134">
        <f>MIN(S90:V90)</f>
        <v>0.05</v>
      </c>
      <c r="X90" s="173"/>
      <c r="Y90" s="5" t="s">
        <v>13</v>
      </c>
      <c r="Z90" s="12" t="s">
        <v>9</v>
      </c>
      <c r="AA90" s="66">
        <f>MIN($C$5,$C$13,$C$17)</f>
        <v>4.8000000000000001E-2</v>
      </c>
      <c r="AB90" s="119">
        <f>MIN($I$5,$I$13,$I$17)</f>
        <v>4.8000000000000001E-2</v>
      </c>
      <c r="AC90" s="119">
        <f>MIN($O$5,$O$13,$O$17)</f>
        <v>4.9000000000000002E-2</v>
      </c>
      <c r="AD90" s="66">
        <f>MIN($V$5,$V$13,$V$17)</f>
        <v>4.9000000000000002E-2</v>
      </c>
      <c r="AE90" s="139">
        <f>MIN(AA90:AD90)</f>
        <v>4.8000000000000001E-2</v>
      </c>
      <c r="AF90" s="173"/>
      <c r="AG90" s="5" t="s">
        <v>13</v>
      </c>
      <c r="AH90" s="12" t="s">
        <v>9</v>
      </c>
      <c r="AI90" s="66">
        <f>$C$9</f>
        <v>4.9000000000000002E-2</v>
      </c>
      <c r="AJ90" s="66">
        <f>$I$9</f>
        <v>4.8000000000000001E-2</v>
      </c>
      <c r="AK90" s="66">
        <f>$O$9</f>
        <v>4.8000000000000001E-2</v>
      </c>
      <c r="AL90" s="66">
        <f>$V$9</f>
        <v>4.8000000000000001E-2</v>
      </c>
      <c r="AM90" s="73">
        <f>MIN($AI90:$AL90)</f>
        <v>4.8000000000000001E-2</v>
      </c>
    </row>
    <row r="91" spans="1:112" s="1" customFormat="1" x14ac:dyDescent="0.35">
      <c r="A91" s="5"/>
      <c r="B91" s="6" t="s">
        <v>10</v>
      </c>
      <c r="C91" s="66">
        <f>MAX(C$4,C$14,C$15,C$18,C$19)</f>
        <v>2.8000000000000001E-2</v>
      </c>
      <c r="D91" s="66">
        <f>MAX(I$4,I$14,I$15,I$18,I$19)</f>
        <v>3.3000000000000002E-2</v>
      </c>
      <c r="E91" s="119">
        <f>MAX(O$4,O$14,O$15,O$18,O$19)</f>
        <v>4.3999999999999997E-2</v>
      </c>
      <c r="F91" s="119">
        <f>MAX(V$4,V$14,V$15,V$18,V$19)</f>
        <v>5.1999999999999998E-2</v>
      </c>
      <c r="G91" s="121">
        <f>MAX(C91:F91)</f>
        <v>5.1999999999999998E-2</v>
      </c>
      <c r="H91" s="173"/>
      <c r="I91" s="5"/>
      <c r="J91" s="6" t="s">
        <v>10</v>
      </c>
      <c r="K91" s="66">
        <f>MAX(C$6,C$7,C$12,C$16)</f>
        <v>0.159</v>
      </c>
      <c r="L91" s="126">
        <f>MAX(I$6,I$7,I$12,I$16)</f>
        <v>0.19700000000000001</v>
      </c>
      <c r="M91" s="126">
        <f>MAX(O$6,O$7,O$12,O$16)</f>
        <v>0.216</v>
      </c>
      <c r="N91" s="126">
        <f>MAX(V$6,V$7,V$12,V$16)</f>
        <v>0.22600000000000001</v>
      </c>
      <c r="O91" s="128">
        <f>MAX(K91:N91)</f>
        <v>0.22600000000000001</v>
      </c>
      <c r="P91" s="173"/>
      <c r="Q91" s="5"/>
      <c r="R91" s="6" t="s">
        <v>10</v>
      </c>
      <c r="S91" s="66">
        <f>MAX($C$8,$C$10,$C$11)</f>
        <v>5.1999999999999998E-2</v>
      </c>
      <c r="T91" s="133">
        <f>MAX($I$8,$I$10,$I$11)</f>
        <v>7.6999999999999999E-2</v>
      </c>
      <c r="U91" s="133">
        <f>MAX($O$8,$O$10,$O$11)</f>
        <v>9.2999999999999999E-2</v>
      </c>
      <c r="V91" s="133">
        <f>MAX($V$8,$V$10,$V$11)</f>
        <v>0.104</v>
      </c>
      <c r="W91" s="135">
        <f>MAX(S91:V91)</f>
        <v>0.104</v>
      </c>
      <c r="X91" s="173"/>
      <c r="Y91" s="5"/>
      <c r="Z91" s="6" t="s">
        <v>10</v>
      </c>
      <c r="AA91" s="140">
        <f>MAX($C$5,$C$13,$C$17)</f>
        <v>4.9000000000000002E-2</v>
      </c>
      <c r="AB91" s="141">
        <f>MAX($I$5,$I$13,$I$17)</f>
        <v>4.9000000000000002E-2</v>
      </c>
      <c r="AC91" s="141">
        <f>MAX($O$5,$O$13,$O$17)</f>
        <v>4.9000000000000002E-2</v>
      </c>
      <c r="AD91" s="140">
        <f>MAX($V$5,$V$13,$V$17)</f>
        <v>4.9000000000000002E-2</v>
      </c>
      <c r="AE91" s="142">
        <f>MAX(AA91:AD91)</f>
        <v>4.9000000000000002E-2</v>
      </c>
      <c r="AF91" s="173"/>
      <c r="AG91" s="5" t="s">
        <v>14</v>
      </c>
      <c r="AH91" s="12" t="s">
        <v>9</v>
      </c>
      <c r="AI91" s="66">
        <f>$C$25</f>
        <v>4.9000000000000002E-2</v>
      </c>
      <c r="AJ91" s="66">
        <f>$I$25</f>
        <v>4.9000000000000002E-2</v>
      </c>
      <c r="AK91" s="66">
        <f>$O$25</f>
        <v>4.8000000000000001E-2</v>
      </c>
      <c r="AL91" s="66">
        <f>$V$25</f>
        <v>4.9000000000000002E-2</v>
      </c>
      <c r="AM91" s="73">
        <f>MIN($AI91:$AL91)</f>
        <v>4.8000000000000001E-2</v>
      </c>
    </row>
    <row r="92" spans="1:112" s="1" customFormat="1" x14ac:dyDescent="0.35">
      <c r="A92" s="5" t="s">
        <v>14</v>
      </c>
      <c r="B92" s="12" t="s">
        <v>9</v>
      </c>
      <c r="C92" s="66">
        <f>MIN(C$20,C$30,C$31,C$34,C$35)</f>
        <v>8.0000000000000002E-3</v>
      </c>
      <c r="D92" s="66">
        <f>MIN(I$20,I$30,I$31,I$34,I$35)</f>
        <v>1.6E-2</v>
      </c>
      <c r="E92" s="119">
        <f>MIN(O$20,O$30,O$31,O$34,O$35)</f>
        <v>2.1999999999999999E-2</v>
      </c>
      <c r="F92" s="119">
        <f>MIN(V$20,V$30,V$31,V$34,V$35)</f>
        <v>2.5000000000000001E-2</v>
      </c>
      <c r="G92" s="120">
        <f>MIN(C92:F92)</f>
        <v>8.0000000000000002E-3</v>
      </c>
      <c r="H92" s="173"/>
      <c r="I92" s="5" t="s">
        <v>14</v>
      </c>
      <c r="J92" s="12" t="s">
        <v>9</v>
      </c>
      <c r="K92" s="66">
        <f>MIN(C$22,C$23,C$28,C$32)</f>
        <v>8.2000000000000003E-2</v>
      </c>
      <c r="L92" s="126">
        <f>MIN(I$22,I$23,I$28,I$32)</f>
        <v>7.6999999999999999E-2</v>
      </c>
      <c r="M92" s="126">
        <f>MIN(O$22,O$23,O$28,O$32)</f>
        <v>7.3999999999999996E-2</v>
      </c>
      <c r="N92" s="126">
        <f>MIN(V$22,V$23,V$28,V$32)</f>
        <v>7.1999999999999995E-2</v>
      </c>
      <c r="O92" s="127">
        <f>MIN(K92:N92)</f>
        <v>7.1999999999999995E-2</v>
      </c>
      <c r="P92" s="173"/>
      <c r="Q92" s="5" t="s">
        <v>14</v>
      </c>
      <c r="R92" s="12" t="s">
        <v>9</v>
      </c>
      <c r="S92" s="133">
        <f>MIN($C$24,$C$26:$C$27)</f>
        <v>0.05</v>
      </c>
      <c r="T92" s="133">
        <f>MIN($I$24,$I$26:$I$27)</f>
        <v>5.3999999999999999E-2</v>
      </c>
      <c r="U92" s="133">
        <f>MIN($O$24,$O$26:$O$27)</f>
        <v>5.5E-2</v>
      </c>
      <c r="V92" s="133">
        <f>MIN($V$24,$V$26,$V$27)</f>
        <v>5.3999999999999999E-2</v>
      </c>
      <c r="W92" s="134">
        <f>MIN(S92:V92)</f>
        <v>0.05</v>
      </c>
      <c r="X92" s="173"/>
      <c r="Y92" s="5" t="s">
        <v>14</v>
      </c>
      <c r="Z92" s="12" t="s">
        <v>9</v>
      </c>
      <c r="AA92" s="66">
        <f>MIN($C$21,$C$29,$C$33)</f>
        <v>4.9000000000000002E-2</v>
      </c>
      <c r="AB92" s="119">
        <f>MIN($I$21,$I$29,$I$33)</f>
        <v>4.9000000000000002E-2</v>
      </c>
      <c r="AC92" s="119">
        <f>MIN($O$21,$O$29,$O$33)</f>
        <v>4.9000000000000002E-2</v>
      </c>
      <c r="AD92" s="66">
        <f>MIN($V$21,$V$29,$V$33)</f>
        <v>4.9000000000000002E-2</v>
      </c>
      <c r="AE92" s="139">
        <f>MIN(AA92:AD92)</f>
        <v>4.9000000000000002E-2</v>
      </c>
      <c r="AF92" s="173"/>
      <c r="AG92" s="5" t="s">
        <v>17</v>
      </c>
      <c r="AH92" s="12" t="s">
        <v>9</v>
      </c>
      <c r="AI92" s="66">
        <f>$C$41</f>
        <v>0.05</v>
      </c>
      <c r="AJ92" s="66">
        <f>$I$41</f>
        <v>4.9000000000000002E-2</v>
      </c>
      <c r="AK92" s="66">
        <f>$O$41</f>
        <v>4.9000000000000002E-2</v>
      </c>
      <c r="AL92" s="66">
        <f>$V$41</f>
        <v>4.9000000000000002E-2</v>
      </c>
      <c r="AM92" s="73">
        <f>MIN($AI92:$AL92)</f>
        <v>4.9000000000000002E-2</v>
      </c>
    </row>
    <row r="93" spans="1:112" s="1" customFormat="1" x14ac:dyDescent="0.35">
      <c r="A93" s="5"/>
      <c r="B93" s="6" t="s">
        <v>10</v>
      </c>
      <c r="C93" s="66">
        <f>MAX(C$20,C$30,C$31,C$34,C$35)</f>
        <v>2.8000000000000001E-2</v>
      </c>
      <c r="D93" s="66">
        <f>MAX(I$20,I$30,I$31,I$34,I$35)</f>
        <v>3.3000000000000002E-2</v>
      </c>
      <c r="E93" s="119">
        <f>MAX(O$20,O$30,O$31,O$34,O$35)</f>
        <v>4.3999999999999997E-2</v>
      </c>
      <c r="F93" s="119">
        <f>MAX(V$20,V$30,V$31,V$34,V$35)</f>
        <v>5.0999999999999997E-2</v>
      </c>
      <c r="G93" s="121">
        <f>MAX(C93:F93)</f>
        <v>5.0999999999999997E-2</v>
      </c>
      <c r="H93" s="173"/>
      <c r="I93" s="5"/>
      <c r="J93" s="6" t="s">
        <v>10</v>
      </c>
      <c r="K93" s="66">
        <f>MAX(C$22,C$23,C$28,C$32)</f>
        <v>0.156</v>
      </c>
      <c r="L93" s="126">
        <f>MAX(I$22,I$23,I$28,I$32)</f>
        <v>0.193</v>
      </c>
      <c r="M93" s="126">
        <f>MAX(O$22,O$23,O$28,O$32)</f>
        <v>0.21299999999999999</v>
      </c>
      <c r="N93" s="126">
        <f>MAX(V$22,V$23,V$28,V$32)</f>
        <v>0.223</v>
      </c>
      <c r="O93" s="128">
        <f>MAX(K93:N93)</f>
        <v>0.223</v>
      </c>
      <c r="P93" s="173"/>
      <c r="Q93" s="5"/>
      <c r="R93" s="6" t="s">
        <v>10</v>
      </c>
      <c r="S93" s="133">
        <f>MAX($C$24,$C$26:$C$27)</f>
        <v>5.1999999999999998E-2</v>
      </c>
      <c r="T93" s="133">
        <f>MAX($I$24,$I$26:$I$27)</f>
        <v>7.5999999999999998E-2</v>
      </c>
      <c r="U93" s="133">
        <f>MAX($O$24,$O$26:$O$27)</f>
        <v>9.2999999999999999E-2</v>
      </c>
      <c r="V93" s="133">
        <f>MAX($V$24,$V$26,$V$27)</f>
        <v>0.104</v>
      </c>
      <c r="W93" s="135">
        <f>MAX(S93:V93)</f>
        <v>0.104</v>
      </c>
      <c r="X93" s="173"/>
      <c r="Y93" s="5"/>
      <c r="Z93" s="6" t="s">
        <v>10</v>
      </c>
      <c r="AA93" s="140">
        <f>MAX($C$21,$C$29,$C$33)</f>
        <v>0.05</v>
      </c>
      <c r="AB93" s="141">
        <f>MAX($I$21,$I$29,$I$33)</f>
        <v>4.9000000000000002E-2</v>
      </c>
      <c r="AC93" s="141">
        <f>MAX($O$21,$O$29,$O$33)</f>
        <v>0.05</v>
      </c>
      <c r="AD93" s="140">
        <f>MAX($V$21,$V$29,$V$33)</f>
        <v>4.9000000000000002E-2</v>
      </c>
      <c r="AE93" s="142">
        <f>MAX(AA93:AD93)</f>
        <v>0.05</v>
      </c>
      <c r="AF93" s="173"/>
      <c r="AG93" s="5" t="s">
        <v>20</v>
      </c>
      <c r="AH93" s="12" t="s">
        <v>9</v>
      </c>
      <c r="AI93" s="66">
        <f>$C$57</f>
        <v>0.05</v>
      </c>
      <c r="AJ93" s="66">
        <f>$I$57</f>
        <v>4.9000000000000002E-2</v>
      </c>
      <c r="AK93" s="66">
        <f>$O$57</f>
        <v>4.9000000000000002E-2</v>
      </c>
      <c r="AL93" s="66">
        <f>$V$57</f>
        <v>4.9000000000000002E-2</v>
      </c>
      <c r="AM93" s="73">
        <f>MIN($AI93:$AL93)</f>
        <v>4.9000000000000002E-2</v>
      </c>
    </row>
    <row r="94" spans="1:112" s="1" customFormat="1" x14ac:dyDescent="0.35">
      <c r="A94" s="5" t="s">
        <v>17</v>
      </c>
      <c r="B94" s="12" t="s">
        <v>9</v>
      </c>
      <c r="C94" s="66">
        <f>MIN(C$36,C$46,C$47,C$50,C$51)</f>
        <v>8.0000000000000002E-3</v>
      </c>
      <c r="D94" s="66">
        <f>MIN(I$36,I$46,I$47,I$50,I$51)</f>
        <v>1.6E-2</v>
      </c>
      <c r="E94" s="119">
        <f>MIN(O$36,O$46,O$47,O$50,O$51)</f>
        <v>2.1999999999999999E-2</v>
      </c>
      <c r="F94" s="119">
        <f>MIN(V$36,V$46,V$47,V$50,V$51)</f>
        <v>2.5000000000000001E-2</v>
      </c>
      <c r="G94" s="120">
        <f>MIN(C94:F94)</f>
        <v>8.0000000000000002E-3</v>
      </c>
      <c r="H94" s="173"/>
      <c r="I94" s="5" t="s">
        <v>17</v>
      </c>
      <c r="J94" s="12" t="s">
        <v>9</v>
      </c>
      <c r="K94" s="66">
        <f>MIN(C$38,C$39,C$44,C$48)</f>
        <v>8.2000000000000003E-2</v>
      </c>
      <c r="L94" s="126">
        <f>MIN(I$38,I$39,I$44,I$48)</f>
        <v>7.6999999999999999E-2</v>
      </c>
      <c r="M94" s="126">
        <f>MIN(O$38,O$39,O$44,O$48)</f>
        <v>7.4999999999999997E-2</v>
      </c>
      <c r="N94" s="126">
        <f>MIN(V$38,V$39,V$44,V$48)</f>
        <v>7.1999999999999995E-2</v>
      </c>
      <c r="O94" s="127">
        <f>MIN(K94:N94)</f>
        <v>7.1999999999999995E-2</v>
      </c>
      <c r="P94" s="173"/>
      <c r="Q94" s="5" t="s">
        <v>17</v>
      </c>
      <c r="R94" s="12" t="s">
        <v>9</v>
      </c>
      <c r="S94" s="133">
        <f>MIN($C$40,$C$42:$C$43)</f>
        <v>0.05</v>
      </c>
      <c r="T94" s="133">
        <f>MIN($I$40,$I$42:$I$43)</f>
        <v>5.3999999999999999E-2</v>
      </c>
      <c r="U94" s="133">
        <f>MIN($O$40,$O$42:$O$43)</f>
        <v>5.5E-2</v>
      </c>
      <c r="V94" s="133">
        <f>MIN($V$40,$V$42,$V$43)</f>
        <v>5.5E-2</v>
      </c>
      <c r="W94" s="134">
        <f>MIN(S94:V94)</f>
        <v>0.05</v>
      </c>
      <c r="X94" s="173"/>
      <c r="Y94" s="5" t="s">
        <v>17</v>
      </c>
      <c r="Z94" s="12" t="s">
        <v>9</v>
      </c>
      <c r="AA94" s="66">
        <f>MIN($C$37,$C$45,$C$49)</f>
        <v>4.9000000000000002E-2</v>
      </c>
      <c r="AB94" s="119">
        <f>MIN($I$37,$I$45,$I$49)</f>
        <v>4.9000000000000002E-2</v>
      </c>
      <c r="AC94" s="119">
        <f>MIN($O$37,$O$45,$O$49)</f>
        <v>4.9000000000000002E-2</v>
      </c>
      <c r="AD94" s="66">
        <f>MIN($V$37,$V$45,$V$49)</f>
        <v>4.9000000000000002E-2</v>
      </c>
      <c r="AE94" s="139">
        <f>MIN(AA94:AD94)</f>
        <v>4.9000000000000002E-2</v>
      </c>
      <c r="AF94" s="173"/>
      <c r="AG94" s="117" t="s">
        <v>41</v>
      </c>
      <c r="AH94" s="118" t="s">
        <v>9</v>
      </c>
      <c r="AI94" s="66">
        <f>$C$73</f>
        <v>4.9000000000000002E-2</v>
      </c>
      <c r="AJ94" s="66">
        <f>$I$73</f>
        <v>0.05</v>
      </c>
      <c r="AK94" s="66">
        <f>$O$73</f>
        <v>0.05</v>
      </c>
      <c r="AL94" s="66">
        <f>$V$73</f>
        <v>4.9000000000000002E-2</v>
      </c>
      <c r="AM94" s="73">
        <f>MIN($AI94:$AL94)</f>
        <v>4.9000000000000002E-2</v>
      </c>
    </row>
    <row r="95" spans="1:112" s="1" customFormat="1" x14ac:dyDescent="0.35">
      <c r="A95" s="5"/>
      <c r="B95" s="6" t="s">
        <v>10</v>
      </c>
      <c r="C95" s="66">
        <f>MAX(C$36,C$46,C$47,C$50,C$51)</f>
        <v>2.7E-2</v>
      </c>
      <c r="D95" s="66">
        <f>MAX(I$36,I$46,I$47,I$50,I$51)</f>
        <v>3.3000000000000002E-2</v>
      </c>
      <c r="E95" s="119">
        <f>MAX(O$36,O$46,O$47,O$50,O$51)</f>
        <v>4.3999999999999997E-2</v>
      </c>
      <c r="F95" s="119">
        <f>MAX(V$36,V$46,V$47,V$50,V$51)</f>
        <v>5.0999999999999997E-2</v>
      </c>
      <c r="G95" s="121">
        <f>MAX(C95:F95)</f>
        <v>5.0999999999999997E-2</v>
      </c>
      <c r="H95" s="173"/>
      <c r="I95" s="5"/>
      <c r="J95" s="6" t="s">
        <v>10</v>
      </c>
      <c r="K95" s="66">
        <f>MAX(C$38,C$39,C$44,C$48)</f>
        <v>0.155</v>
      </c>
      <c r="L95" s="126">
        <f>MAX(I$38,I$39,I$44,I$48)</f>
        <v>0.192</v>
      </c>
      <c r="M95" s="126">
        <f>MAX(O$38,O$39,O$44,O$48)</f>
        <v>0.21099999999999999</v>
      </c>
      <c r="N95" s="126">
        <f>MAX(V$38,V$39,V$44,V$48)</f>
        <v>0.221</v>
      </c>
      <c r="O95" s="128">
        <f>MAX(K95:N95)</f>
        <v>0.221</v>
      </c>
      <c r="P95" s="173"/>
      <c r="Q95" s="5"/>
      <c r="R95" s="6" t="s">
        <v>10</v>
      </c>
      <c r="S95" s="133">
        <f>MAX($C$40,$C$42:$C$43)</f>
        <v>5.0999999999999997E-2</v>
      </c>
      <c r="T95" s="133">
        <f>MAX($I$40,$I$42:$I$43)</f>
        <v>7.5999999999999998E-2</v>
      </c>
      <c r="U95" s="133">
        <f>MAX($O$40,$O$42:$O$43)</f>
        <v>9.2999999999999999E-2</v>
      </c>
      <c r="V95" s="133">
        <f>MAX($V$40,$V$42,$V$43)</f>
        <v>0.10299999999999999</v>
      </c>
      <c r="W95" s="135">
        <f>MAX(S95:V95)</f>
        <v>0.10299999999999999</v>
      </c>
      <c r="X95" s="173"/>
      <c r="Y95" s="5"/>
      <c r="Z95" s="6" t="s">
        <v>10</v>
      </c>
      <c r="AA95" s="140">
        <f>MAX($C$37,$C$45,$C$49)</f>
        <v>0.05</v>
      </c>
      <c r="AB95" s="141">
        <f>MAX($I$37,$I$45,$I$49)</f>
        <v>4.9000000000000002E-2</v>
      </c>
      <c r="AC95" s="141">
        <f>MAX($O$37,$O$45,$O$49)</f>
        <v>4.9000000000000002E-2</v>
      </c>
      <c r="AD95" s="140">
        <f>MAX($V$37,$V$45,$V$49)</f>
        <v>0.05</v>
      </c>
      <c r="AE95" s="142">
        <f>MAX(AA95:AD95)</f>
        <v>0.05</v>
      </c>
      <c r="AF95" s="173"/>
      <c r="AG95" s="69"/>
      <c r="AH95" s="70" t="s">
        <v>9</v>
      </c>
      <c r="AI95" s="71">
        <f>MIN($AI90:$AI94)</f>
        <v>4.9000000000000002E-2</v>
      </c>
      <c r="AJ95" s="71">
        <f>MIN($AJ90:$AJ94)</f>
        <v>4.8000000000000001E-2</v>
      </c>
      <c r="AK95" s="71">
        <f>MIN($AK90:$AK94)</f>
        <v>4.8000000000000001E-2</v>
      </c>
      <c r="AL95" s="71">
        <f>MIN($AL90:$AL94)</f>
        <v>4.8000000000000001E-2</v>
      </c>
      <c r="AM95" s="72">
        <f>MIN($AM90:$AM94)</f>
        <v>4.8000000000000001E-2</v>
      </c>
    </row>
    <row r="96" spans="1:112" s="1" customFormat="1" x14ac:dyDescent="0.35">
      <c r="A96" s="5" t="s">
        <v>20</v>
      </c>
      <c r="B96" s="12" t="s">
        <v>9</v>
      </c>
      <c r="C96" s="66">
        <f>MIN(C$52,C$62,C$63,C$66,C$67)</f>
        <v>8.0000000000000002E-3</v>
      </c>
      <c r="D96" s="66">
        <f>MIN(I$52,I$62,I$63,I$66,I$67)</f>
        <v>1.6E-2</v>
      </c>
      <c r="E96" s="119">
        <f>MIN(O$52,O$62,O$63,O$66,O$67)</f>
        <v>2.1999999999999999E-2</v>
      </c>
      <c r="F96" s="119">
        <f>MIN(V$52,V$62,V$63,V$66,V$67)</f>
        <v>2.5000000000000001E-2</v>
      </c>
      <c r="G96" s="120">
        <f>MIN(C96:F96)</f>
        <v>8.0000000000000002E-3</v>
      </c>
      <c r="H96" s="173"/>
      <c r="I96" s="5" t="s">
        <v>20</v>
      </c>
      <c r="J96" s="12" t="s">
        <v>9</v>
      </c>
      <c r="K96" s="66">
        <f>MIN(C$54,C$55,C$60,C$64)</f>
        <v>8.2000000000000003E-2</v>
      </c>
      <c r="L96" s="126">
        <f>MIN(I$54,I$55,I$60,I$64)</f>
        <v>7.6999999999999999E-2</v>
      </c>
      <c r="M96" s="126">
        <f>MIN(O$54,O$55,O$60,O$64)</f>
        <v>7.4999999999999997E-2</v>
      </c>
      <c r="N96" s="126">
        <f>MIN(V$54,V$55,V$60,V$64)</f>
        <v>7.1999999999999995E-2</v>
      </c>
      <c r="O96" s="127">
        <f>MIN(K96:N96)</f>
        <v>7.1999999999999995E-2</v>
      </c>
      <c r="P96" s="173"/>
      <c r="Q96" s="5" t="s">
        <v>20</v>
      </c>
      <c r="R96" s="12" t="s">
        <v>9</v>
      </c>
      <c r="S96" s="133">
        <f>MIN($C$56,$C$58,$C$59)</f>
        <v>0.05</v>
      </c>
      <c r="T96" s="133">
        <f>MIN($I$56,$I$58,$I$59)</f>
        <v>5.3999999999999999E-2</v>
      </c>
      <c r="U96" s="133">
        <f>MIN($O$56,$O$58,$O$59)</f>
        <v>5.5E-2</v>
      </c>
      <c r="V96" s="133">
        <f>MIN($V$56,$V$58,$V$59)</f>
        <v>5.5E-2</v>
      </c>
      <c r="W96" s="134">
        <f>MIN(S96:V96)</f>
        <v>0.05</v>
      </c>
      <c r="X96" s="173"/>
      <c r="Y96" s="5" t="s">
        <v>20</v>
      </c>
      <c r="Z96" s="12" t="s">
        <v>9</v>
      </c>
      <c r="AA96" s="66">
        <f>MIN($C$53,$C$61,$C$65)</f>
        <v>4.9000000000000002E-2</v>
      </c>
      <c r="AB96" s="119">
        <f>MIN($I$53,$I$61,$I$65)</f>
        <v>4.9000000000000002E-2</v>
      </c>
      <c r="AC96" s="119">
        <f>MIN($O$53,$O$61,$O$65)</f>
        <v>0.05</v>
      </c>
      <c r="AD96" s="66">
        <f>MIN($V$53,$V$61,$V$65)</f>
        <v>4.9000000000000002E-2</v>
      </c>
      <c r="AE96" s="139">
        <f>MIN(AA96:AD96)</f>
        <v>4.9000000000000002E-2</v>
      </c>
      <c r="AF96" s="173"/>
      <c r="AG96" s="69"/>
      <c r="AH96" s="70" t="s">
        <v>10</v>
      </c>
      <c r="AI96" s="71">
        <f>MAX($AI90:$AI94)</f>
        <v>0.05</v>
      </c>
      <c r="AJ96" s="71">
        <f>MAX($AJ90:$AJ94)</f>
        <v>0.05</v>
      </c>
      <c r="AK96" s="71">
        <f>MAX($AK90:$AK94)</f>
        <v>0.05</v>
      </c>
      <c r="AL96" s="71">
        <f>MAX($AL90:$AL94)</f>
        <v>4.9000000000000002E-2</v>
      </c>
      <c r="AM96" s="72">
        <f>MAX($AM90:$AM94)</f>
        <v>4.9000000000000002E-2</v>
      </c>
    </row>
    <row r="97" spans="1:39" s="1" customFormat="1" x14ac:dyDescent="0.35">
      <c r="A97" s="5"/>
      <c r="B97" s="6" t="s">
        <v>10</v>
      </c>
      <c r="C97" s="66">
        <f>MAX(C$52,C$62,C$63,C$66,C$67)</f>
        <v>2.7E-2</v>
      </c>
      <c r="D97" s="66">
        <f>MAX(I$52,I$62,I$63,I$66,I$67)</f>
        <v>3.3000000000000002E-2</v>
      </c>
      <c r="E97" s="119">
        <f>MAX(O$52,O$62,O$63,O$66,O$67)</f>
        <v>4.3999999999999997E-2</v>
      </c>
      <c r="F97" s="119">
        <f>MAX(V$52,V$62,V$63,V$66,V$67)</f>
        <v>5.1999999999999998E-2</v>
      </c>
      <c r="G97" s="121">
        <f>MAX(C97:F97)</f>
        <v>5.1999999999999998E-2</v>
      </c>
      <c r="H97" s="173"/>
      <c r="I97" s="5"/>
      <c r="J97" s="6" t="s">
        <v>10</v>
      </c>
      <c r="K97" s="66">
        <f>MAX(C$54,C$55,C$60,C$64)</f>
        <v>0.153</v>
      </c>
      <c r="L97" s="126">
        <f>MAX(I$54,I$55,I$60,I$64)</f>
        <v>0.191</v>
      </c>
      <c r="M97" s="126">
        <f>MAX(O$54,O$55,O$60,O$64)</f>
        <v>0.20899999999999999</v>
      </c>
      <c r="N97" s="126">
        <f>MAX(V$54,V$55,V$60,V$64)</f>
        <v>0.22</v>
      </c>
      <c r="O97" s="128">
        <f>MAX(K97:N97)</f>
        <v>0.22</v>
      </c>
      <c r="P97" s="173"/>
      <c r="Q97" s="5"/>
      <c r="R97" s="6" t="s">
        <v>10</v>
      </c>
      <c r="S97" s="133">
        <f>MAX($C$56,$C$58,$C$59)</f>
        <v>5.0999999999999997E-2</v>
      </c>
      <c r="T97" s="133">
        <f>MAX($I$56,$I$58,$I$59)</f>
        <v>7.5999999999999998E-2</v>
      </c>
      <c r="U97" s="133">
        <f>MAX($O$56,$O$58,$O$59)</f>
        <v>9.1999999999999998E-2</v>
      </c>
      <c r="V97" s="133">
        <f>MAX($V$56,$V$58,$V$59)</f>
        <v>0.10299999999999999</v>
      </c>
      <c r="W97" s="135">
        <f>MAX(S97:V97)</f>
        <v>0.10299999999999999</v>
      </c>
      <c r="X97" s="173"/>
      <c r="Y97" s="5"/>
      <c r="Z97" s="6" t="s">
        <v>10</v>
      </c>
      <c r="AA97" s="140">
        <f>MAX($C$53,$C$61,$C$65)</f>
        <v>0.05</v>
      </c>
      <c r="AB97" s="141">
        <f>MAX($I$53,$I$61,$I$65)</f>
        <v>0.05</v>
      </c>
      <c r="AC97" s="141">
        <f>MAX($O$53,$O$61,$O$65)</f>
        <v>0.05</v>
      </c>
      <c r="AD97" s="66">
        <f>MAX($V$53,$V$61,$V$65)</f>
        <v>0.05</v>
      </c>
      <c r="AE97" s="142">
        <f>MAX(AA97:AD97)</f>
        <v>0.05</v>
      </c>
      <c r="AF97" s="173"/>
      <c r="AG97" s="173"/>
      <c r="AH97" s="173"/>
      <c r="AI97" s="173"/>
      <c r="AJ97" s="173"/>
      <c r="AK97" s="173"/>
      <c r="AL97" s="173"/>
      <c r="AM97" s="173"/>
    </row>
    <row r="98" spans="1:39" s="1" customFormat="1" x14ac:dyDescent="0.35">
      <c r="A98" s="173" t="s">
        <v>41</v>
      </c>
      <c r="B98" s="12" t="s">
        <v>9</v>
      </c>
      <c r="C98" s="66">
        <f>MIN(C$68,C$78,C$79,C$82,C$83)</f>
        <v>8.0000000000000002E-3</v>
      </c>
      <c r="D98" s="66">
        <f>MIN(I$68,I$78,I$79,I$82,I$83)</f>
        <v>1.4999999999999999E-2</v>
      </c>
      <c r="E98" s="119">
        <f>MIN(O$68,O$78,O$79,O$82,O$83)</f>
        <v>2.1999999999999999E-2</v>
      </c>
      <c r="F98" s="119">
        <f>MIN(V$68,V$78,V$79,V$82,V$83)</f>
        <v>2.5000000000000001E-2</v>
      </c>
      <c r="G98" s="120">
        <f>MIN(C98:F98)</f>
        <v>8.0000000000000002E-3</v>
      </c>
      <c r="H98" s="173"/>
      <c r="I98" s="5" t="s">
        <v>41</v>
      </c>
      <c r="J98" s="12" t="s">
        <v>9</v>
      </c>
      <c r="K98" s="66">
        <f>MIN(C$70,C$71,C$76,C$80)</f>
        <v>8.3000000000000004E-2</v>
      </c>
      <c r="L98" s="126">
        <f>MIN(I$70,I$71,I$76,I$80)</f>
        <v>7.6999999999999999E-2</v>
      </c>
      <c r="M98" s="126">
        <f>MIN(O$70,O$71,O$76,O$80)</f>
        <v>7.4999999999999997E-2</v>
      </c>
      <c r="N98" s="126">
        <f>MIN(V$70,V$71,V$76,V$80)</f>
        <v>7.1999999999999995E-2</v>
      </c>
      <c r="O98" s="127">
        <f>MIN(K98:N98)</f>
        <v>7.1999999999999995E-2</v>
      </c>
      <c r="P98" s="173"/>
      <c r="Q98" s="5" t="s">
        <v>41</v>
      </c>
      <c r="R98" s="12" t="s">
        <v>9</v>
      </c>
      <c r="S98" s="133">
        <f>MIN($C$72,$C$74,$C$75)</f>
        <v>0.05</v>
      </c>
      <c r="T98" s="133">
        <f>MIN($I$72,$I$74,$I$75)</f>
        <v>5.3999999999999999E-2</v>
      </c>
      <c r="U98" s="133">
        <f>MIN($O$72,$O$74,$O$75)</f>
        <v>5.5E-2</v>
      </c>
      <c r="V98" s="133">
        <f>MIN($V$72,$V$74,$V$75)</f>
        <v>5.6000000000000001E-2</v>
      </c>
      <c r="W98" s="134">
        <f>MIN(S98:V98)</f>
        <v>0.05</v>
      </c>
      <c r="X98" s="173"/>
      <c r="Y98" s="5" t="s">
        <v>41</v>
      </c>
      <c r="Z98" s="12" t="s">
        <v>9</v>
      </c>
      <c r="AA98" s="66">
        <f>MIN($C$69,$C$77,$C$81)</f>
        <v>0.05</v>
      </c>
      <c r="AB98" s="66">
        <f>MIN($I$69,$I$77,$I$81)</f>
        <v>4.9000000000000002E-2</v>
      </c>
      <c r="AC98" s="66">
        <f>MIN($O$69,$O$77,$O$81)</f>
        <v>0.05</v>
      </c>
      <c r="AD98" s="66">
        <f>MIN($V$69,$V$77,$V$81)</f>
        <v>0.05</v>
      </c>
      <c r="AE98" s="139">
        <f>MIN(AA98:AD98)</f>
        <v>4.9000000000000002E-2</v>
      </c>
      <c r="AF98" s="173"/>
      <c r="AG98" s="173"/>
      <c r="AH98" s="173"/>
      <c r="AI98" s="173"/>
      <c r="AJ98" s="173"/>
      <c r="AK98" s="173"/>
      <c r="AL98" s="173"/>
      <c r="AM98" s="173"/>
    </row>
    <row r="99" spans="1:39" s="1" customFormat="1" x14ac:dyDescent="0.35">
      <c r="A99" s="173"/>
      <c r="B99" s="6" t="s">
        <v>10</v>
      </c>
      <c r="C99" s="66">
        <f>MAX(C$68,C$78,C$79,C$82,C$83)</f>
        <v>2.7E-2</v>
      </c>
      <c r="D99" s="66">
        <f>MAX(I$68,I$78,I$79,I$82,I$83)</f>
        <v>3.3000000000000002E-2</v>
      </c>
      <c r="E99" s="119">
        <f>MAX(O$68,O$78,O$79,O$82,O$83)</f>
        <v>4.3999999999999997E-2</v>
      </c>
      <c r="F99" s="119">
        <f>MAX(V$68,V$78,V$79,V$82,V$83)</f>
        <v>5.1999999999999998E-2</v>
      </c>
      <c r="G99" s="121">
        <f>MAX(C99:F99)</f>
        <v>5.1999999999999998E-2</v>
      </c>
      <c r="H99" s="173"/>
      <c r="I99" s="5"/>
      <c r="J99" s="6" t="s">
        <v>10</v>
      </c>
      <c r="K99" s="66">
        <f>MAX(C$70,C$71,C$76,C$80)</f>
        <v>0.151</v>
      </c>
      <c r="L99" s="126">
        <f>MAX(I$70,I$71,I$76,I$80)</f>
        <v>0.188</v>
      </c>
      <c r="M99" s="126">
        <f>MAX(O$70,O$71,O$76,O$80)</f>
        <v>0.20599999999999999</v>
      </c>
      <c r="N99" s="126">
        <f>MAX(V$70,V$71,V$76,V$80)</f>
        <v>0.217</v>
      </c>
      <c r="O99" s="128">
        <f>MAX(K99:N99)</f>
        <v>0.217</v>
      </c>
      <c r="P99" s="173"/>
      <c r="Q99" s="5"/>
      <c r="R99" s="6" t="s">
        <v>10</v>
      </c>
      <c r="S99" s="133">
        <f>MAX($C$72,$C$74,$C$75)</f>
        <v>0.05</v>
      </c>
      <c r="T99" s="133">
        <f>MAX($I$72,$I$74,$I$75)</f>
        <v>7.5999999999999998E-2</v>
      </c>
      <c r="U99" s="133">
        <f>MAX($O$72,$O$74,$O$75)</f>
        <v>9.1999999999999998E-2</v>
      </c>
      <c r="V99" s="133">
        <f>MAX($V$72,$V$74,$V$75)</f>
        <v>0.10299999999999999</v>
      </c>
      <c r="W99" s="135">
        <f>MAX(S99:V99)</f>
        <v>0.10299999999999999</v>
      </c>
      <c r="X99" s="173"/>
      <c r="Y99" s="5"/>
      <c r="Z99" s="6" t="s">
        <v>10</v>
      </c>
      <c r="AA99" s="66">
        <f>MAX($C$69,$C$77,$C$81)</f>
        <v>0.05</v>
      </c>
      <c r="AB99" s="66">
        <f>MAX($I$69,$I$77,$I$81)</f>
        <v>0.05</v>
      </c>
      <c r="AC99" s="66">
        <f>MAX($O$69,$O$77,$O$81)</f>
        <v>0.05</v>
      </c>
      <c r="AD99" s="66">
        <f>MAX($V$69,$V$77,$V$81)</f>
        <v>0.05</v>
      </c>
      <c r="AE99" s="142">
        <f>MAX(AA99:AD99)</f>
        <v>0.05</v>
      </c>
      <c r="AF99" s="173"/>
      <c r="AG99" s="173"/>
      <c r="AH99" s="173"/>
      <c r="AI99" s="173"/>
      <c r="AJ99" s="173"/>
      <c r="AK99" s="173"/>
      <c r="AL99" s="173"/>
      <c r="AM99" s="173"/>
    </row>
    <row r="100" spans="1:39" s="1" customFormat="1" x14ac:dyDescent="0.35">
      <c r="A100" s="40"/>
      <c r="B100" s="41" t="s">
        <v>18</v>
      </c>
      <c r="C100" s="122">
        <f>MIN(C90:C99)</f>
        <v>8.0000000000000002E-3</v>
      </c>
      <c r="D100" s="122">
        <f>MIN(D90:D99)</f>
        <v>1.4999999999999999E-2</v>
      </c>
      <c r="E100" s="122">
        <f>MIN(E90:E99)</f>
        <v>2.1000000000000001E-2</v>
      </c>
      <c r="F100" s="122">
        <f>MIN(F90:F99)</f>
        <v>2.5000000000000001E-2</v>
      </c>
      <c r="G100" s="123">
        <f>MIN(C100:F100)</f>
        <v>8.0000000000000002E-3</v>
      </c>
      <c r="H100" s="173"/>
      <c r="I100" s="46"/>
      <c r="J100" s="47" t="s">
        <v>18</v>
      </c>
      <c r="K100" s="129">
        <f>MIN(K90:K99)</f>
        <v>8.2000000000000003E-2</v>
      </c>
      <c r="L100" s="129">
        <f>MIN(L90:L99)</f>
        <v>7.6999999999999999E-2</v>
      </c>
      <c r="M100" s="129">
        <f>MIN(M90:M99)</f>
        <v>7.2999999999999995E-2</v>
      </c>
      <c r="N100" s="129">
        <f>MIN(N90:N99)</f>
        <v>7.0999999999999994E-2</v>
      </c>
      <c r="O100" s="130">
        <f>MIN(K100:N100)</f>
        <v>7.0999999999999994E-2</v>
      </c>
      <c r="P100" s="173"/>
      <c r="Q100" s="52"/>
      <c r="R100" s="53" t="s">
        <v>18</v>
      </c>
      <c r="S100" s="112">
        <f>MIN(S90:S99)</f>
        <v>0.05</v>
      </c>
      <c r="T100" s="112">
        <f>MIN(T90:T99)</f>
        <v>5.2999999999999999E-2</v>
      </c>
      <c r="U100" s="112">
        <f>MIN(U90:U99)</f>
        <v>5.3999999999999999E-2</v>
      </c>
      <c r="V100" s="112">
        <f>MIN(V90:V99)</f>
        <v>5.3999999999999999E-2</v>
      </c>
      <c r="W100" s="136">
        <f>MIN(S100:V100)</f>
        <v>0.05</v>
      </c>
      <c r="X100" s="173"/>
      <c r="Y100" s="59"/>
      <c r="Z100" s="74" t="s">
        <v>9</v>
      </c>
      <c r="AA100" s="143">
        <f>MIN(AA90:AA99)</f>
        <v>4.8000000000000001E-2</v>
      </c>
      <c r="AB100" s="143">
        <f>MIN(AB90:AB99)</f>
        <v>4.8000000000000001E-2</v>
      </c>
      <c r="AC100" s="143">
        <f>MIN(AC90:AC99)</f>
        <v>4.9000000000000002E-2</v>
      </c>
      <c r="AD100" s="143">
        <f>MIN(AD90:AD99)</f>
        <v>4.9000000000000002E-2</v>
      </c>
      <c r="AE100" s="144">
        <f>MIN(AA100:AD100)</f>
        <v>4.8000000000000001E-2</v>
      </c>
      <c r="AF100" s="173"/>
      <c r="AG100" s="173"/>
      <c r="AH100" s="173"/>
      <c r="AI100" s="173"/>
      <c r="AJ100" s="173"/>
      <c r="AK100" s="173"/>
      <c r="AL100" s="173"/>
      <c r="AM100" s="173"/>
    </row>
    <row r="101" spans="1:39" s="1" customFormat="1" x14ac:dyDescent="0.35">
      <c r="A101" s="42"/>
      <c r="B101" s="43" t="s">
        <v>19</v>
      </c>
      <c r="C101" s="124">
        <f>MAX(C90:C99)</f>
        <v>2.8000000000000001E-2</v>
      </c>
      <c r="D101" s="124">
        <f>MAX(D90:D99)</f>
        <v>3.3000000000000002E-2</v>
      </c>
      <c r="E101" s="124">
        <f>MAX(E90:E99)</f>
        <v>4.3999999999999997E-2</v>
      </c>
      <c r="F101" s="124">
        <f>MAX(F90:F99)</f>
        <v>5.1999999999999998E-2</v>
      </c>
      <c r="G101" s="125">
        <f>MAX(C101:F101)</f>
        <v>5.1999999999999998E-2</v>
      </c>
      <c r="H101" s="173"/>
      <c r="I101" s="48"/>
      <c r="J101" s="49" t="s">
        <v>19</v>
      </c>
      <c r="K101" s="131">
        <f>MAX(K90:K99)</f>
        <v>0.159</v>
      </c>
      <c r="L101" s="131">
        <f>MAX(L90:L99)</f>
        <v>0.19700000000000001</v>
      </c>
      <c r="M101" s="131">
        <f>MAX(M90:M99)</f>
        <v>0.216</v>
      </c>
      <c r="N101" s="131">
        <f>MAX(N90:N99)</f>
        <v>0.22600000000000001</v>
      </c>
      <c r="O101" s="132">
        <f>MAX(K101:N101)</f>
        <v>0.22600000000000001</v>
      </c>
      <c r="P101" s="173"/>
      <c r="Q101" s="54"/>
      <c r="R101" s="55" t="s">
        <v>19</v>
      </c>
      <c r="S101" s="137">
        <f>MAX(S90:S99)</f>
        <v>5.1999999999999998E-2</v>
      </c>
      <c r="T101" s="137">
        <f>MAX(T90:T99)</f>
        <v>7.6999999999999999E-2</v>
      </c>
      <c r="U101" s="137">
        <f>MAX(U90:U99)</f>
        <v>9.2999999999999999E-2</v>
      </c>
      <c r="V101" s="137">
        <f>MAX(V90:V99)</f>
        <v>0.104</v>
      </c>
      <c r="W101" s="138">
        <f>MAX(S101:V101)</f>
        <v>0.104</v>
      </c>
      <c r="X101" s="173"/>
      <c r="Y101" s="61"/>
      <c r="Z101" s="62" t="s">
        <v>10</v>
      </c>
      <c r="AA101" s="145">
        <f>MAX(AA90:AA99)</f>
        <v>0.05</v>
      </c>
      <c r="AB101" s="145">
        <f>MAX(AB90:AB99)</f>
        <v>0.05</v>
      </c>
      <c r="AC101" s="145">
        <f>MAX(AC90:AC99)</f>
        <v>0.05</v>
      </c>
      <c r="AD101" s="145">
        <f>MAX(AD90:AD99)</f>
        <v>0.05</v>
      </c>
      <c r="AE101" s="146">
        <f>MAX(AA101:AD101)</f>
        <v>0.05</v>
      </c>
      <c r="AF101" s="173"/>
      <c r="AG101" s="173"/>
      <c r="AH101" s="173"/>
      <c r="AI101" s="173"/>
      <c r="AJ101" s="173"/>
      <c r="AK101" s="173"/>
      <c r="AL101" s="173"/>
      <c r="AM101" s="173"/>
    </row>
    <row r="102" spans="1:39" s="37" customFormat="1" x14ac:dyDescent="0.35">
      <c r="A102" s="34"/>
      <c r="B102" s="35"/>
      <c r="C102" s="35"/>
      <c r="D102" s="35"/>
      <c r="E102" s="35"/>
      <c r="F102" s="35"/>
      <c r="G102" s="36"/>
      <c r="I102" s="34"/>
      <c r="J102" s="35"/>
      <c r="K102" s="35"/>
      <c r="L102" s="35"/>
      <c r="M102" s="35"/>
      <c r="N102" s="35"/>
      <c r="O102" s="36"/>
      <c r="Y102" s="173"/>
      <c r="Z102" s="173"/>
      <c r="AA102" s="173"/>
      <c r="AB102" s="173"/>
      <c r="AC102" s="173"/>
      <c r="AD102" s="173"/>
      <c r="AE102" s="173"/>
      <c r="AF102" s="173"/>
    </row>
    <row r="103" spans="1:39" s="1" customFormat="1" x14ac:dyDescent="0.35">
      <c r="A103" s="2" t="s">
        <v>49</v>
      </c>
      <c r="B103" s="3" t="s">
        <v>8</v>
      </c>
      <c r="C103" s="4">
        <v>2</v>
      </c>
      <c r="D103" s="4">
        <v>3</v>
      </c>
      <c r="E103" s="4">
        <v>4</v>
      </c>
      <c r="F103" s="4">
        <v>5</v>
      </c>
      <c r="G103" s="38" t="s">
        <v>11</v>
      </c>
      <c r="H103" s="173"/>
      <c r="I103" s="2" t="s">
        <v>49</v>
      </c>
      <c r="J103" s="3" t="s">
        <v>8</v>
      </c>
      <c r="K103" s="4">
        <v>2</v>
      </c>
      <c r="L103" s="4">
        <v>3</v>
      </c>
      <c r="M103" s="4">
        <v>4</v>
      </c>
      <c r="N103" s="4">
        <v>5</v>
      </c>
      <c r="O103" s="44" t="s">
        <v>11</v>
      </c>
      <c r="P103" s="173"/>
      <c r="Q103" s="2" t="s">
        <v>2</v>
      </c>
      <c r="R103" s="3" t="s">
        <v>8</v>
      </c>
      <c r="S103" s="4">
        <v>2</v>
      </c>
      <c r="T103" s="4">
        <v>3</v>
      </c>
      <c r="U103" s="4">
        <v>4</v>
      </c>
      <c r="V103" s="4">
        <v>5</v>
      </c>
      <c r="W103" s="50" t="s">
        <v>11</v>
      </c>
      <c r="X103" s="173"/>
      <c r="Y103" s="2" t="s">
        <v>2</v>
      </c>
      <c r="Z103" s="3" t="s">
        <v>8</v>
      </c>
      <c r="AA103" s="4">
        <v>2</v>
      </c>
      <c r="AB103" s="4">
        <v>3</v>
      </c>
      <c r="AC103" s="4">
        <v>4</v>
      </c>
      <c r="AD103" s="4">
        <v>5</v>
      </c>
      <c r="AE103" s="56" t="s">
        <v>11</v>
      </c>
      <c r="AF103" s="173"/>
      <c r="AG103" s="185" t="s">
        <v>53</v>
      </c>
      <c r="AH103" s="185"/>
      <c r="AI103" s="185"/>
      <c r="AJ103" s="185"/>
      <c r="AK103" s="185"/>
      <c r="AL103" s="185"/>
      <c r="AM103" s="185"/>
    </row>
    <row r="104" spans="1:39" s="1" customFormat="1" x14ac:dyDescent="0.35">
      <c r="A104" s="5" t="s">
        <v>12</v>
      </c>
      <c r="B104" s="6"/>
      <c r="C104" s="7"/>
      <c r="D104" s="7"/>
      <c r="E104" s="7"/>
      <c r="F104" s="7"/>
      <c r="G104" s="39"/>
      <c r="H104" s="173"/>
      <c r="I104" s="5" t="s">
        <v>12</v>
      </c>
      <c r="J104" s="6"/>
      <c r="K104" s="7"/>
      <c r="L104" s="7"/>
      <c r="M104" s="7"/>
      <c r="N104" s="7"/>
      <c r="O104" s="45"/>
      <c r="P104" s="173"/>
      <c r="Q104" s="5" t="s">
        <v>12</v>
      </c>
      <c r="R104" s="6"/>
      <c r="S104" s="7"/>
      <c r="T104" s="7"/>
      <c r="U104" s="7"/>
      <c r="V104" s="7"/>
      <c r="W104" s="51"/>
      <c r="X104" s="173"/>
      <c r="Y104" s="5" t="s">
        <v>12</v>
      </c>
      <c r="Z104" s="6"/>
      <c r="AA104" s="7"/>
      <c r="AB104" s="7"/>
      <c r="AC104" s="7"/>
      <c r="AD104" s="7"/>
      <c r="AE104" s="57"/>
      <c r="AF104" s="173"/>
      <c r="AG104" s="173"/>
      <c r="AH104" s="173"/>
      <c r="AI104" s="173"/>
      <c r="AJ104" s="173"/>
      <c r="AK104" s="173"/>
      <c r="AL104" s="173"/>
      <c r="AM104" s="173"/>
    </row>
    <row r="105" spans="1:39" s="1" customFormat="1" x14ac:dyDescent="0.35">
      <c r="A105" s="5" t="s">
        <v>13</v>
      </c>
      <c r="B105" s="12" t="s">
        <v>9</v>
      </c>
      <c r="C105" s="148">
        <f>MIN(D$4,D$14,D$15,D$18,D$19)</f>
        <v>4.7E-2</v>
      </c>
      <c r="D105" s="148">
        <f>MIN(J$4,J$14,J$15,J$18,J$19)</f>
        <v>4.3999999999999997E-2</v>
      </c>
      <c r="E105" s="148">
        <f>MIN(P$4,P$14,P$15,P$18,P$19)</f>
        <v>4.2999999999999997E-2</v>
      </c>
      <c r="F105" s="148">
        <f>MIN(W$4,W$14,W$15,W$18,W$19)</f>
        <v>4.2000000000000003E-2</v>
      </c>
      <c r="G105" s="120">
        <f>MIN(C120:F120)</f>
        <v>4.7E-2</v>
      </c>
      <c r="H105" s="173"/>
      <c r="I105" s="5" t="s">
        <v>13</v>
      </c>
      <c r="J105" s="12" t="s">
        <v>9</v>
      </c>
      <c r="K105" s="148">
        <f>MIN(D$6,D$7,D$12,D$16)</f>
        <v>4.2999999999999997E-2</v>
      </c>
      <c r="L105" s="148">
        <f>MIN(J$6,J$7,J$12,J$16)</f>
        <v>4.2999999999999997E-2</v>
      </c>
      <c r="M105" s="148">
        <f>MIN(P$6,P$7,P$12,P$16)</f>
        <v>4.2999999999999997E-2</v>
      </c>
      <c r="N105" s="148">
        <f>MIN(W$6,W$7,W$12,W$16)</f>
        <v>4.2000000000000003E-2</v>
      </c>
      <c r="O105" s="127">
        <f>MIN(K105:N105)</f>
        <v>4.2000000000000003E-2</v>
      </c>
      <c r="P105" s="173"/>
      <c r="Q105" s="5" t="s">
        <v>13</v>
      </c>
      <c r="R105" s="12" t="s">
        <v>9</v>
      </c>
      <c r="S105" s="148">
        <f>MIN($D$8,$D$10,$D$11)</f>
        <v>4.7E-2</v>
      </c>
      <c r="T105" s="148">
        <f>MIN($J$8,$J$10,$J$11)</f>
        <v>4.4999999999999998E-2</v>
      </c>
      <c r="U105" s="148">
        <f>MIN($P$8,$P$10,$P$11)</f>
        <v>4.3999999999999997E-2</v>
      </c>
      <c r="V105" s="148">
        <f>MIN($W$8,$W$10,$W$11)</f>
        <v>4.2999999999999997E-2</v>
      </c>
      <c r="W105" s="134">
        <f>MIN(S105:V105)</f>
        <v>4.2999999999999997E-2</v>
      </c>
      <c r="X105" s="173"/>
      <c r="Y105" s="5" t="s">
        <v>13</v>
      </c>
      <c r="Z105" s="12" t="s">
        <v>9</v>
      </c>
      <c r="AA105" s="148">
        <f>MIN($D$5,$D$13,$D$17)</f>
        <v>4.4999999999999998E-2</v>
      </c>
      <c r="AB105" s="148">
        <f>MIN($J$5,$J$13,$J$17)</f>
        <v>4.2999999999999997E-2</v>
      </c>
      <c r="AC105" s="148">
        <f>MIN($P$5,$P$13,$P$17)</f>
        <v>4.2999999999999997E-2</v>
      </c>
      <c r="AD105" s="148">
        <f>MIN($W$5,$W$13,$W$17)</f>
        <v>4.2000000000000003E-2</v>
      </c>
      <c r="AE105" s="139">
        <f>MIN(AA105:AD105)</f>
        <v>4.2000000000000003E-2</v>
      </c>
      <c r="AF105" s="173"/>
      <c r="AG105" s="2" t="s">
        <v>15</v>
      </c>
      <c r="AH105" s="3" t="s">
        <v>8</v>
      </c>
      <c r="AI105" s="4">
        <v>2</v>
      </c>
      <c r="AJ105" s="4">
        <v>3</v>
      </c>
      <c r="AK105" s="4">
        <v>4</v>
      </c>
      <c r="AL105" s="4">
        <v>5</v>
      </c>
      <c r="AM105" s="67" t="s">
        <v>11</v>
      </c>
    </row>
    <row r="106" spans="1:39" s="1" customFormat="1" x14ac:dyDescent="0.35">
      <c r="A106" s="5"/>
      <c r="B106" s="6" t="s">
        <v>10</v>
      </c>
      <c r="C106" s="148">
        <f>MAX(D$4,D$14,D$15,D$18,D$19)</f>
        <v>4.9000000000000002E-2</v>
      </c>
      <c r="D106" s="148">
        <f>MAX(J$4,J$14,J$15,J$18,J$19)</f>
        <v>4.7E-2</v>
      </c>
      <c r="E106" s="148">
        <f>MAX(P$4,P$14,P$15,P$18,P$19)</f>
        <v>4.4999999999999998E-2</v>
      </c>
      <c r="F106" s="148">
        <f>MAX(W$4,W$14,W$15,W$18,W$19)</f>
        <v>4.4999999999999998E-2</v>
      </c>
      <c r="G106" s="121">
        <f>MAX(C121:F121)</f>
        <v>9.2999999999999999E-2</v>
      </c>
      <c r="H106" s="173"/>
      <c r="I106" s="5"/>
      <c r="J106" s="6" t="s">
        <v>10</v>
      </c>
      <c r="K106" s="148">
        <f>MAX(D$6,D$7,D$12,D$16)</f>
        <v>4.8000000000000001E-2</v>
      </c>
      <c r="L106" s="148">
        <f>MAX(J$6,J$7,J$12,J$16)</f>
        <v>4.4999999999999998E-2</v>
      </c>
      <c r="M106" s="148">
        <f>MAX(P$6,P$7,P$12,P$16)</f>
        <v>4.3999999999999997E-2</v>
      </c>
      <c r="N106" s="148">
        <f>MAX(W$6,W$7,W$12,W$16)</f>
        <v>4.3999999999999997E-2</v>
      </c>
      <c r="O106" s="128">
        <f>MAX(K106:N106)</f>
        <v>4.8000000000000001E-2</v>
      </c>
      <c r="P106" s="173"/>
      <c r="Q106" s="5"/>
      <c r="R106" s="6" t="s">
        <v>10</v>
      </c>
      <c r="S106" s="148">
        <f>MAX($D$8,$D$10,$D$11)</f>
        <v>4.7E-2</v>
      </c>
      <c r="T106" s="148">
        <f>MAX($J$8,$J$10,$J$11)</f>
        <v>4.4999999999999998E-2</v>
      </c>
      <c r="U106" s="148">
        <f>MAX($P$8,$P$10,$P$11)</f>
        <v>4.3999999999999997E-2</v>
      </c>
      <c r="V106" s="148">
        <f>MAX($W$8,$W$10,$W$11)</f>
        <v>4.2999999999999997E-2</v>
      </c>
      <c r="W106" s="135">
        <f>MAX(S106:V106)</f>
        <v>4.7E-2</v>
      </c>
      <c r="X106" s="173"/>
      <c r="Y106" s="5"/>
      <c r="Z106" s="6" t="s">
        <v>10</v>
      </c>
      <c r="AA106" s="149">
        <f>MAX($D$5,$D$13,$D$17)</f>
        <v>4.8000000000000001E-2</v>
      </c>
      <c r="AB106" s="149">
        <f>MAX($J$5,$J$13,$J$17)</f>
        <v>4.5999999999999999E-2</v>
      </c>
      <c r="AC106" s="149">
        <f>MAX($P$5,$P$13,$P$17)</f>
        <v>4.4999999999999998E-2</v>
      </c>
      <c r="AD106" s="149">
        <f>MAX($W$5,$W$13,$W$17)</f>
        <v>4.3999999999999997E-2</v>
      </c>
      <c r="AE106" s="142">
        <f>MAX(AA106:AD106)</f>
        <v>4.8000000000000001E-2</v>
      </c>
      <c r="AF106" s="173"/>
      <c r="AG106" s="5" t="s">
        <v>12</v>
      </c>
      <c r="AH106" s="6"/>
      <c r="AI106" s="7"/>
      <c r="AJ106" s="7"/>
      <c r="AK106" s="7"/>
      <c r="AL106" s="7"/>
      <c r="AM106" s="68"/>
    </row>
    <row r="107" spans="1:39" s="1" customFormat="1" x14ac:dyDescent="0.35">
      <c r="A107" s="5" t="s">
        <v>14</v>
      </c>
      <c r="B107" s="12" t="s">
        <v>9</v>
      </c>
      <c r="C107" s="148">
        <f>MIN(D$20,D$30,D$31,D$34,D$35)</f>
        <v>4.8000000000000001E-2</v>
      </c>
      <c r="D107" s="148">
        <f>MIN(J$20,J$30,J$31,J$34,J$35)</f>
        <v>4.5999999999999999E-2</v>
      </c>
      <c r="E107" s="148">
        <f>MIN(P$20,P$30,P$31,P$34,P$35)</f>
        <v>4.4999999999999998E-2</v>
      </c>
      <c r="F107" s="148">
        <f>MIN(W$20,W$30,W$31,W$34,W$35)</f>
        <v>4.3999999999999997E-2</v>
      </c>
      <c r="G107" s="120">
        <f>MIN(C122:F122)</f>
        <v>4.8000000000000001E-2</v>
      </c>
      <c r="H107" s="173"/>
      <c r="I107" s="5" t="s">
        <v>14</v>
      </c>
      <c r="J107" s="12" t="s">
        <v>9</v>
      </c>
      <c r="K107" s="148">
        <f>MIN(D$22,D$23,D$28,D$32)</f>
        <v>4.4999999999999998E-2</v>
      </c>
      <c r="L107" s="148">
        <f>MIN(J$22,J$23,J$28,J$32)</f>
        <v>4.4999999999999998E-2</v>
      </c>
      <c r="M107" s="148">
        <f>MIN(P$22,P$23,P$28,P$32)</f>
        <v>4.4999999999999998E-2</v>
      </c>
      <c r="N107" s="148">
        <f>MIN(W$22,W$23,W$28,W$32)</f>
        <v>4.3999999999999997E-2</v>
      </c>
      <c r="O107" s="127">
        <f>MIN(K107:N107)</f>
        <v>4.3999999999999997E-2</v>
      </c>
      <c r="P107" s="173"/>
      <c r="Q107" s="5" t="s">
        <v>14</v>
      </c>
      <c r="R107" s="12" t="s">
        <v>9</v>
      </c>
      <c r="S107" s="148">
        <f>MIN($D$24,$D$26:$D$27)</f>
        <v>4.8000000000000001E-2</v>
      </c>
      <c r="T107" s="148">
        <f>MIN($J$24,$J$26:$J$27)</f>
        <v>4.7E-2</v>
      </c>
      <c r="U107" s="148">
        <f>MIN($P$24,$P$26:$P$27)</f>
        <v>4.5999999999999999E-2</v>
      </c>
      <c r="V107" s="148">
        <f>MIN($W$24,$W$26,$W$27)</f>
        <v>4.4999999999999998E-2</v>
      </c>
      <c r="W107" s="134">
        <f>MIN(S107:V107)</f>
        <v>4.4999999999999998E-2</v>
      </c>
      <c r="X107" s="173"/>
      <c r="Y107" s="5" t="s">
        <v>14</v>
      </c>
      <c r="Z107" s="12" t="s">
        <v>9</v>
      </c>
      <c r="AA107" s="148">
        <f>MIN($D$21,$D$29,$D$33)</f>
        <v>4.8000000000000001E-2</v>
      </c>
      <c r="AB107" s="148">
        <f>MIN($J$21,$J$29,$J$33)</f>
        <v>4.5999999999999999E-2</v>
      </c>
      <c r="AC107" s="148">
        <f>MIN($P$21,$P$29,$P$33)</f>
        <v>4.4999999999999998E-2</v>
      </c>
      <c r="AD107" s="148">
        <f>MIN($W$21,$W$29,$W$33)</f>
        <v>4.4999999999999998E-2</v>
      </c>
      <c r="AE107" s="139">
        <f>MIN(AA107:AD107)</f>
        <v>4.4999999999999998E-2</v>
      </c>
      <c r="AF107" s="173"/>
      <c r="AG107" s="5" t="s">
        <v>13</v>
      </c>
      <c r="AH107" s="12" t="s">
        <v>9</v>
      </c>
      <c r="AI107" s="66">
        <f>$D$9</f>
        <v>4.8000000000000001E-2</v>
      </c>
      <c r="AJ107" s="66">
        <f>$J$9</f>
        <v>4.4999999999999998E-2</v>
      </c>
      <c r="AK107" s="66">
        <f>$P$9</f>
        <v>4.3999999999999997E-2</v>
      </c>
      <c r="AL107" s="66">
        <f>$W$9</f>
        <v>4.2999999999999997E-2</v>
      </c>
      <c r="AM107" s="73">
        <f>MIN($AI107:$AL107)</f>
        <v>4.2999999999999997E-2</v>
      </c>
    </row>
    <row r="108" spans="1:39" s="1" customFormat="1" x14ac:dyDescent="0.35">
      <c r="A108" s="5"/>
      <c r="B108" s="6" t="s">
        <v>10</v>
      </c>
      <c r="C108" s="148">
        <f>MAX(D$20,D$30,D$31,D$34,D$35)</f>
        <v>4.9000000000000002E-2</v>
      </c>
      <c r="D108" s="148">
        <f>MAX(J$20,J$30,J$31,J$34,J$35)</f>
        <v>4.8000000000000001E-2</v>
      </c>
      <c r="E108" s="148">
        <f>MAX(P$20,P$30,P$31,P$34,P$35)</f>
        <v>4.7E-2</v>
      </c>
      <c r="F108" s="148">
        <f>MAX(W$20,W$30,W$31,W$34,W$35)</f>
        <v>4.5999999999999999E-2</v>
      </c>
      <c r="G108" s="121">
        <f>MAX(C123:F123)</f>
        <v>9.5000000000000001E-2</v>
      </c>
      <c r="H108" s="173"/>
      <c r="I108" s="5"/>
      <c r="J108" s="6" t="s">
        <v>10</v>
      </c>
      <c r="K108" s="148">
        <f>MAX(D$22,D$23,D$28,D$32)</f>
        <v>4.9000000000000002E-2</v>
      </c>
      <c r="L108" s="148">
        <f>MAX(J$22,J$23,J$28,J$32)</f>
        <v>4.7E-2</v>
      </c>
      <c r="M108" s="148">
        <f>MAX(P$22,P$23,P$28,P$32)</f>
        <v>4.5999999999999999E-2</v>
      </c>
      <c r="N108" s="148">
        <f>MAX(W$22,W$23,W$28,W$32)</f>
        <v>4.5999999999999999E-2</v>
      </c>
      <c r="O108" s="128">
        <f>MAX(K108:N108)</f>
        <v>4.9000000000000002E-2</v>
      </c>
      <c r="P108" s="173"/>
      <c r="Q108" s="5"/>
      <c r="R108" s="6" t="s">
        <v>10</v>
      </c>
      <c r="S108" s="148">
        <f>MAX($D$24,$D$26:$D$27)</f>
        <v>4.8000000000000001E-2</v>
      </c>
      <c r="T108" s="148">
        <f>MAX($J$24,$J$26:$J$27)</f>
        <v>4.7E-2</v>
      </c>
      <c r="U108" s="148">
        <f>MAX($P$24,$P$26:$P$27)</f>
        <v>4.5999999999999999E-2</v>
      </c>
      <c r="V108" s="148">
        <f>MAX($W$24,$W$26,$W$27)</f>
        <v>4.5999999999999999E-2</v>
      </c>
      <c r="W108" s="135">
        <f>MAX(S108:V108)</f>
        <v>4.8000000000000001E-2</v>
      </c>
      <c r="X108" s="173"/>
      <c r="Y108" s="5"/>
      <c r="Z108" s="6" t="s">
        <v>10</v>
      </c>
      <c r="AA108" s="149">
        <f>MAX($D$21,$D$29,$D$33)</f>
        <v>4.9000000000000002E-2</v>
      </c>
      <c r="AB108" s="149">
        <f>MAX($J$21,$J$29,$J$33)</f>
        <v>4.7E-2</v>
      </c>
      <c r="AC108" s="149">
        <f>MAX($P$21,$P$29,$P$33)</f>
        <v>4.7E-2</v>
      </c>
      <c r="AD108" s="149">
        <f>MAX($W$21,$W$29,$W$33)</f>
        <v>4.5999999999999999E-2</v>
      </c>
      <c r="AE108" s="142">
        <f>MAX(AA108:AD108)</f>
        <v>4.9000000000000002E-2</v>
      </c>
      <c r="AF108" s="173"/>
      <c r="AG108" s="5" t="s">
        <v>14</v>
      </c>
      <c r="AH108" s="12" t="s">
        <v>9</v>
      </c>
      <c r="AI108" s="66">
        <f>$D$25</f>
        <v>4.9000000000000002E-2</v>
      </c>
      <c r="AJ108" s="66">
        <f>$J$25</f>
        <v>4.7E-2</v>
      </c>
      <c r="AK108" s="66">
        <f>$P$25</f>
        <v>4.5999999999999999E-2</v>
      </c>
      <c r="AL108" s="66">
        <f>$W$25</f>
        <v>4.4999999999999998E-2</v>
      </c>
      <c r="AM108" s="73">
        <f>MIN($AI108:$AL108)</f>
        <v>4.4999999999999998E-2</v>
      </c>
    </row>
    <row r="109" spans="1:39" s="1" customFormat="1" x14ac:dyDescent="0.35">
      <c r="A109" s="5" t="s">
        <v>17</v>
      </c>
      <c r="B109" s="12" t="s">
        <v>9</v>
      </c>
      <c r="C109" s="148">
        <f>MIN(D$36,D$46,D$47,D$50,D$51)</f>
        <v>4.9000000000000002E-2</v>
      </c>
      <c r="D109" s="148">
        <f>MIN(J$36,J$46,J$47,J$50,J$51)</f>
        <v>4.7E-2</v>
      </c>
      <c r="E109" s="148">
        <f>MIN(P$36,P$46,P$47,P$50,P$51)</f>
        <v>4.5999999999999999E-2</v>
      </c>
      <c r="F109" s="148">
        <f>MIN(W$36,W$46,W$47,W$50,W$51)</f>
        <v>4.5999999999999999E-2</v>
      </c>
      <c r="G109" s="120">
        <f>MIN(C124:F124)</f>
        <v>4.9000000000000002E-2</v>
      </c>
      <c r="H109" s="173"/>
      <c r="I109" s="5" t="s">
        <v>17</v>
      </c>
      <c r="J109" s="12" t="s">
        <v>9</v>
      </c>
      <c r="K109" s="148">
        <f>MIN(D$38,D$39,D$44,D$48)</f>
        <v>4.7E-2</v>
      </c>
      <c r="L109" s="148">
        <f>MIN(J$38,J$39,J$44,J$48)</f>
        <v>4.5999999999999999E-2</v>
      </c>
      <c r="M109" s="148">
        <f>MIN(P$38,P$39,P$44,P$48)</f>
        <v>4.5999999999999999E-2</v>
      </c>
      <c r="N109" s="148">
        <f>MIN(W$38,W$39,W$44,W$48)</f>
        <v>4.4999999999999998E-2</v>
      </c>
      <c r="O109" s="127">
        <f>MIN(K109:N109)</f>
        <v>4.4999999999999998E-2</v>
      </c>
      <c r="P109" s="173"/>
      <c r="Q109" s="5" t="s">
        <v>17</v>
      </c>
      <c r="R109" s="12" t="s">
        <v>9</v>
      </c>
      <c r="S109" s="148">
        <f>MIN($D$40,$D$42:$D$43)</f>
        <v>4.8000000000000001E-2</v>
      </c>
      <c r="T109" s="148">
        <f>MIN($J$40,$J$42:$J$43)</f>
        <v>4.8000000000000001E-2</v>
      </c>
      <c r="U109" s="148">
        <f>MIN($P$40,$P$42:$P$43)</f>
        <v>4.7E-2</v>
      </c>
      <c r="V109" s="148">
        <f>MIN($W$40,$W$42,$W$43)</f>
        <v>4.5999999999999999E-2</v>
      </c>
      <c r="W109" s="134">
        <f>MIN(S109:V109)</f>
        <v>4.5999999999999999E-2</v>
      </c>
      <c r="X109" s="173"/>
      <c r="Y109" s="5" t="s">
        <v>17</v>
      </c>
      <c r="Z109" s="12" t="s">
        <v>9</v>
      </c>
      <c r="AA109" s="148">
        <f>MIN($D$37,$D$45,$D$49)</f>
        <v>4.8000000000000001E-2</v>
      </c>
      <c r="AB109" s="148">
        <f>MIN($J$37,$J$45,$J$49)</f>
        <v>4.7E-2</v>
      </c>
      <c r="AC109" s="148">
        <f>MIN($P$37,$P$45,$P$49)</f>
        <v>4.5999999999999999E-2</v>
      </c>
      <c r="AD109" s="148">
        <f>MIN($W$37,$W$45,$W$49)</f>
        <v>4.5999999999999999E-2</v>
      </c>
      <c r="AE109" s="139">
        <f>MIN(AA109:AD109)</f>
        <v>4.5999999999999999E-2</v>
      </c>
      <c r="AF109" s="173"/>
      <c r="AG109" s="5" t="s">
        <v>17</v>
      </c>
      <c r="AH109" s="12" t="s">
        <v>9</v>
      </c>
      <c r="AI109" s="66">
        <f>$D$41</f>
        <v>4.9000000000000002E-2</v>
      </c>
      <c r="AJ109" s="66">
        <f>$J$41</f>
        <v>4.8000000000000001E-2</v>
      </c>
      <c r="AK109" s="66">
        <f>$P$41</f>
        <v>4.7E-2</v>
      </c>
      <c r="AL109" s="66">
        <f>$W$41</f>
        <v>4.5999999999999999E-2</v>
      </c>
      <c r="AM109" s="73">
        <f>MIN($AI109:$AL109)</f>
        <v>4.5999999999999999E-2</v>
      </c>
    </row>
    <row r="110" spans="1:39" s="1" customFormat="1" x14ac:dyDescent="0.35">
      <c r="A110" s="5"/>
      <c r="B110" s="6" t="s">
        <v>10</v>
      </c>
      <c r="C110" s="148">
        <f>MAX(D$36,D$46,D$47,D$50,D$51)</f>
        <v>0.05</v>
      </c>
      <c r="D110" s="148">
        <f>MAX(J$36,J$46,J$47,J$50,J$51)</f>
        <v>4.9000000000000002E-2</v>
      </c>
      <c r="E110" s="148">
        <f>MAX(P$36,P$46,P$47,P$50,P$51)</f>
        <v>4.8000000000000001E-2</v>
      </c>
      <c r="F110" s="148">
        <f>MAX(W$36,W$46,W$47,W$50,W$51)</f>
        <v>4.7E-2</v>
      </c>
      <c r="G110" s="121">
        <f>MAX(C125:F125)</f>
        <v>9.6000000000000002E-2</v>
      </c>
      <c r="H110" s="173"/>
      <c r="I110" s="5"/>
      <c r="J110" s="6" t="s">
        <v>10</v>
      </c>
      <c r="K110" s="148">
        <f>MAX(D$38,D$39,D$44,D$48)</f>
        <v>4.9000000000000002E-2</v>
      </c>
      <c r="L110" s="148">
        <f>MAX(J$38,J$39,J$44,J$48)</f>
        <v>4.8000000000000001E-2</v>
      </c>
      <c r="M110" s="148">
        <f>MAX(P$38,P$39,P$44,P$48)</f>
        <v>4.7E-2</v>
      </c>
      <c r="N110" s="148">
        <f>MAX(W$38,W$39,W$44,W$48)</f>
        <v>4.5999999999999999E-2</v>
      </c>
      <c r="O110" s="128">
        <f>MAX(K110:N110)</f>
        <v>4.9000000000000002E-2</v>
      </c>
      <c r="P110" s="173"/>
      <c r="Q110" s="5"/>
      <c r="R110" s="6" t="s">
        <v>10</v>
      </c>
      <c r="S110" s="148">
        <f>MAX($D$40,$D$42:$D$43)</f>
        <v>4.9000000000000002E-2</v>
      </c>
      <c r="T110" s="148">
        <f>MAX($J$40,$J$42:$J$43)</f>
        <v>4.8000000000000001E-2</v>
      </c>
      <c r="U110" s="148">
        <f>MAX($P$40,$P$42:$P$43)</f>
        <v>4.7E-2</v>
      </c>
      <c r="V110" s="148">
        <f>MAX($W$40,$W$42,$W$43)</f>
        <v>4.7E-2</v>
      </c>
      <c r="W110" s="135">
        <f>MAX(S110:V110)</f>
        <v>4.9000000000000002E-2</v>
      </c>
      <c r="X110" s="173"/>
      <c r="Y110" s="5"/>
      <c r="Z110" s="6" t="s">
        <v>10</v>
      </c>
      <c r="AA110" s="149">
        <f>MAX($D$37,$D$45,$D$49)</f>
        <v>4.9000000000000002E-2</v>
      </c>
      <c r="AB110" s="149">
        <f>MAX($J$37,$J$45,$J$49)</f>
        <v>4.8000000000000001E-2</v>
      </c>
      <c r="AC110" s="149">
        <f>MAX($P$37,$P$45,$P$49)</f>
        <v>4.7E-2</v>
      </c>
      <c r="AD110" s="149">
        <f>MAX($W$37,$W$45,$W$49)</f>
        <v>4.7E-2</v>
      </c>
      <c r="AE110" s="142">
        <f>MAX(AA110:AD110)</f>
        <v>4.9000000000000002E-2</v>
      </c>
      <c r="AF110" s="173"/>
      <c r="AG110" s="5" t="s">
        <v>20</v>
      </c>
      <c r="AH110" s="12" t="s">
        <v>9</v>
      </c>
      <c r="AI110" s="66">
        <f>$D$57</f>
        <v>4.9000000000000002E-2</v>
      </c>
      <c r="AJ110" s="66">
        <f>$J$57</f>
        <v>4.8000000000000001E-2</v>
      </c>
      <c r="AK110" s="66">
        <f>$P$57</f>
        <v>4.8000000000000001E-2</v>
      </c>
      <c r="AL110" s="66">
        <f>$W$57</f>
        <v>4.7E-2</v>
      </c>
      <c r="AM110" s="73">
        <f>MIN($AI110:$AL110)</f>
        <v>4.7E-2</v>
      </c>
    </row>
    <row r="111" spans="1:39" s="1" customFormat="1" x14ac:dyDescent="0.35">
      <c r="A111" s="176" t="s">
        <v>20</v>
      </c>
      <c r="B111" s="177" t="s">
        <v>9</v>
      </c>
      <c r="C111" s="178">
        <f>MIN(D$52,D$62,D$63,D$66,D$67)</f>
        <v>4.9000000000000002E-2</v>
      </c>
      <c r="D111" s="178">
        <f>MIN(J$52,J$62,J$63,J$66,J$67)</f>
        <v>4.8000000000000001E-2</v>
      </c>
      <c r="E111" s="178">
        <f>MIN(P$52,P$62,P$63,P$66,P$67)</f>
        <v>4.7E-2</v>
      </c>
      <c r="F111" s="178">
        <f>MIN(W$52,W$62,W$63,W$66,W$67)</f>
        <v>4.7E-2</v>
      </c>
      <c r="G111" s="179">
        <f>MIN(C126:F126)</f>
        <v>4.9000000000000002E-2</v>
      </c>
      <c r="H111" s="180"/>
      <c r="I111" s="176" t="s">
        <v>20</v>
      </c>
      <c r="J111" s="177" t="s">
        <v>9</v>
      </c>
      <c r="K111" s="178">
        <f>MIN(D$54,D$55,D$60,D$64)</f>
        <v>4.7E-2</v>
      </c>
      <c r="L111" s="178">
        <f>MIN(J$54,J$55,J$60,J$64)</f>
        <v>4.7E-2</v>
      </c>
      <c r="M111" s="178">
        <f>MIN(P$54,P$55,P$60,P$64)</f>
        <v>4.7E-2</v>
      </c>
      <c r="N111" s="178">
        <f>MIN(W$54,W$55,W$60,W$64)</f>
        <v>4.7E-2</v>
      </c>
      <c r="O111" s="179">
        <f>MIN(K111:N111)</f>
        <v>4.7E-2</v>
      </c>
      <c r="P111" s="180"/>
      <c r="Q111" s="176" t="s">
        <v>20</v>
      </c>
      <c r="R111" s="177" t="s">
        <v>9</v>
      </c>
      <c r="S111" s="178">
        <f>MIN($D$56,$D$58,$D$59)</f>
        <v>4.9000000000000002E-2</v>
      </c>
      <c r="T111" s="178">
        <f>MIN($J$56,$J$58,$J$59)</f>
        <v>4.8000000000000001E-2</v>
      </c>
      <c r="U111" s="178">
        <f>MIN($P$56,$P$58,$P$59)</f>
        <v>4.7E-2</v>
      </c>
      <c r="V111" s="178">
        <f>MIN($W$56,$W$58,$W$59)</f>
        <v>4.7E-2</v>
      </c>
      <c r="W111" s="179">
        <f>MIN(S111:V111)</f>
        <v>4.7E-2</v>
      </c>
      <c r="X111" s="180"/>
      <c r="Y111" s="5" t="s">
        <v>20</v>
      </c>
      <c r="Z111" s="12" t="s">
        <v>9</v>
      </c>
      <c r="AA111" s="148">
        <f>MIN($D$53,$D$61,$D$65)</f>
        <v>4.8000000000000001E-2</v>
      </c>
      <c r="AB111" s="148">
        <f>MIN($J$53,$J$61,$J$65)</f>
        <v>4.7E-2</v>
      </c>
      <c r="AC111" s="148">
        <f>MIN($P$53,$P$61,$P$65)</f>
        <v>4.7E-2</v>
      </c>
      <c r="AD111" s="148">
        <f>MIN($W$53,$W$61,$W$65)</f>
        <v>4.7E-2</v>
      </c>
      <c r="AE111" s="139">
        <f>MIN(AA111:AD111)</f>
        <v>4.7E-2</v>
      </c>
      <c r="AF111" s="173"/>
      <c r="AG111" s="5" t="s">
        <v>41</v>
      </c>
      <c r="AH111" s="12" t="s">
        <v>9</v>
      </c>
      <c r="AI111" s="66">
        <f>$D$73</f>
        <v>4.9000000000000002E-2</v>
      </c>
      <c r="AJ111" s="66">
        <f>$J$73</f>
        <v>4.9000000000000002E-2</v>
      </c>
      <c r="AK111" s="66">
        <f>$P$73</f>
        <v>4.9000000000000002E-2</v>
      </c>
      <c r="AL111" s="66">
        <f>$W$73</f>
        <v>4.9000000000000002E-2</v>
      </c>
      <c r="AM111" s="73">
        <f>MIN($AI111:$AL111)</f>
        <v>4.9000000000000002E-2</v>
      </c>
    </row>
    <row r="112" spans="1:39" s="1" customFormat="1" x14ac:dyDescent="0.35">
      <c r="A112" s="176"/>
      <c r="B112" s="181" t="s">
        <v>10</v>
      </c>
      <c r="C112" s="178">
        <f>MAX(D$52,D$62,D$63,D$66,D$67)</f>
        <v>0.05</v>
      </c>
      <c r="D112" s="178">
        <f>MAX(J$52,J$62,J$63,J$66,J$67)</f>
        <v>4.9000000000000002E-2</v>
      </c>
      <c r="E112" s="178">
        <f>MAX(P$52,P$62,P$63,P$66,P$67)</f>
        <v>4.8000000000000001E-2</v>
      </c>
      <c r="F112" s="178">
        <f>MAX(W$52,W$62,W$63,W$66,W$67)</f>
        <v>4.8000000000000001E-2</v>
      </c>
      <c r="G112" s="182">
        <f>MAX(C127:F127)</f>
        <v>9.7000000000000003E-2</v>
      </c>
      <c r="H112" s="180"/>
      <c r="I112" s="176"/>
      <c r="J112" s="181" t="s">
        <v>10</v>
      </c>
      <c r="K112" s="178">
        <f>MAX(D$54,D$55,D$60,D$64)</f>
        <v>4.9000000000000002E-2</v>
      </c>
      <c r="L112" s="178">
        <f>MAX(J$54,J$55,J$60,J$64)</f>
        <v>4.8000000000000001E-2</v>
      </c>
      <c r="M112" s="178">
        <f>MAX(P$54,P$55,P$60,P$64)</f>
        <v>4.8000000000000001E-2</v>
      </c>
      <c r="N112" s="178">
        <f>MAX(W$54,W$55,W$60,W$64)</f>
        <v>4.8000000000000001E-2</v>
      </c>
      <c r="O112" s="182">
        <f>MAX(K112:N112)</f>
        <v>4.9000000000000002E-2</v>
      </c>
      <c r="P112" s="180"/>
      <c r="Q112" s="176"/>
      <c r="R112" s="181" t="s">
        <v>10</v>
      </c>
      <c r="S112" s="178">
        <f>MAX($D$56,$D$58,$D$59)</f>
        <v>0.05</v>
      </c>
      <c r="T112" s="178">
        <f>MAX($J$56,$J$58,$J$59)</f>
        <v>4.8000000000000001E-2</v>
      </c>
      <c r="U112" s="178">
        <f>MAX($P$56,$P$58,$P$59)</f>
        <v>4.8000000000000001E-2</v>
      </c>
      <c r="V112" s="178">
        <f>MAX($W$56,$W$58,$W$59)</f>
        <v>4.7E-2</v>
      </c>
      <c r="W112" s="182">
        <f>MAX(S112:V112)</f>
        <v>0.05</v>
      </c>
      <c r="X112" s="180"/>
      <c r="Y112" s="5"/>
      <c r="Z112" s="6" t="s">
        <v>10</v>
      </c>
      <c r="AA112" s="149">
        <f>MAX($D$53,$D$61,$D$65)</f>
        <v>4.9000000000000002E-2</v>
      </c>
      <c r="AB112" s="149">
        <f>MAX($J$53,$J$61,$J$65)</f>
        <v>4.9000000000000002E-2</v>
      </c>
      <c r="AC112" s="149">
        <f>MAX($P$53,$P$61,$P$65)</f>
        <v>4.8000000000000001E-2</v>
      </c>
      <c r="AD112" s="149">
        <f>MAX($W$53,$W$61,$W$65)</f>
        <v>4.8000000000000001E-2</v>
      </c>
      <c r="AE112" s="142">
        <f>MAX(AA112:AD112)</f>
        <v>4.9000000000000002E-2</v>
      </c>
      <c r="AF112" s="173"/>
      <c r="AG112" s="69"/>
      <c r="AH112" s="147" t="s">
        <v>9</v>
      </c>
      <c r="AI112" s="71">
        <f>MIN($AI107:$AI111)</f>
        <v>4.8000000000000001E-2</v>
      </c>
      <c r="AJ112" s="71">
        <f>MIN($AJ107:$AJ111)</f>
        <v>4.4999999999999998E-2</v>
      </c>
      <c r="AK112" s="71">
        <f>MIN($AK107:$AK111)</f>
        <v>4.3999999999999997E-2</v>
      </c>
      <c r="AL112" s="71">
        <f>MIN($AL107:$AL111)</f>
        <v>4.2999999999999997E-2</v>
      </c>
      <c r="AM112" s="72">
        <f>MIN($AM107:$AM111)</f>
        <v>4.2999999999999997E-2</v>
      </c>
    </row>
    <row r="113" spans="1:88" s="1" customFormat="1" x14ac:dyDescent="0.35">
      <c r="A113" s="173" t="s">
        <v>41</v>
      </c>
      <c r="B113" s="12" t="s">
        <v>9</v>
      </c>
      <c r="C113" s="148">
        <f>MIN(D$68,D$78,D$79,D$82,D$83)</f>
        <v>0.05</v>
      </c>
      <c r="D113" s="148">
        <f>MIN(J$68,J$78,J$79,J$82,J$83)</f>
        <v>4.9000000000000002E-2</v>
      </c>
      <c r="E113" s="148">
        <f>MIN(P$68,P$78,P$79,P$82,P$83)</f>
        <v>4.8000000000000001E-2</v>
      </c>
      <c r="F113" s="148">
        <f>MIN(W$68,W$78,W$79,W$82,W$83)</f>
        <v>4.9000000000000002E-2</v>
      </c>
      <c r="G113" s="120">
        <f>MIN(C128:F128)</f>
        <v>0.05</v>
      </c>
      <c r="H113" s="173"/>
      <c r="I113" s="5" t="s">
        <v>41</v>
      </c>
      <c r="J113" s="12" t="s">
        <v>9</v>
      </c>
      <c r="K113" s="148">
        <f>MIN(D$70,D$71,D$76,D$80)</f>
        <v>4.9000000000000002E-2</v>
      </c>
      <c r="L113" s="148">
        <f>MIN(J$70,J$71,J$76,J$80)</f>
        <v>4.9000000000000002E-2</v>
      </c>
      <c r="M113" s="148">
        <f>MIN(P$70,P$71,P$76,P$80)</f>
        <v>4.8000000000000001E-2</v>
      </c>
      <c r="N113" s="148">
        <f>MIN(W$70,W$71,W$76,W$80)</f>
        <v>4.8000000000000001E-2</v>
      </c>
      <c r="O113" s="127">
        <f>MIN(K113:N113)</f>
        <v>4.8000000000000001E-2</v>
      </c>
      <c r="P113" s="173"/>
      <c r="Q113" s="5" t="s">
        <v>41</v>
      </c>
      <c r="R113" s="12" t="s">
        <v>9</v>
      </c>
      <c r="S113" s="148">
        <f>MIN($D$72,$D$74,$D$75)</f>
        <v>4.9000000000000002E-2</v>
      </c>
      <c r="T113" s="148">
        <f>MIN($J$72,$J$74,$J$75)</f>
        <v>4.9000000000000002E-2</v>
      </c>
      <c r="U113" s="148">
        <f>MIN($P$72,$P$74,$P$75)</f>
        <v>4.9000000000000002E-2</v>
      </c>
      <c r="V113" s="148">
        <f>MIN($W$72,$W$74,$W$75)</f>
        <v>4.8000000000000001E-2</v>
      </c>
      <c r="W113" s="134">
        <f>MIN(S113:V113)</f>
        <v>4.8000000000000001E-2</v>
      </c>
      <c r="X113" s="173"/>
      <c r="Y113" s="5" t="s">
        <v>41</v>
      </c>
      <c r="Z113" s="12" t="s">
        <v>9</v>
      </c>
      <c r="AA113" s="148">
        <f>MIN($D$69,$D$77,$D$81)</f>
        <v>4.9000000000000002E-2</v>
      </c>
      <c r="AB113" s="148">
        <f>MIN($J$69,$J$77,$J$81)</f>
        <v>4.9000000000000002E-2</v>
      </c>
      <c r="AC113" s="148">
        <f>MIN($P$69,$P$77,$P$81)</f>
        <v>4.9000000000000002E-2</v>
      </c>
      <c r="AD113" s="148">
        <f>MIN($W$69,$W$77,$W$81)</f>
        <v>4.8000000000000001E-2</v>
      </c>
      <c r="AE113" s="139">
        <f>MIN(AA113:AD113)</f>
        <v>4.8000000000000001E-2</v>
      </c>
      <c r="AF113" s="173"/>
      <c r="AG113" s="69"/>
      <c r="AH113" s="147" t="s">
        <v>10</v>
      </c>
      <c r="AI113" s="71">
        <f>MAX($AI107:$AI111)</f>
        <v>4.9000000000000002E-2</v>
      </c>
      <c r="AJ113" s="71">
        <f>MAX($AJ107:$AJ111)</f>
        <v>4.9000000000000002E-2</v>
      </c>
      <c r="AK113" s="71">
        <f>MAX($AK107:$AK111)</f>
        <v>4.9000000000000002E-2</v>
      </c>
      <c r="AL113" s="71">
        <f>MAX($AL107:$AL111)</f>
        <v>4.9000000000000002E-2</v>
      </c>
      <c r="AM113" s="72">
        <f>MAX($AM107:$AM111)</f>
        <v>4.9000000000000002E-2</v>
      </c>
    </row>
    <row r="114" spans="1:88" s="1" customFormat="1" x14ac:dyDescent="0.35">
      <c r="A114" s="173"/>
      <c r="B114" s="6" t="s">
        <v>10</v>
      </c>
      <c r="C114" s="148">
        <f>MAX(D$68,D$78,D$79,D$82,D$83)</f>
        <v>0.05</v>
      </c>
      <c r="D114" s="148">
        <f>MAX(J$68,J$78,J$79,J$82,J$83)</f>
        <v>4.9000000000000002E-2</v>
      </c>
      <c r="E114" s="148">
        <f>MAX(P$68,P$78,P$79,P$82,P$83)</f>
        <v>4.9000000000000002E-2</v>
      </c>
      <c r="F114" s="148">
        <f>MAX(W$68,W$78,W$79,W$82,W$83)</f>
        <v>4.9000000000000002E-2</v>
      </c>
      <c r="G114" s="121">
        <f>MAX(C129:F129)</f>
        <v>9.9000000000000005E-2</v>
      </c>
      <c r="H114" s="173"/>
      <c r="I114" s="5"/>
      <c r="J114" s="6" t="s">
        <v>10</v>
      </c>
      <c r="K114" s="148">
        <f>MAX(D$70,D$71,D$76,D$80)</f>
        <v>0.05</v>
      </c>
      <c r="L114" s="148">
        <f>MAX(J$70,J$71,J$76,J$80)</f>
        <v>4.9000000000000002E-2</v>
      </c>
      <c r="M114" s="148">
        <f>MAX(P$70,P$71,P$76,P$80)</f>
        <v>4.9000000000000002E-2</v>
      </c>
      <c r="N114" s="148">
        <f>MAX(W$70,W$71,W$76,W$80)</f>
        <v>4.9000000000000002E-2</v>
      </c>
      <c r="O114" s="128">
        <f>MAX(K114:N114)</f>
        <v>0.05</v>
      </c>
      <c r="P114" s="173"/>
      <c r="Q114" s="5"/>
      <c r="R114" s="6" t="s">
        <v>10</v>
      </c>
      <c r="S114" s="148">
        <f>MAX($D$72,$D$74,$D$75)</f>
        <v>0.05</v>
      </c>
      <c r="T114" s="148">
        <f>MAX($J$72,$J$74,$J$75)</f>
        <v>4.9000000000000002E-2</v>
      </c>
      <c r="U114" s="148">
        <f>MAX($P$72,$P$74,$P$75)</f>
        <v>4.9000000000000002E-2</v>
      </c>
      <c r="V114" s="148">
        <f>MAX($W$72,$W$74,$W$75)</f>
        <v>4.9000000000000002E-2</v>
      </c>
      <c r="W114" s="135">
        <f>MAX(S114:V114)</f>
        <v>0.05</v>
      </c>
      <c r="X114" s="173"/>
      <c r="Y114" s="5"/>
      <c r="Z114" s="6" t="s">
        <v>10</v>
      </c>
      <c r="AA114" s="148">
        <f>MAX($D$69,$D$77,$D$81)</f>
        <v>0.05</v>
      </c>
      <c r="AB114" s="148">
        <f>MAX($J$69,$J$77,$J$81)</f>
        <v>0.05</v>
      </c>
      <c r="AC114" s="148">
        <f>MAX($P$69,$P$77,$P$81)</f>
        <v>4.9000000000000002E-2</v>
      </c>
      <c r="AD114" s="148">
        <f>MAX($W$69,$W$77,$W$81)</f>
        <v>4.9000000000000002E-2</v>
      </c>
      <c r="AE114" s="142">
        <f>MAX(AA114:AD114)</f>
        <v>0.05</v>
      </c>
      <c r="AF114" s="173"/>
      <c r="AG114" s="173"/>
      <c r="AH114" s="173"/>
      <c r="AI114" s="173"/>
      <c r="AJ114" s="173"/>
      <c r="AK114" s="173"/>
      <c r="AL114" s="173"/>
      <c r="AM114" s="173"/>
    </row>
    <row r="115" spans="1:88" s="1" customFormat="1" x14ac:dyDescent="0.35">
      <c r="A115" s="40"/>
      <c r="B115" s="41" t="s">
        <v>18</v>
      </c>
      <c r="C115" s="122">
        <f>MIN(C105:C114)</f>
        <v>4.7E-2</v>
      </c>
      <c r="D115" s="122">
        <f>MIN(D105:D114)</f>
        <v>4.3999999999999997E-2</v>
      </c>
      <c r="E115" s="122">
        <f>MIN(E105:E114)</f>
        <v>4.2999999999999997E-2</v>
      </c>
      <c r="F115" s="122">
        <f>MIN(F105:F114)</f>
        <v>4.2000000000000003E-2</v>
      </c>
      <c r="G115" s="123">
        <f>MIN(C115:F115)</f>
        <v>4.2000000000000003E-2</v>
      </c>
      <c r="H115" s="173"/>
      <c r="I115" s="46"/>
      <c r="J115" s="47" t="s">
        <v>18</v>
      </c>
      <c r="K115" s="129">
        <f>MIN(K105:K114)</f>
        <v>4.2999999999999997E-2</v>
      </c>
      <c r="L115" s="129">
        <f>MIN(L105:L114)</f>
        <v>4.2999999999999997E-2</v>
      </c>
      <c r="M115" s="129">
        <f>MIN(M105:M114)</f>
        <v>4.2999999999999997E-2</v>
      </c>
      <c r="N115" s="129">
        <f>MIN(N105:N114)</f>
        <v>4.2000000000000003E-2</v>
      </c>
      <c r="O115" s="130">
        <f>MIN(K115:N115)</f>
        <v>4.2000000000000003E-2</v>
      </c>
      <c r="P115" s="173"/>
      <c r="Q115" s="52"/>
      <c r="R115" s="53" t="s">
        <v>18</v>
      </c>
      <c r="S115" s="112">
        <f>MIN(S105:S114)</f>
        <v>4.7E-2</v>
      </c>
      <c r="T115" s="112">
        <f>MIN(T105:T114)</f>
        <v>4.4999999999999998E-2</v>
      </c>
      <c r="U115" s="112">
        <f>MIN(U105:U114)</f>
        <v>4.3999999999999997E-2</v>
      </c>
      <c r="V115" s="112">
        <f>MIN(V105:V114)</f>
        <v>4.2999999999999997E-2</v>
      </c>
      <c r="W115" s="136">
        <f>MIN(S115:V115)</f>
        <v>4.2999999999999997E-2</v>
      </c>
      <c r="X115" s="173"/>
      <c r="Y115" s="59"/>
      <c r="Z115" s="60" t="s">
        <v>11</v>
      </c>
      <c r="AA115" s="143">
        <f>MIN(AA105:AA114)</f>
        <v>4.4999999999999998E-2</v>
      </c>
      <c r="AB115" s="143">
        <f>MIN(AB105:AB114)</f>
        <v>4.2999999999999997E-2</v>
      </c>
      <c r="AC115" s="143">
        <f>MIN(AC105:AC114)</f>
        <v>4.2999999999999997E-2</v>
      </c>
      <c r="AD115" s="143">
        <f>MIN(AD105:AD114)</f>
        <v>4.2000000000000003E-2</v>
      </c>
      <c r="AE115" s="144">
        <f>MIN(AA115:AD115)</f>
        <v>4.2000000000000003E-2</v>
      </c>
      <c r="AF115" s="173"/>
      <c r="AG115" s="173"/>
      <c r="AH115" s="173"/>
      <c r="AI115" s="173"/>
      <c r="AJ115" s="173"/>
      <c r="AK115" s="173"/>
      <c r="AL115" s="173"/>
      <c r="AM115" s="173"/>
    </row>
    <row r="116" spans="1:88" s="1" customFormat="1" x14ac:dyDescent="0.35">
      <c r="A116" s="42"/>
      <c r="B116" s="43" t="s">
        <v>19</v>
      </c>
      <c r="C116" s="124">
        <f>MAX(C105:C114)</f>
        <v>0.05</v>
      </c>
      <c r="D116" s="124">
        <f>MAX(D105:D114)</f>
        <v>4.9000000000000002E-2</v>
      </c>
      <c r="E116" s="124">
        <f>MAX(E105:E114)</f>
        <v>4.9000000000000002E-2</v>
      </c>
      <c r="F116" s="124">
        <f>MAX(F105:F114)</f>
        <v>4.9000000000000002E-2</v>
      </c>
      <c r="G116" s="125">
        <f>MAX(C116:F116)</f>
        <v>0.05</v>
      </c>
      <c r="H116" s="173"/>
      <c r="I116" s="48"/>
      <c r="J116" s="49" t="s">
        <v>19</v>
      </c>
      <c r="K116" s="131">
        <f>MAX(K105:K114)</f>
        <v>0.05</v>
      </c>
      <c r="L116" s="131">
        <f>MAX(L105:L114)</f>
        <v>4.9000000000000002E-2</v>
      </c>
      <c r="M116" s="131">
        <f>MAX(M105:M114)</f>
        <v>4.9000000000000002E-2</v>
      </c>
      <c r="N116" s="131">
        <f>MAX(N105:N114)</f>
        <v>4.9000000000000002E-2</v>
      </c>
      <c r="O116" s="132">
        <f>MAX(K116:N116)</f>
        <v>0.05</v>
      </c>
      <c r="P116" s="173"/>
      <c r="Q116" s="54"/>
      <c r="R116" s="55" t="s">
        <v>19</v>
      </c>
      <c r="S116" s="137">
        <f>MAX(S105:S114)</f>
        <v>0.05</v>
      </c>
      <c r="T116" s="137">
        <f>MAX(T105:T114)</f>
        <v>4.9000000000000002E-2</v>
      </c>
      <c r="U116" s="137">
        <f>MAX(U105:U114)</f>
        <v>4.9000000000000002E-2</v>
      </c>
      <c r="V116" s="137">
        <f>MAX(V105:V114)</f>
        <v>4.9000000000000002E-2</v>
      </c>
      <c r="W116" s="138">
        <f>MAX(S116:V116)</f>
        <v>0.05</v>
      </c>
      <c r="X116" s="173"/>
      <c r="Y116" s="61"/>
      <c r="Z116" s="62"/>
      <c r="AA116" s="145">
        <f>MAX(AA105:AA114)</f>
        <v>0.05</v>
      </c>
      <c r="AB116" s="145">
        <f>MAX(AB105:AB114)</f>
        <v>0.05</v>
      </c>
      <c r="AC116" s="145">
        <f>MAX(AC105:AC114)</f>
        <v>4.9000000000000002E-2</v>
      </c>
      <c r="AD116" s="145">
        <f>MAX(AD105:AD114)</f>
        <v>4.9000000000000002E-2</v>
      </c>
      <c r="AE116" s="150">
        <f>MAX(AA116:AD116)</f>
        <v>0.05</v>
      </c>
      <c r="AF116" s="173"/>
      <c r="AG116" s="173"/>
      <c r="AH116" s="173"/>
      <c r="AI116" s="173"/>
      <c r="AJ116" s="173"/>
      <c r="AK116" s="173"/>
      <c r="AL116" s="173"/>
      <c r="AM116" s="173"/>
    </row>
    <row r="117" spans="1:88" s="37" customFormat="1" x14ac:dyDescent="0.35">
      <c r="A117" s="34"/>
      <c r="B117" s="35"/>
      <c r="C117" s="35"/>
      <c r="D117" s="35"/>
      <c r="E117" s="35"/>
      <c r="F117" s="35"/>
      <c r="G117" s="36"/>
      <c r="I117" s="34"/>
      <c r="J117" s="35"/>
      <c r="K117" s="35"/>
      <c r="L117" s="35"/>
      <c r="M117" s="35"/>
      <c r="N117" s="35"/>
      <c r="O117" s="36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</row>
    <row r="118" spans="1:88" s="1" customFormat="1" x14ac:dyDescent="0.35">
      <c r="A118" s="2" t="s">
        <v>50</v>
      </c>
      <c r="B118" s="3" t="s">
        <v>8</v>
      </c>
      <c r="C118" s="4">
        <v>2</v>
      </c>
      <c r="D118" s="4">
        <v>3</v>
      </c>
      <c r="E118" s="4">
        <v>4</v>
      </c>
      <c r="F118" s="4">
        <v>5</v>
      </c>
      <c r="G118" s="38" t="s">
        <v>11</v>
      </c>
      <c r="H118" s="173"/>
      <c r="I118" s="2" t="s">
        <v>50</v>
      </c>
      <c r="J118" s="3" t="s">
        <v>8</v>
      </c>
      <c r="K118" s="4">
        <v>2</v>
      </c>
      <c r="L118" s="4">
        <v>3</v>
      </c>
      <c r="M118" s="4">
        <v>4</v>
      </c>
      <c r="N118" s="4">
        <v>5</v>
      </c>
      <c r="O118" s="44" t="s">
        <v>11</v>
      </c>
      <c r="P118" s="173"/>
      <c r="Q118" s="2" t="s">
        <v>3</v>
      </c>
      <c r="R118" s="3" t="s">
        <v>8</v>
      </c>
      <c r="S118" s="4">
        <v>2</v>
      </c>
      <c r="T118" s="4">
        <v>3</v>
      </c>
      <c r="U118" s="4">
        <v>4</v>
      </c>
      <c r="V118" s="4">
        <v>5</v>
      </c>
      <c r="W118" s="50" t="s">
        <v>11</v>
      </c>
      <c r="X118" s="173"/>
      <c r="Y118" s="2" t="s">
        <v>3</v>
      </c>
      <c r="Z118" s="3" t="s">
        <v>8</v>
      </c>
      <c r="AA118" s="4">
        <v>2</v>
      </c>
      <c r="AB118" s="4">
        <v>3</v>
      </c>
      <c r="AC118" s="4">
        <v>4</v>
      </c>
      <c r="AD118" s="4">
        <v>5</v>
      </c>
      <c r="AE118" s="56" t="s">
        <v>11</v>
      </c>
      <c r="AF118" s="173"/>
      <c r="AG118" s="186" t="s">
        <v>53</v>
      </c>
      <c r="AH118" s="186"/>
      <c r="AI118" s="186"/>
      <c r="AJ118" s="186"/>
      <c r="AK118" s="186"/>
      <c r="AL118" s="186"/>
      <c r="AM118" s="186"/>
    </row>
    <row r="119" spans="1:88" s="1" customFormat="1" x14ac:dyDescent="0.35">
      <c r="A119" s="5" t="s">
        <v>12</v>
      </c>
      <c r="B119" s="6"/>
      <c r="C119" s="7"/>
      <c r="D119" s="7"/>
      <c r="E119" s="7"/>
      <c r="F119" s="7"/>
      <c r="G119" s="39"/>
      <c r="H119" s="173"/>
      <c r="I119" s="5" t="s">
        <v>12</v>
      </c>
      <c r="J119" s="6"/>
      <c r="K119" s="7"/>
      <c r="L119" s="7"/>
      <c r="M119" s="7"/>
      <c r="N119" s="7"/>
      <c r="O119" s="45"/>
      <c r="P119" s="173"/>
      <c r="Q119" s="5" t="s">
        <v>12</v>
      </c>
      <c r="R119" s="6"/>
      <c r="S119" s="7"/>
      <c r="T119" s="7"/>
      <c r="U119" s="7"/>
      <c r="V119" s="7"/>
      <c r="W119" s="51"/>
      <c r="X119" s="173"/>
      <c r="Y119" s="5" t="s">
        <v>12</v>
      </c>
      <c r="Z119" s="6"/>
      <c r="AA119" s="7"/>
      <c r="AB119" s="7"/>
      <c r="AC119" s="7"/>
      <c r="AD119" s="7"/>
      <c r="AE119" s="57"/>
      <c r="AF119" s="173"/>
      <c r="AG119" s="173"/>
      <c r="AH119" s="173"/>
      <c r="AI119" s="173"/>
      <c r="AJ119" s="173"/>
      <c r="AK119" s="173"/>
      <c r="AL119" s="173"/>
      <c r="AM119" s="173"/>
    </row>
    <row r="120" spans="1:88" s="1" customFormat="1" x14ac:dyDescent="0.35">
      <c r="A120" s="5" t="s">
        <v>13</v>
      </c>
      <c r="B120" s="12" t="s">
        <v>9</v>
      </c>
      <c r="C120" s="148">
        <f>MIN(E$4,E$14,E$15,E$18,E$19)</f>
        <v>4.7E-2</v>
      </c>
      <c r="D120" s="148">
        <f>MIN(K$4,K$14,K$15,K$18,K$19)</f>
        <v>5.2999999999999999E-2</v>
      </c>
      <c r="E120" s="148">
        <f>MIN(Q$4,Q$14,Q$15,Q$18,Q$19)</f>
        <v>5.3999999999999999E-2</v>
      </c>
      <c r="F120" s="148">
        <f>MIN(X$4,X$14,X$15,X$18,X$19)</f>
        <v>5.2999999999999999E-2</v>
      </c>
      <c r="G120" s="120">
        <f>MIN(C105:F105)</f>
        <v>4.2000000000000003E-2</v>
      </c>
      <c r="H120" s="173"/>
      <c r="I120" s="5" t="s">
        <v>13</v>
      </c>
      <c r="J120" s="12" t="s">
        <v>9</v>
      </c>
      <c r="K120" s="148">
        <f>MIN(E$6,E$7,E$12,E$16)</f>
        <v>4.2999999999999997E-2</v>
      </c>
      <c r="L120" s="148">
        <f>MIN(K$6,K$7,K$12,K$16)</f>
        <v>4.9000000000000002E-2</v>
      </c>
      <c r="M120" s="148">
        <f>MIN(Q$6,Q$7,Q$12,Q$16)</f>
        <v>0.05</v>
      </c>
      <c r="N120" s="148">
        <f>MIN(X$6,X$7,X$12,X$16)</f>
        <v>0.05</v>
      </c>
      <c r="O120" s="127">
        <f>MIN(K120:N120)</f>
        <v>4.2999999999999997E-2</v>
      </c>
      <c r="P120" s="173"/>
      <c r="Q120" s="5" t="s">
        <v>13</v>
      </c>
      <c r="R120" s="12" t="s">
        <v>9</v>
      </c>
      <c r="S120" s="148">
        <f>MIN($E$8,$E$10,$E$11)</f>
        <v>4.7E-2</v>
      </c>
      <c r="T120" s="148">
        <f>MIN($K$8,$K$10,$K$11)</f>
        <v>5.0999999999999997E-2</v>
      </c>
      <c r="U120" s="148">
        <f>MIN($Q$8,$Q$10,$Q$11)</f>
        <v>5.1999999999999998E-2</v>
      </c>
      <c r="V120" s="148">
        <f>MIN($X$8,$X$10,$X$11)</f>
        <v>5.1999999999999998E-2</v>
      </c>
      <c r="W120" s="134">
        <f>MIN(S120:V120)</f>
        <v>4.7E-2</v>
      </c>
      <c r="X120" s="173"/>
      <c r="Y120" s="5" t="s">
        <v>13</v>
      </c>
      <c r="Z120" s="12" t="s">
        <v>9</v>
      </c>
      <c r="AA120" s="148">
        <f>MIN($E$5,$E$13,$E$17)</f>
        <v>4.4999999999999998E-2</v>
      </c>
      <c r="AB120" s="148">
        <f>MIN($K$5,$K$13,$K$17)</f>
        <v>4.5999999999999999E-2</v>
      </c>
      <c r="AC120" s="148">
        <f>MIN($Q$5,$Q$13,$Q$17)</f>
        <v>4.5999999999999999E-2</v>
      </c>
      <c r="AD120" s="148">
        <f>MIN($X$5,$X$13,$X$17)</f>
        <v>4.5999999999999999E-2</v>
      </c>
      <c r="AE120" s="139">
        <f>MIN(AA120:AD120)</f>
        <v>4.4999999999999998E-2</v>
      </c>
      <c r="AF120" s="173"/>
      <c r="AG120" s="2" t="s">
        <v>15</v>
      </c>
      <c r="AH120" s="3" t="s">
        <v>8</v>
      </c>
      <c r="AI120" s="4">
        <v>2</v>
      </c>
      <c r="AJ120" s="4">
        <v>3</v>
      </c>
      <c r="AK120" s="4">
        <v>4</v>
      </c>
      <c r="AL120" s="4">
        <v>5</v>
      </c>
      <c r="AM120" s="67" t="s">
        <v>11</v>
      </c>
    </row>
    <row r="121" spans="1:88" s="1" customFormat="1" x14ac:dyDescent="0.35">
      <c r="A121" s="5"/>
      <c r="B121" s="6" t="s">
        <v>10</v>
      </c>
      <c r="C121" s="148">
        <f>MAX(E$4,E$14,E$15,E$18,E$19)</f>
        <v>4.9000000000000002E-2</v>
      </c>
      <c r="D121" s="148">
        <f>MAX(K$4,K$14,K$15,K$18,K$19)</f>
        <v>7.0000000000000007E-2</v>
      </c>
      <c r="E121" s="148">
        <f>MAX(Q$4,Q$14,Q$15,Q$18,Q$19)</f>
        <v>8.3000000000000004E-2</v>
      </c>
      <c r="F121" s="148">
        <f>MAX(X$4,X$14,X$15,X$18,X$19)</f>
        <v>9.2999999999999999E-2</v>
      </c>
      <c r="G121" s="121">
        <f>MAX(C106:F106)</f>
        <v>4.9000000000000002E-2</v>
      </c>
      <c r="H121" s="173"/>
      <c r="I121" s="5"/>
      <c r="J121" s="6" t="s">
        <v>10</v>
      </c>
      <c r="K121" s="148">
        <f>MAX(E$6,E$7,E$12,E$16)</f>
        <v>4.8000000000000001E-2</v>
      </c>
      <c r="L121" s="148">
        <f>MAX(K$6,K$7,K$12,K$16)</f>
        <v>0.06</v>
      </c>
      <c r="M121" s="148">
        <f>MAX(Q$6,Q$7,Q$12,Q$16)</f>
        <v>7.0999999999999994E-2</v>
      </c>
      <c r="N121" s="148">
        <f>MAX(X$6,X$7,X$12,X$16)</f>
        <v>7.9000000000000001E-2</v>
      </c>
      <c r="O121" s="128">
        <f>MAX(K121:N121)</f>
        <v>7.9000000000000001E-2</v>
      </c>
      <c r="P121" s="173"/>
      <c r="Q121" s="5"/>
      <c r="R121" s="6" t="s">
        <v>10</v>
      </c>
      <c r="S121" s="148">
        <f>MAX($E$8,$E$10,$E$11)</f>
        <v>4.7E-2</v>
      </c>
      <c r="T121" s="148">
        <f>MAX($K$8,$K$10,$K$11)</f>
        <v>6.7000000000000004E-2</v>
      </c>
      <c r="U121" s="148">
        <f>MAX($Q$8,$Q$10,$Q$11)</f>
        <v>0.08</v>
      </c>
      <c r="V121" s="148">
        <f>MAX($X$8,$X$10,$X$11)</f>
        <v>8.8999999999999996E-2</v>
      </c>
      <c r="W121" s="135">
        <f>MAX(S121:V121)</f>
        <v>8.8999999999999996E-2</v>
      </c>
      <c r="X121" s="173"/>
      <c r="Y121" s="5"/>
      <c r="Z121" s="6" t="s">
        <v>10</v>
      </c>
      <c r="AA121" s="149">
        <f>MAX($E$5,$E$13,$E$17)</f>
        <v>4.8000000000000001E-2</v>
      </c>
      <c r="AB121" s="149">
        <f>MAX($K$5,$K$13,$K$17)</f>
        <v>4.8000000000000001E-2</v>
      </c>
      <c r="AC121" s="149">
        <f>MAX($Q$5,$Q$13,$Q$17)</f>
        <v>4.7E-2</v>
      </c>
      <c r="AD121" s="149">
        <f>MAX($X$5,$X$13,$X$17)</f>
        <v>4.7E-2</v>
      </c>
      <c r="AE121" s="142">
        <f>MAX(AA121:AD121)</f>
        <v>4.8000000000000001E-2</v>
      </c>
      <c r="AF121" s="173"/>
      <c r="AG121" s="5" t="s">
        <v>12</v>
      </c>
      <c r="AH121" s="6"/>
      <c r="AI121" s="7"/>
      <c r="AJ121" s="7"/>
      <c r="AK121" s="7"/>
      <c r="AL121" s="7"/>
      <c r="AM121" s="68"/>
    </row>
    <row r="122" spans="1:88" s="1" customFormat="1" x14ac:dyDescent="0.35">
      <c r="A122" s="5" t="s">
        <v>14</v>
      </c>
      <c r="B122" s="12" t="s">
        <v>9</v>
      </c>
      <c r="C122" s="148">
        <f>MIN(E$20,E$30,E$31,E$34,E$35)</f>
        <v>4.8000000000000001E-2</v>
      </c>
      <c r="D122" s="148">
        <f>MIN(K$20,K$30,K$31,K$34,K$35)</f>
        <v>5.3999999999999999E-2</v>
      </c>
      <c r="E122" s="148">
        <f>MIN(Q$20,Q$30,Q$31,Q$34,Q$35)</f>
        <v>5.5E-2</v>
      </c>
      <c r="F122" s="148">
        <f>MIN(X$20,X$30,X$31,X$34,X$35)</f>
        <v>5.3999999999999999E-2</v>
      </c>
      <c r="G122" s="120">
        <f>MIN(C107:F107)</f>
        <v>4.3999999999999997E-2</v>
      </c>
      <c r="H122" s="173"/>
      <c r="I122" s="5" t="s">
        <v>14</v>
      </c>
      <c r="J122" s="12" t="s">
        <v>9</v>
      </c>
      <c r="K122" s="148">
        <f>MIN(E$22,E$23,E$28,E$32)</f>
        <v>4.4999999999999998E-2</v>
      </c>
      <c r="L122" s="148">
        <f>MIN(K$22,K$23,K$28,K$32)</f>
        <v>0.05</v>
      </c>
      <c r="M122" s="148">
        <f>MIN(Q$22,Q$23,Q$28,Q$32)</f>
        <v>5.0999999999999997E-2</v>
      </c>
      <c r="N122" s="148">
        <f>MIN(X$22,X$23,X$28,X$32)</f>
        <v>5.0999999999999997E-2</v>
      </c>
      <c r="O122" s="127">
        <f>MIN(K122:N122)</f>
        <v>4.4999999999999998E-2</v>
      </c>
      <c r="P122" s="173"/>
      <c r="Q122" s="5" t="s">
        <v>14</v>
      </c>
      <c r="R122" s="12" t="s">
        <v>9</v>
      </c>
      <c r="S122" s="148">
        <f>MIN($E$24,$E$26:$E$27)</f>
        <v>4.8000000000000001E-2</v>
      </c>
      <c r="T122" s="148">
        <f>MIN($K$24,$K$26:$K$27)</f>
        <v>5.1999999999999998E-2</v>
      </c>
      <c r="U122" s="148">
        <f>MIN($Q$24,$Q$26:$Q$27)</f>
        <v>5.2999999999999999E-2</v>
      </c>
      <c r="V122" s="148">
        <f>MIN($X$24,$X$26,$X$27)</f>
        <v>5.2999999999999999E-2</v>
      </c>
      <c r="W122" s="134">
        <f>MIN(S122:V122)</f>
        <v>4.8000000000000001E-2</v>
      </c>
      <c r="X122" s="173"/>
      <c r="Y122" s="5" t="s">
        <v>14</v>
      </c>
      <c r="Z122" s="12" t="s">
        <v>9</v>
      </c>
      <c r="AA122" s="148">
        <f>MIN($E$21,$E$29,$E$33)</f>
        <v>4.8000000000000001E-2</v>
      </c>
      <c r="AB122" s="148">
        <f>MIN($K$21,$K$29,$K$33)</f>
        <v>4.7E-2</v>
      </c>
      <c r="AC122" s="148">
        <f>MIN($Q$21,$Q$29,$Q$33)</f>
        <v>4.8000000000000001E-2</v>
      </c>
      <c r="AD122" s="148">
        <f>MIN($X$21,$X$29,$X$33)</f>
        <v>4.8000000000000001E-2</v>
      </c>
      <c r="AE122" s="139">
        <f>MIN(AA122:AD122)</f>
        <v>4.7E-2</v>
      </c>
      <c r="AF122" s="173"/>
      <c r="AG122" s="5" t="s">
        <v>13</v>
      </c>
      <c r="AH122" s="12" t="s">
        <v>9</v>
      </c>
      <c r="AI122" s="66">
        <f>$E$9</f>
        <v>4.8000000000000001E-2</v>
      </c>
      <c r="AJ122" s="66">
        <f>$K$9</f>
        <v>4.7E-2</v>
      </c>
      <c r="AK122" s="66">
        <f>$Q$9</f>
        <v>4.7E-2</v>
      </c>
      <c r="AL122" s="66">
        <f>$X$9</f>
        <v>4.7E-2</v>
      </c>
      <c r="AM122" s="73">
        <f>MIN($AI122:$AL122)</f>
        <v>4.7E-2</v>
      </c>
    </row>
    <row r="123" spans="1:88" s="1" customFormat="1" x14ac:dyDescent="0.35">
      <c r="A123" s="5"/>
      <c r="B123" s="6" t="s">
        <v>10</v>
      </c>
      <c r="C123" s="148">
        <f>MAX(E$20,E$30,E$31,E$34,E$35)</f>
        <v>4.9000000000000002E-2</v>
      </c>
      <c r="D123" s="148">
        <f>MAX(K$20,K$30,K$31,K$34,K$35)</f>
        <v>7.0999999999999994E-2</v>
      </c>
      <c r="E123" s="148">
        <f>MAX(Q$20,Q$30,Q$31,Q$34,Q$35)</f>
        <v>8.5000000000000006E-2</v>
      </c>
      <c r="F123" s="148">
        <f>MAX(X$20,X$30,X$31,X$34,X$35)</f>
        <v>9.5000000000000001E-2</v>
      </c>
      <c r="G123" s="121">
        <f>MAX(C108:F108)</f>
        <v>4.9000000000000002E-2</v>
      </c>
      <c r="H123" s="173"/>
      <c r="I123" s="5"/>
      <c r="J123" s="6" t="s">
        <v>10</v>
      </c>
      <c r="K123" s="148">
        <f>MAX(E$22,E$23,E$28,E$32)</f>
        <v>4.9000000000000002E-2</v>
      </c>
      <c r="L123" s="148">
        <f>MAX(K$22,K$23,K$28,K$32)</f>
        <v>6.5000000000000002E-2</v>
      </c>
      <c r="M123" s="148">
        <f>MAX(Q$22,Q$23,Q$28,Q$32)</f>
        <v>7.8E-2</v>
      </c>
      <c r="N123" s="148">
        <f>MAX(X$22,X$23,X$28,X$32)</f>
        <v>8.6999999999999994E-2</v>
      </c>
      <c r="O123" s="128">
        <f>MAX(K123:N123)</f>
        <v>8.6999999999999994E-2</v>
      </c>
      <c r="P123" s="173"/>
      <c r="Q123" s="5"/>
      <c r="R123" s="6" t="s">
        <v>10</v>
      </c>
      <c r="S123" s="148">
        <f>MAX($E$24,$E$26:$E$27)</f>
        <v>4.8000000000000001E-2</v>
      </c>
      <c r="T123" s="148">
        <f>MAX($K$24,$K$26:$K$27)</f>
        <v>6.9000000000000006E-2</v>
      </c>
      <c r="U123" s="148">
        <f>MAX($Q$24,$Q$26:$Q$27)</f>
        <v>8.4000000000000005E-2</v>
      </c>
      <c r="V123" s="148">
        <f>MAX($X$24,$X$26,$X$27)</f>
        <v>9.4E-2</v>
      </c>
      <c r="W123" s="135">
        <f>MAX(S123:V123)</f>
        <v>9.4E-2</v>
      </c>
      <c r="X123" s="173"/>
      <c r="Y123" s="5"/>
      <c r="Z123" s="6" t="s">
        <v>10</v>
      </c>
      <c r="AA123" s="149">
        <f>MAX($E$21,$E$29,$E$33)</f>
        <v>4.9000000000000002E-2</v>
      </c>
      <c r="AB123" s="149">
        <f>MAX($K$21,$K$29,$K$33)</f>
        <v>4.8000000000000001E-2</v>
      </c>
      <c r="AC123" s="149">
        <f>MAX($Q$21,$Q$29,$Q$33)</f>
        <v>4.9000000000000002E-2</v>
      </c>
      <c r="AD123" s="149">
        <f>MAX($X$21,$X$29,$X$33)</f>
        <v>4.8000000000000001E-2</v>
      </c>
      <c r="AE123" s="142">
        <f>MAX(AA123:AD123)</f>
        <v>4.9000000000000002E-2</v>
      </c>
      <c r="AF123" s="173"/>
      <c r="AG123" s="5" t="s">
        <v>14</v>
      </c>
      <c r="AH123" s="12" t="s">
        <v>9</v>
      </c>
      <c r="AI123" s="66">
        <f>$E$25</f>
        <v>4.9000000000000002E-2</v>
      </c>
      <c r="AJ123" s="66">
        <f>$K$25</f>
        <v>4.8000000000000001E-2</v>
      </c>
      <c r="AK123" s="66">
        <f>$Q$25</f>
        <v>4.8000000000000001E-2</v>
      </c>
      <c r="AL123" s="66">
        <f>$X$25</f>
        <v>4.8000000000000001E-2</v>
      </c>
      <c r="AM123" s="73">
        <f>MIN($AI123:$AL123)</f>
        <v>4.8000000000000001E-2</v>
      </c>
    </row>
    <row r="124" spans="1:88" s="1" customFormat="1" x14ac:dyDescent="0.35">
      <c r="A124" s="5" t="s">
        <v>17</v>
      </c>
      <c r="B124" s="12" t="s">
        <v>9</v>
      </c>
      <c r="C124" s="148">
        <f>MIN(E$36,E$46,E$47,E$50,E$51)</f>
        <v>4.9000000000000002E-2</v>
      </c>
      <c r="D124" s="148">
        <f>MIN(K$36,K$46,K$47,K$50,K$51)</f>
        <v>5.5E-2</v>
      </c>
      <c r="E124" s="148">
        <f>MIN(Q$36,Q$46,Q$47,Q$50,Q$51)</f>
        <v>5.6000000000000001E-2</v>
      </c>
      <c r="F124" s="148">
        <f>MIN(X$36,X$46,X$47,X$50,X$51)</f>
        <v>5.5E-2</v>
      </c>
      <c r="G124" s="120">
        <f>MIN(C109:F109)</f>
        <v>4.5999999999999999E-2</v>
      </c>
      <c r="H124" s="173"/>
      <c r="I124" s="5" t="s">
        <v>17</v>
      </c>
      <c r="J124" s="12" t="s">
        <v>9</v>
      </c>
      <c r="K124" s="148">
        <f>MIN(E$38,E$39,E$44,E$48)</f>
        <v>4.7E-2</v>
      </c>
      <c r="L124" s="148">
        <f>MIN(K$38,K$39,K$44,K$48)</f>
        <v>5.0999999999999997E-2</v>
      </c>
      <c r="M124" s="148">
        <f>MIN(Q$38,Q$39,Q$44,Q$48)</f>
        <v>5.1999999999999998E-2</v>
      </c>
      <c r="N124" s="148">
        <f>MIN(X$38,X$39,X$44,X$48)</f>
        <v>5.1999999999999998E-2</v>
      </c>
      <c r="O124" s="127">
        <f>MIN(K124:N124)</f>
        <v>4.7E-2</v>
      </c>
      <c r="P124" s="173"/>
      <c r="Q124" s="5" t="s">
        <v>17</v>
      </c>
      <c r="R124" s="12" t="s">
        <v>9</v>
      </c>
      <c r="S124" s="148">
        <f>MIN($E$40,$E$42:$E$43)</f>
        <v>4.8000000000000001E-2</v>
      </c>
      <c r="T124" s="148">
        <f>MIN($K$40,$K$42:$K$43)</f>
        <v>5.2999999999999999E-2</v>
      </c>
      <c r="U124" s="148">
        <f>MIN($Q$40,$Q$42:$Q$43)</f>
        <v>5.3999999999999999E-2</v>
      </c>
      <c r="V124" s="148">
        <f>MIN($X$40,$X$42,$X$43)</f>
        <v>5.3999999999999999E-2</v>
      </c>
      <c r="W124" s="134">
        <f>MIN(S124:V124)</f>
        <v>4.8000000000000001E-2</v>
      </c>
      <c r="X124" s="173"/>
      <c r="Y124" s="5" t="s">
        <v>17</v>
      </c>
      <c r="Z124" s="12" t="s">
        <v>9</v>
      </c>
      <c r="AA124" s="148">
        <f>MIN($E$37,$E$45,$E$49)</f>
        <v>4.8000000000000001E-2</v>
      </c>
      <c r="AB124" s="148">
        <f>MIN($K$37,$K$45,$K$49)</f>
        <v>4.8000000000000001E-2</v>
      </c>
      <c r="AC124" s="148">
        <f>MIN($Q$37,$Q$45,$Q$49)</f>
        <v>4.8000000000000001E-2</v>
      </c>
      <c r="AD124" s="148">
        <f>MIN($X$37,$X$45,$X$49)</f>
        <v>4.8000000000000001E-2</v>
      </c>
      <c r="AE124" s="139">
        <f>MIN(AA124:AD124)</f>
        <v>4.8000000000000001E-2</v>
      </c>
      <c r="AF124" s="173"/>
      <c r="AG124" s="5" t="s">
        <v>17</v>
      </c>
      <c r="AH124" s="12" t="s">
        <v>9</v>
      </c>
      <c r="AI124" s="66">
        <f>$E$41</f>
        <v>4.9000000000000002E-2</v>
      </c>
      <c r="AJ124" s="66">
        <f>$K$41</f>
        <v>4.9000000000000002E-2</v>
      </c>
      <c r="AK124" s="66">
        <f>$Q$41</f>
        <v>4.9000000000000002E-2</v>
      </c>
      <c r="AL124" s="66">
        <f>$X$41</f>
        <v>4.9000000000000002E-2</v>
      </c>
      <c r="AM124" s="73">
        <f>MIN($AI124:$AL124)</f>
        <v>4.9000000000000002E-2</v>
      </c>
    </row>
    <row r="125" spans="1:88" s="1" customFormat="1" x14ac:dyDescent="0.35">
      <c r="A125" s="5"/>
      <c r="B125" s="6" t="s">
        <v>10</v>
      </c>
      <c r="C125" s="148">
        <f>MAX(E$36,E$46,E$47,E$50,E$51)</f>
        <v>0.05</v>
      </c>
      <c r="D125" s="148">
        <f>MAX(K$36,K$46,K$47,K$50,K$51)</f>
        <v>7.0999999999999994E-2</v>
      </c>
      <c r="E125" s="148">
        <f>MAX(Q$36,Q$46,Q$47,Q$50,Q$51)</f>
        <v>8.5999999999999993E-2</v>
      </c>
      <c r="F125" s="148">
        <f>MAX(X$36,X$46,X$47,X$50,X$51)</f>
        <v>9.6000000000000002E-2</v>
      </c>
      <c r="G125" s="121">
        <f>MAX(C110:F110)</f>
        <v>0.05</v>
      </c>
      <c r="H125" s="173"/>
      <c r="I125" s="5"/>
      <c r="J125" s="6" t="s">
        <v>10</v>
      </c>
      <c r="K125" s="148">
        <f>MAX(E$38,E$39,E$44,E$48)</f>
        <v>4.9000000000000002E-2</v>
      </c>
      <c r="L125" s="148">
        <f>MAX(K$38,K$39,K$44,K$48)</f>
        <v>6.8000000000000005E-2</v>
      </c>
      <c r="M125" s="148">
        <f>MAX(Q$38,Q$39,Q$44,Q$48)</f>
        <v>8.1000000000000003E-2</v>
      </c>
      <c r="N125" s="148">
        <f>MAX(X$38,X$39,X$44,X$48)</f>
        <v>0.09</v>
      </c>
      <c r="O125" s="128">
        <f>MAX(K125:N125)</f>
        <v>0.09</v>
      </c>
      <c r="P125" s="173"/>
      <c r="Q125" s="5"/>
      <c r="R125" s="6" t="s">
        <v>10</v>
      </c>
      <c r="S125" s="148">
        <f>MAX($E$40,$E$42:$E$43)</f>
        <v>4.9000000000000002E-2</v>
      </c>
      <c r="T125" s="148">
        <f>MAX($K$40,$K$42:$K$43)</f>
        <v>7.0999999999999994E-2</v>
      </c>
      <c r="U125" s="148">
        <f>MAX($Q$40,$Q$42:$Q$43)</f>
        <v>8.5999999999999993E-2</v>
      </c>
      <c r="V125" s="148">
        <f>MAX($X$40,$X$42,$X$43)</f>
        <v>9.6000000000000002E-2</v>
      </c>
      <c r="W125" s="135">
        <f>MAX(S125:V125)</f>
        <v>9.6000000000000002E-2</v>
      </c>
      <c r="X125" s="173"/>
      <c r="Y125" s="5"/>
      <c r="Z125" s="6" t="s">
        <v>10</v>
      </c>
      <c r="AA125" s="149">
        <f>MAX($E$37,$E$45,$E$49)</f>
        <v>4.9000000000000002E-2</v>
      </c>
      <c r="AB125" s="149">
        <f>MAX($K$37,$K$45,$K$49)</f>
        <v>4.9000000000000002E-2</v>
      </c>
      <c r="AC125" s="149">
        <f>MAX($Q$37,$Q$45,$Q$49)</f>
        <v>4.9000000000000002E-2</v>
      </c>
      <c r="AD125" s="149">
        <f>MAX($X$37,$X$45,$X$49)</f>
        <v>4.9000000000000002E-2</v>
      </c>
      <c r="AE125" s="142">
        <f>MAX(AA125:AD125)</f>
        <v>4.9000000000000002E-2</v>
      </c>
      <c r="AF125" s="173"/>
      <c r="AG125" s="5" t="s">
        <v>20</v>
      </c>
      <c r="AH125" s="12" t="s">
        <v>9</v>
      </c>
      <c r="AI125" s="66">
        <f>$E$57</f>
        <v>4.9000000000000002E-2</v>
      </c>
      <c r="AJ125" s="66">
        <f>$K$57</f>
        <v>4.9000000000000002E-2</v>
      </c>
      <c r="AK125" s="66">
        <f>$Q$57</f>
        <v>4.9000000000000002E-2</v>
      </c>
      <c r="AL125" s="66">
        <f>$X$57</f>
        <v>4.9000000000000002E-2</v>
      </c>
      <c r="AM125" s="73">
        <f>MIN($AI125:$AL125)</f>
        <v>4.9000000000000002E-2</v>
      </c>
    </row>
    <row r="126" spans="1:88" s="1" customFormat="1" x14ac:dyDescent="0.35">
      <c r="A126" s="5" t="s">
        <v>20</v>
      </c>
      <c r="B126" s="12" t="s">
        <v>9</v>
      </c>
      <c r="C126" s="148">
        <f>MIN(E$52,E$62,E$63,E$66,E$67)</f>
        <v>4.9000000000000002E-2</v>
      </c>
      <c r="D126" s="148">
        <f>MIN(K$52,K$62,K$63,K$66,K$67)</f>
        <v>5.6000000000000001E-2</v>
      </c>
      <c r="E126" s="148">
        <f>MIN(Q$52,Q$62,Q$63,Q$66,Q$67)</f>
        <v>5.6000000000000001E-2</v>
      </c>
      <c r="F126" s="148">
        <f>MIN(X$52,X$62,X$63,X$66,X$67)</f>
        <v>5.6000000000000001E-2</v>
      </c>
      <c r="G126" s="120">
        <f>MIN(C111:F111)</f>
        <v>4.7E-2</v>
      </c>
      <c r="H126" s="173"/>
      <c r="I126" s="5" t="s">
        <v>20</v>
      </c>
      <c r="J126" s="12" t="s">
        <v>9</v>
      </c>
      <c r="K126" s="148">
        <f>MIN(E$54,E$55,E$60,E$64)</f>
        <v>4.7E-2</v>
      </c>
      <c r="L126" s="148">
        <f>MIN(K$54,K$55,K$60,K$64)</f>
        <v>0.05</v>
      </c>
      <c r="M126" s="148">
        <f>MIN(Q$54,Q$55,Q$60,Q$64)</f>
        <v>5.1999999999999998E-2</v>
      </c>
      <c r="N126" s="148">
        <f>MIN(X$54,X$55,X$60,X$64)</f>
        <v>5.2999999999999999E-2</v>
      </c>
      <c r="O126" s="127">
        <f>MIN(K126:N126)</f>
        <v>4.7E-2</v>
      </c>
      <c r="P126" s="173"/>
      <c r="Q126" s="5" t="s">
        <v>20</v>
      </c>
      <c r="R126" s="12" t="s">
        <v>9</v>
      </c>
      <c r="S126" s="148">
        <f>MIN($E$56,$E$58,$E$59)</f>
        <v>4.9000000000000002E-2</v>
      </c>
      <c r="T126" s="148">
        <f>MIN($K$56,$K$58,$K$59)</f>
        <v>5.2999999999999999E-2</v>
      </c>
      <c r="U126" s="148">
        <f>MIN($Q$56,$Q$58,$Q$59)</f>
        <v>5.3999999999999999E-2</v>
      </c>
      <c r="V126" s="148">
        <f>MIN($X$56,$X$58,$X$59)</f>
        <v>5.3999999999999999E-2</v>
      </c>
      <c r="W126" s="134">
        <f>MIN(S126:V126)</f>
        <v>4.9000000000000002E-2</v>
      </c>
      <c r="X126" s="173"/>
      <c r="Y126" s="5" t="s">
        <v>20</v>
      </c>
      <c r="Z126" s="12" t="s">
        <v>9</v>
      </c>
      <c r="AA126" s="148">
        <f>MIN($E$53,$E$61,$E$65)</f>
        <v>4.8000000000000001E-2</v>
      </c>
      <c r="AB126" s="148">
        <f>MIN($K$53,$K$61,$K$65)</f>
        <v>4.9000000000000002E-2</v>
      </c>
      <c r="AC126" s="148">
        <f>MIN($Q$53,$Q$61,$Q$65)</f>
        <v>4.9000000000000002E-2</v>
      </c>
      <c r="AD126" s="148">
        <f>MIN($X$53,$X$61,$X$65)</f>
        <v>4.9000000000000002E-2</v>
      </c>
      <c r="AE126" s="139">
        <f>MIN(AA126:AD126)</f>
        <v>4.8000000000000001E-2</v>
      </c>
      <c r="AF126" s="173"/>
      <c r="AG126" s="5" t="s">
        <v>41</v>
      </c>
      <c r="AH126" s="12" t="s">
        <v>9</v>
      </c>
      <c r="AI126" s="66">
        <f>$E$73</f>
        <v>4.9000000000000002E-2</v>
      </c>
      <c r="AJ126" s="66">
        <f>$K$73</f>
        <v>0.05</v>
      </c>
      <c r="AK126" s="66">
        <f>$Q$73</f>
        <v>0.05</v>
      </c>
      <c r="AL126" s="66">
        <f>$X$73</f>
        <v>4.9000000000000002E-2</v>
      </c>
      <c r="AM126" s="73">
        <f>MIN($AI126:$AL126)</f>
        <v>4.9000000000000002E-2</v>
      </c>
    </row>
    <row r="127" spans="1:88" s="1" customFormat="1" x14ac:dyDescent="0.35">
      <c r="A127" s="5"/>
      <c r="B127" s="6" t="s">
        <v>10</v>
      </c>
      <c r="C127" s="148">
        <f>MAX(E$52,E$62,E$63,E$66,E$67)</f>
        <v>0.05</v>
      </c>
      <c r="D127" s="148">
        <f>MAX(K$52,K$62,K$63,K$66,K$67)</f>
        <v>7.1999999999999995E-2</v>
      </c>
      <c r="E127" s="148">
        <f>MAX(Q$52,Q$62,Q$63,Q$66,Q$67)</f>
        <v>8.6999999999999994E-2</v>
      </c>
      <c r="F127" s="148">
        <f>MAX(X$52,X$62,X$63,X$66,X$67)</f>
        <v>9.7000000000000003E-2</v>
      </c>
      <c r="G127" s="121">
        <f>MAX(C112:F112)</f>
        <v>0.05</v>
      </c>
      <c r="H127" s="173"/>
      <c r="I127" s="5"/>
      <c r="J127" s="6" t="s">
        <v>10</v>
      </c>
      <c r="K127" s="148">
        <f>MAX(E$54,E$55,E$60,E$64)</f>
        <v>4.9000000000000002E-2</v>
      </c>
      <c r="L127" s="148">
        <f>MAX(K$54,K$55,K$60,K$64)</f>
        <v>7.0000000000000007E-2</v>
      </c>
      <c r="M127" s="148">
        <f>MAX(Q$54,Q$55,Q$60,Q$64)</f>
        <v>8.3000000000000004E-2</v>
      </c>
      <c r="N127" s="148">
        <f>MAX(X$54,X$55,X$60,X$64)</f>
        <v>9.2999999999999999E-2</v>
      </c>
      <c r="O127" s="128">
        <f>MAX(K127:N127)</f>
        <v>9.2999999999999999E-2</v>
      </c>
      <c r="P127" s="173"/>
      <c r="Q127" s="5"/>
      <c r="R127" s="6" t="s">
        <v>10</v>
      </c>
      <c r="S127" s="148">
        <f>MAX($E$56,$E$58,$E$59)</f>
        <v>0.05</v>
      </c>
      <c r="T127" s="148">
        <f>MAX($K$56,$K$58,$K$59)</f>
        <v>7.1999999999999995E-2</v>
      </c>
      <c r="U127" s="148">
        <f>MAX($Q$56,$Q$58,$Q$59)</f>
        <v>8.6999999999999994E-2</v>
      </c>
      <c r="V127" s="148">
        <f>MAX($X$56,$X$58,$X$59)</f>
        <v>9.7000000000000003E-2</v>
      </c>
      <c r="W127" s="135">
        <f>MAX(S127:V127)</f>
        <v>9.7000000000000003E-2</v>
      </c>
      <c r="X127" s="173"/>
      <c r="Y127" s="5"/>
      <c r="Z127" s="6" t="s">
        <v>10</v>
      </c>
      <c r="AA127" s="149">
        <f>MAX($E$53,$E$61,$E$65)</f>
        <v>4.9000000000000002E-2</v>
      </c>
      <c r="AB127" s="149">
        <f>MAX($K$53,$K$61,$K$65)</f>
        <v>4.9000000000000002E-2</v>
      </c>
      <c r="AC127" s="149">
        <f>MAX($Q$53,$Q$61,$Q$65)</f>
        <v>0.05</v>
      </c>
      <c r="AD127" s="148">
        <f>MAX($X$53,$X$61,$X$65)</f>
        <v>4.9000000000000002E-2</v>
      </c>
      <c r="AE127" s="142">
        <f>MAX(AA127:AD127)</f>
        <v>0.05</v>
      </c>
      <c r="AF127" s="173"/>
      <c r="AG127" s="69"/>
      <c r="AH127" s="147" t="s">
        <v>9</v>
      </c>
      <c r="AI127" s="71">
        <f>MIN($AI122:$AI126)</f>
        <v>4.8000000000000001E-2</v>
      </c>
      <c r="AJ127" s="71">
        <f>MIN($AJ122:$AJ126)</f>
        <v>4.7E-2</v>
      </c>
      <c r="AK127" s="71">
        <f>MIN($AK122:$AK126)</f>
        <v>4.7E-2</v>
      </c>
      <c r="AL127" s="71">
        <f>MIN($AL122:$AL126)</f>
        <v>4.7E-2</v>
      </c>
      <c r="AM127" s="72">
        <f>MIN($AM122:$AM126)</f>
        <v>4.7E-2</v>
      </c>
    </row>
    <row r="128" spans="1:88" s="1" customFormat="1" x14ac:dyDescent="0.35">
      <c r="A128" s="173" t="s">
        <v>41</v>
      </c>
      <c r="B128" s="12" t="s">
        <v>9</v>
      </c>
      <c r="C128" s="148">
        <f>MIN(E$68,E$78,E$79,E$82,E$83)</f>
        <v>0.05</v>
      </c>
      <c r="D128" s="148">
        <f>MIN(K$68,K$78,K$79,K$82,K$83)</f>
        <v>5.6000000000000001E-2</v>
      </c>
      <c r="E128" s="148">
        <f>MIN(Q$68,Q$78,Q$79,Q$82,Q$83)</f>
        <v>5.7000000000000002E-2</v>
      </c>
      <c r="F128" s="148">
        <f>MIN(X$68,X$78,X$79,X$82,X$83)</f>
        <v>5.7000000000000002E-2</v>
      </c>
      <c r="G128" s="120">
        <f>MIN(C113:F113)</f>
        <v>4.8000000000000001E-2</v>
      </c>
      <c r="H128" s="173"/>
      <c r="I128" s="5" t="s">
        <v>41</v>
      </c>
      <c r="J128" s="12" t="s">
        <v>9</v>
      </c>
      <c r="K128" s="148">
        <f>MIN(E$70,E$71,E$76,E$80)</f>
        <v>4.9000000000000002E-2</v>
      </c>
      <c r="L128" s="148">
        <f>MIN(K$70,K$71,K$76,K$80)</f>
        <v>5.0999999999999997E-2</v>
      </c>
      <c r="M128" s="148">
        <f>MIN(Q$70,Q$71,Q$76,Q$80)</f>
        <v>5.1999999999999998E-2</v>
      </c>
      <c r="N128" s="148">
        <f>MIN(X$70,X$71,X$76,X$80)</f>
        <v>5.3999999999999999E-2</v>
      </c>
      <c r="O128" s="127">
        <f>MIN(K128:N128)</f>
        <v>4.9000000000000002E-2</v>
      </c>
      <c r="P128" s="173"/>
      <c r="Q128" s="5" t="s">
        <v>41</v>
      </c>
      <c r="R128" s="12" t="s">
        <v>9</v>
      </c>
      <c r="S128" s="148">
        <f>MIN($E$72,$E$74,$E$75)</f>
        <v>4.9000000000000002E-2</v>
      </c>
      <c r="T128" s="148">
        <f>MIN($K$72,$K$74,$K$75)</f>
        <v>5.3999999999999999E-2</v>
      </c>
      <c r="U128" s="148">
        <f>MIN($Q$72,$Q$74,$Q$75)</f>
        <v>5.5E-2</v>
      </c>
      <c r="V128" s="148">
        <f>MIN($X$72,$X$74,$X$75)</f>
        <v>5.5E-2</v>
      </c>
      <c r="W128" s="134">
        <f>MIN(S128:V128)</f>
        <v>4.9000000000000002E-2</v>
      </c>
      <c r="X128" s="173"/>
      <c r="Y128" s="5" t="s">
        <v>41</v>
      </c>
      <c r="Z128" s="12" t="s">
        <v>9</v>
      </c>
      <c r="AA128" s="148">
        <f>MIN($E$69,$E$77,$E$81)</f>
        <v>4.9000000000000002E-2</v>
      </c>
      <c r="AB128" s="148">
        <f>MIN($K$69,$K$77,$K$81)</f>
        <v>4.9000000000000002E-2</v>
      </c>
      <c r="AC128" s="148">
        <f>MIN($Q$69,$Q$77,$Q$81)</f>
        <v>0.05</v>
      </c>
      <c r="AD128" s="148">
        <f>MIN($X$69,$X$77,$X$81)</f>
        <v>4.9000000000000002E-2</v>
      </c>
      <c r="AE128" s="139">
        <f>MIN(AA128:AD128)</f>
        <v>4.9000000000000002E-2</v>
      </c>
      <c r="AF128" s="173"/>
      <c r="AG128" s="69"/>
      <c r="AH128" s="147" t="s">
        <v>10</v>
      </c>
      <c r="AI128" s="71">
        <f>MAX($AI122:$AI126)</f>
        <v>4.9000000000000002E-2</v>
      </c>
      <c r="AJ128" s="71">
        <f>MAX($AJ122:$AJ126)</f>
        <v>0.05</v>
      </c>
      <c r="AK128" s="71">
        <f>MAX($AK122:$AK126)</f>
        <v>0.05</v>
      </c>
      <c r="AL128" s="71">
        <f>MAX($AL122:$AL126)</f>
        <v>4.9000000000000002E-2</v>
      </c>
      <c r="AM128" s="72">
        <f>MAX($AM122:$AM126)</f>
        <v>4.9000000000000002E-2</v>
      </c>
    </row>
    <row r="129" spans="1:100" s="1" customFormat="1" x14ac:dyDescent="0.35">
      <c r="A129" s="173"/>
      <c r="B129" s="6" t="s">
        <v>10</v>
      </c>
      <c r="C129" s="148">
        <f>MAX(E$68,E$78,E$79,E$82,E$83)</f>
        <v>0.05</v>
      </c>
      <c r="D129" s="148">
        <f>MAX(K$68,K$78,K$79,K$82,K$83)</f>
        <v>7.2999999999999995E-2</v>
      </c>
      <c r="E129" s="148">
        <f>MAX(Q$68,Q$78,Q$79,Q$82,Q$83)</f>
        <v>8.7999999999999995E-2</v>
      </c>
      <c r="F129" s="148">
        <f>MAX(X$68,X$78,X$79,X$82,X$83)</f>
        <v>9.9000000000000005E-2</v>
      </c>
      <c r="G129" s="121">
        <f>MAX(C114:F114)</f>
        <v>0.05</v>
      </c>
      <c r="H129" s="173"/>
      <c r="I129" s="5"/>
      <c r="J129" s="6" t="s">
        <v>10</v>
      </c>
      <c r="K129" s="148">
        <f>MAX(E$70,E$71,E$76,E$80)</f>
        <v>0.05</v>
      </c>
      <c r="L129" s="148">
        <f>MAX(K$70,K$71,K$76,K$80)</f>
        <v>7.2999999999999995E-2</v>
      </c>
      <c r="M129" s="148">
        <f>MAX(Q$70,Q$71,Q$76,Q$80)</f>
        <v>8.7999999999999995E-2</v>
      </c>
      <c r="N129" s="148">
        <f>MAX(X$70,X$71,X$76,X$80)</f>
        <v>9.8000000000000004E-2</v>
      </c>
      <c r="O129" s="128">
        <f>MAX(K129:N129)</f>
        <v>9.8000000000000004E-2</v>
      </c>
      <c r="P129" s="173"/>
      <c r="Q129" s="5"/>
      <c r="R129" s="6" t="s">
        <v>10</v>
      </c>
      <c r="S129" s="148">
        <f>MAX($E$72,$E$74,$E$75)</f>
        <v>0.05</v>
      </c>
      <c r="T129" s="148">
        <f>MAX($K$72,$K$74,$K$75)</f>
        <v>7.2999999999999995E-2</v>
      </c>
      <c r="U129" s="148">
        <f>MAX($Q$72,$Q$74,$Q$75)</f>
        <v>8.8999999999999996E-2</v>
      </c>
      <c r="V129" s="148">
        <f>MAX($X$72,$X$74,$X$75)</f>
        <v>9.9000000000000005E-2</v>
      </c>
      <c r="W129" s="135">
        <f>MAX(S129:V129)</f>
        <v>9.9000000000000005E-2</v>
      </c>
      <c r="X129" s="173"/>
      <c r="Y129" s="5"/>
      <c r="Z129" s="6" t="s">
        <v>10</v>
      </c>
      <c r="AA129" s="148">
        <f>MAX($E$69,$E$77,$E$81)</f>
        <v>0.05</v>
      </c>
      <c r="AB129" s="148">
        <f>MAX($K$69,$K$77,$K$81)</f>
        <v>0.05</v>
      </c>
      <c r="AC129" s="148">
        <f>MAX($Q$69,$Q$77,$Q$81)</f>
        <v>0.05</v>
      </c>
      <c r="AD129" s="148">
        <f>MAX($X$69,$X$77,$X$81)</f>
        <v>0.05</v>
      </c>
      <c r="AE129" s="142">
        <f>MAX(AA129:AD129)</f>
        <v>0.05</v>
      </c>
      <c r="AF129" s="173"/>
      <c r="AG129" s="173"/>
      <c r="AH129" s="173"/>
      <c r="AI129" s="173"/>
      <c r="AJ129" s="173"/>
      <c r="AK129" s="173"/>
      <c r="AL129" s="173"/>
      <c r="AM129" s="173"/>
    </row>
    <row r="130" spans="1:100" s="1" customFormat="1" x14ac:dyDescent="0.35">
      <c r="A130" s="40"/>
      <c r="B130" s="41" t="s">
        <v>18</v>
      </c>
      <c r="C130" s="122">
        <f>MIN(C120:C129)</f>
        <v>4.7E-2</v>
      </c>
      <c r="D130" s="122">
        <f>MIN(D120:D129)</f>
        <v>5.2999999999999999E-2</v>
      </c>
      <c r="E130" s="122">
        <f>MIN(E120:E129)</f>
        <v>5.3999999999999999E-2</v>
      </c>
      <c r="F130" s="122">
        <f>MIN(F120:F129)</f>
        <v>5.2999999999999999E-2</v>
      </c>
      <c r="G130" s="123">
        <f>MIN(C130:F130)</f>
        <v>4.7E-2</v>
      </c>
      <c r="H130" s="173"/>
      <c r="I130" s="46"/>
      <c r="J130" s="47" t="s">
        <v>18</v>
      </c>
      <c r="K130" s="129">
        <f>MIN(K120:K129)</f>
        <v>4.2999999999999997E-2</v>
      </c>
      <c r="L130" s="129">
        <f>MIN(L120:L129)</f>
        <v>4.9000000000000002E-2</v>
      </c>
      <c r="M130" s="129">
        <f>MIN(M120:M129)</f>
        <v>0.05</v>
      </c>
      <c r="N130" s="129">
        <f>MIN(N120:N129)</f>
        <v>0.05</v>
      </c>
      <c r="O130" s="130">
        <f>MIN(K130:N130)</f>
        <v>4.2999999999999997E-2</v>
      </c>
      <c r="P130" s="173"/>
      <c r="Q130" s="52"/>
      <c r="R130" s="53" t="s">
        <v>18</v>
      </c>
      <c r="S130" s="112">
        <f>MIN(S120:S129)</f>
        <v>4.7E-2</v>
      </c>
      <c r="T130" s="112">
        <f>MIN(T120:T129)</f>
        <v>5.0999999999999997E-2</v>
      </c>
      <c r="U130" s="112">
        <f>MIN(U120:U129)</f>
        <v>5.1999999999999998E-2</v>
      </c>
      <c r="V130" s="112">
        <f>MIN(V120:V129)</f>
        <v>5.1999999999999998E-2</v>
      </c>
      <c r="W130" s="136">
        <f>MIN(S130:V130)</f>
        <v>4.7E-2</v>
      </c>
      <c r="X130" s="173"/>
      <c r="Y130" s="59"/>
      <c r="Z130" s="74" t="s">
        <v>9</v>
      </c>
      <c r="AA130" s="143">
        <f>MIN(AA120:AA129)</f>
        <v>4.4999999999999998E-2</v>
      </c>
      <c r="AB130" s="143">
        <f>MIN(AB120:AB129)</f>
        <v>4.5999999999999999E-2</v>
      </c>
      <c r="AC130" s="143">
        <f>MIN(AC120:AC129)</f>
        <v>4.5999999999999999E-2</v>
      </c>
      <c r="AD130" s="143">
        <f>MIN(AD120:AD129)</f>
        <v>4.5999999999999999E-2</v>
      </c>
      <c r="AE130" s="144">
        <f>MIN(AA130:AD130)</f>
        <v>4.4999999999999998E-2</v>
      </c>
      <c r="AF130" s="173"/>
      <c r="AG130" s="173"/>
      <c r="AH130" s="173"/>
      <c r="AI130" s="173"/>
      <c r="AJ130" s="173"/>
      <c r="AK130" s="173"/>
      <c r="AL130" s="173"/>
      <c r="AM130" s="173"/>
    </row>
    <row r="131" spans="1:100" s="1" customFormat="1" x14ac:dyDescent="0.35">
      <c r="A131" s="42"/>
      <c r="B131" s="43" t="s">
        <v>19</v>
      </c>
      <c r="C131" s="124">
        <f>MAX(C120:C129)</f>
        <v>0.05</v>
      </c>
      <c r="D131" s="124">
        <f>MAX(D120:D129)</f>
        <v>7.2999999999999995E-2</v>
      </c>
      <c r="E131" s="124">
        <f>MAX(E120:E129)</f>
        <v>8.7999999999999995E-2</v>
      </c>
      <c r="F131" s="124">
        <f>MAX(F120:F129)</f>
        <v>9.9000000000000005E-2</v>
      </c>
      <c r="G131" s="125">
        <f>MAX(C131:F131)</f>
        <v>9.9000000000000005E-2</v>
      </c>
      <c r="H131" s="173"/>
      <c r="I131" s="48"/>
      <c r="J131" s="49" t="s">
        <v>19</v>
      </c>
      <c r="K131" s="131">
        <f>MAX(K120:K129)</f>
        <v>0.05</v>
      </c>
      <c r="L131" s="131">
        <f>MAX(L120:L129)</f>
        <v>7.2999999999999995E-2</v>
      </c>
      <c r="M131" s="131">
        <f>MAX(M120:M129)</f>
        <v>8.7999999999999995E-2</v>
      </c>
      <c r="N131" s="131">
        <f>MAX(N120:N129)</f>
        <v>9.8000000000000004E-2</v>
      </c>
      <c r="O131" s="132">
        <f>MAX(K131:N131)</f>
        <v>9.8000000000000004E-2</v>
      </c>
      <c r="P131" s="173"/>
      <c r="Q131" s="54"/>
      <c r="R131" s="55" t="s">
        <v>19</v>
      </c>
      <c r="S131" s="137">
        <f>MAX(S120:S129)</f>
        <v>0.05</v>
      </c>
      <c r="T131" s="137">
        <f>MAX(T120:T129)</f>
        <v>7.2999999999999995E-2</v>
      </c>
      <c r="U131" s="137">
        <f>MAX(U120:U129)</f>
        <v>8.8999999999999996E-2</v>
      </c>
      <c r="V131" s="137">
        <f>MAX(V120:V129)</f>
        <v>9.9000000000000005E-2</v>
      </c>
      <c r="W131" s="138">
        <f>MAX(S131:V131)</f>
        <v>9.9000000000000005E-2</v>
      </c>
      <c r="X131" s="173"/>
      <c r="Y131" s="61"/>
      <c r="Z131" s="62" t="s">
        <v>10</v>
      </c>
      <c r="AA131" s="145">
        <f>MAX(AA120:AA129)</f>
        <v>0.05</v>
      </c>
      <c r="AB131" s="145">
        <f>MAX(AB120:AB129)</f>
        <v>0.05</v>
      </c>
      <c r="AC131" s="145">
        <f>MAX(AC120:AC129)</f>
        <v>0.05</v>
      </c>
      <c r="AD131" s="145">
        <f>MAX(AD120:AD129)</f>
        <v>0.05</v>
      </c>
      <c r="AE131" s="144">
        <f>MAX(AA131:AD131)</f>
        <v>0.05</v>
      </c>
      <c r="AF131" s="173"/>
      <c r="AG131" s="173"/>
      <c r="AH131" s="173"/>
      <c r="AI131" s="173"/>
      <c r="AJ131" s="173"/>
      <c r="AK131" s="173"/>
      <c r="AL131" s="173"/>
      <c r="AM131" s="173"/>
    </row>
    <row r="132" spans="1:100" s="1" customFormat="1" x14ac:dyDescent="0.35"/>
    <row r="143" spans="1:100" x14ac:dyDescent="0.35">
      <c r="CK143" s="14"/>
      <c r="CV143" s="14"/>
    </row>
  </sheetData>
  <mergeCells count="20">
    <mergeCell ref="AG86:AM86"/>
    <mergeCell ref="AG118:AM118"/>
    <mergeCell ref="AG103:AM103"/>
    <mergeCell ref="CM4:CV4"/>
    <mergeCell ref="CM11:CV11"/>
    <mergeCell ref="CM18:CV18"/>
    <mergeCell ref="CM25:CV25"/>
    <mergeCell ref="CM32:CV32"/>
    <mergeCell ref="C2:E2"/>
    <mergeCell ref="I2:K2"/>
    <mergeCell ref="O2:Q2"/>
    <mergeCell ref="V2:X2"/>
    <mergeCell ref="Z2:AD2"/>
    <mergeCell ref="Z3:AD3"/>
    <mergeCell ref="Z4:AD4"/>
    <mergeCell ref="Z5:AD5"/>
    <mergeCell ref="A86:G86"/>
    <mergeCell ref="I86:O86"/>
    <mergeCell ref="Q86:W86"/>
    <mergeCell ref="Y86:AE86"/>
  </mergeCells>
  <conditionalFormatting sqref="AH92">
    <cfRule type="duplicateValues" dxfId="197" priority="31"/>
  </conditionalFormatting>
  <conditionalFormatting sqref="AH93">
    <cfRule type="duplicateValues" dxfId="196" priority="32"/>
  </conditionalFormatting>
  <conditionalFormatting sqref="AH94">
    <cfRule type="duplicateValues" dxfId="195" priority="33"/>
  </conditionalFormatting>
  <conditionalFormatting sqref="AH109">
    <cfRule type="duplicateValues" dxfId="194" priority="28"/>
  </conditionalFormatting>
  <conditionalFormatting sqref="AH124">
    <cfRule type="duplicateValues" dxfId="193" priority="25"/>
  </conditionalFormatting>
  <conditionalFormatting sqref="AH125">
    <cfRule type="duplicateValues" dxfId="192" priority="26"/>
  </conditionalFormatting>
  <conditionalFormatting sqref="AH126">
    <cfRule type="duplicateValues" dxfId="191" priority="27"/>
  </conditionalFormatting>
  <conditionalFormatting sqref="Z94:Z95">
    <cfRule type="duplicateValues" dxfId="190" priority="24"/>
  </conditionalFormatting>
  <conditionalFormatting sqref="Z96:Z97">
    <cfRule type="duplicateValues" dxfId="189" priority="23"/>
  </conditionalFormatting>
  <conditionalFormatting sqref="Z98:Z99">
    <cfRule type="duplicateValues" dxfId="188" priority="22"/>
  </conditionalFormatting>
  <conditionalFormatting sqref="Z109:Z110">
    <cfRule type="duplicateValues" dxfId="187" priority="21"/>
  </conditionalFormatting>
  <conditionalFormatting sqref="Z113:Z114">
    <cfRule type="duplicateValues" dxfId="186" priority="19"/>
  </conditionalFormatting>
  <conditionalFormatting sqref="Z124:Z125">
    <cfRule type="duplicateValues" dxfId="185" priority="18"/>
  </conditionalFormatting>
  <conditionalFormatting sqref="Z126:Z127">
    <cfRule type="duplicateValues" dxfId="184" priority="17"/>
  </conditionalFormatting>
  <conditionalFormatting sqref="Z128:Z129">
    <cfRule type="duplicateValues" dxfId="183" priority="16"/>
  </conditionalFormatting>
  <conditionalFormatting sqref="R94:R95">
    <cfRule type="duplicateValues" dxfId="182" priority="15"/>
  </conditionalFormatting>
  <conditionalFormatting sqref="R96:R97">
    <cfRule type="duplicateValues" dxfId="181" priority="14"/>
  </conditionalFormatting>
  <conditionalFormatting sqref="R98:R99">
    <cfRule type="duplicateValues" dxfId="180" priority="13"/>
  </conditionalFormatting>
  <conditionalFormatting sqref="R109:R110">
    <cfRule type="duplicateValues" dxfId="179" priority="12"/>
  </conditionalFormatting>
  <conditionalFormatting sqref="R113:R114">
    <cfRule type="duplicateValues" dxfId="178" priority="10"/>
  </conditionalFormatting>
  <conditionalFormatting sqref="R124:R125">
    <cfRule type="duplicateValues" dxfId="177" priority="9"/>
  </conditionalFormatting>
  <conditionalFormatting sqref="R126:R127">
    <cfRule type="duplicateValues" dxfId="176" priority="8"/>
  </conditionalFormatting>
  <conditionalFormatting sqref="R128:R129">
    <cfRule type="duplicateValues" dxfId="175" priority="7"/>
  </conditionalFormatting>
  <conditionalFormatting sqref="R111:R112">
    <cfRule type="duplicateValues" dxfId="174" priority="4"/>
  </conditionalFormatting>
  <conditionalFormatting sqref="Z111:Z112">
    <cfRule type="duplicateValues" dxfId="173" priority="3"/>
  </conditionalFormatting>
  <conditionalFormatting sqref="AH110">
    <cfRule type="duplicateValues" dxfId="172" priority="2"/>
  </conditionalFormatting>
  <conditionalFormatting sqref="AH111">
    <cfRule type="duplicateValues" dxfId="17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5802-C8BB-4E5F-AD58-8D36E22DC6A7}">
  <dimension ref="A1:AM131"/>
  <sheetViews>
    <sheetView topLeftCell="X111" workbookViewId="0">
      <selection activeCell="X131" sqref="X131"/>
    </sheetView>
  </sheetViews>
  <sheetFormatPr baseColWidth="10" defaultRowHeight="14.5" x14ac:dyDescent="0.35"/>
  <cols>
    <col min="2" max="2" width="8.54296875" bestFit="1" customWidth="1"/>
    <col min="3" max="3" width="7.453125" bestFit="1" customWidth="1"/>
    <col min="4" max="4" width="6.90625" bestFit="1" customWidth="1"/>
    <col min="5" max="5" width="6.54296875" bestFit="1" customWidth="1"/>
    <col min="7" max="7" width="5.54296875" bestFit="1" customWidth="1"/>
    <col min="8" max="8" width="8.1796875" bestFit="1" customWidth="1"/>
    <col min="9" max="9" width="7.6328125" bestFit="1" customWidth="1"/>
    <col min="10" max="10" width="8.54296875" bestFit="1" customWidth="1"/>
    <col min="11" max="11" width="6.54296875" bestFit="1" customWidth="1"/>
    <col min="14" max="14" width="8.1796875" bestFit="1" customWidth="1"/>
    <col min="15" max="15" width="7.453125" bestFit="1" customWidth="1"/>
    <col min="16" max="16" width="6.90625" bestFit="1" customWidth="1"/>
    <col min="17" max="17" width="7.6328125" bestFit="1" customWidth="1"/>
    <col min="20" max="20" width="5.54296875" bestFit="1" customWidth="1"/>
    <col min="21" max="21" width="8.1796875" bestFit="1" customWidth="1"/>
    <col min="22" max="22" width="7.453125" bestFit="1" customWidth="1"/>
    <col min="23" max="23" width="6.90625" bestFit="1" customWidth="1"/>
    <col min="24" max="24" width="7" bestFit="1" customWidth="1"/>
  </cols>
  <sheetData>
    <row r="1" spans="1:39" x14ac:dyDescent="0.35">
      <c r="A1" s="172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</row>
    <row r="2" spans="1:39" ht="15" x14ac:dyDescent="0.35">
      <c r="A2" s="8" t="s">
        <v>60</v>
      </c>
      <c r="B2" s="9"/>
      <c r="C2" s="191" t="s">
        <v>61</v>
      </c>
      <c r="D2" s="192"/>
      <c r="E2" s="193"/>
      <c r="F2" s="172"/>
      <c r="G2" s="8" t="s">
        <v>0</v>
      </c>
      <c r="H2" s="9"/>
      <c r="I2" s="191" t="s">
        <v>61</v>
      </c>
      <c r="J2" s="192"/>
      <c r="K2" s="193"/>
      <c r="L2" s="172"/>
      <c r="M2" s="8" t="s">
        <v>5</v>
      </c>
      <c r="N2" s="9"/>
      <c r="O2" s="191" t="s">
        <v>61</v>
      </c>
      <c r="P2" s="192"/>
      <c r="Q2" s="193"/>
      <c r="R2" s="151"/>
      <c r="S2" s="151"/>
      <c r="T2" s="8" t="s">
        <v>6</v>
      </c>
      <c r="U2" s="9"/>
      <c r="V2" s="191" t="s">
        <v>61</v>
      </c>
      <c r="W2" s="192"/>
      <c r="X2" s="193"/>
      <c r="Y2" s="172"/>
      <c r="Z2" s="187" t="s">
        <v>43</v>
      </c>
      <c r="AA2" s="187"/>
      <c r="AB2" s="187"/>
      <c r="AC2" s="187"/>
      <c r="AD2" s="187"/>
      <c r="AE2" s="172"/>
      <c r="AF2" s="172"/>
      <c r="AG2" s="172"/>
      <c r="AH2" s="172"/>
      <c r="AI2" s="172"/>
      <c r="AJ2" s="172"/>
      <c r="AK2" s="172"/>
      <c r="AL2" s="172"/>
      <c r="AM2" s="172"/>
    </row>
    <row r="3" spans="1:39" ht="15.5" x14ac:dyDescent="0.35">
      <c r="A3" s="9" t="s">
        <v>7</v>
      </c>
      <c r="B3" s="9" t="s">
        <v>16</v>
      </c>
      <c r="C3" s="10" t="s">
        <v>1</v>
      </c>
      <c r="D3" s="116" t="s">
        <v>2</v>
      </c>
      <c r="E3" s="116" t="s">
        <v>3</v>
      </c>
      <c r="G3" s="9" t="s">
        <v>7</v>
      </c>
      <c r="H3" s="9" t="s">
        <v>16</v>
      </c>
      <c r="I3" s="10" t="s">
        <v>1</v>
      </c>
      <c r="J3" s="116" t="s">
        <v>2</v>
      </c>
      <c r="K3" s="116" t="s">
        <v>3</v>
      </c>
      <c r="L3" s="172"/>
      <c r="M3" s="9" t="s">
        <v>7</v>
      </c>
      <c r="N3" s="9" t="s">
        <v>16</v>
      </c>
      <c r="O3" s="10" t="s">
        <v>1</v>
      </c>
      <c r="P3" s="116" t="s">
        <v>2</v>
      </c>
      <c r="Q3" s="116" t="s">
        <v>3</v>
      </c>
      <c r="R3" s="151"/>
      <c r="S3" s="151"/>
      <c r="T3" s="9" t="s">
        <v>7</v>
      </c>
      <c r="U3" s="9" t="s">
        <v>16</v>
      </c>
      <c r="V3" s="10" t="s">
        <v>1</v>
      </c>
      <c r="W3" s="116" t="s">
        <v>2</v>
      </c>
      <c r="X3" s="116" t="s">
        <v>3</v>
      </c>
      <c r="Y3" s="172"/>
      <c r="Z3" s="188" t="s">
        <v>42</v>
      </c>
      <c r="AA3" s="188"/>
      <c r="AB3" s="188"/>
      <c r="AC3" s="188"/>
      <c r="AD3" s="188"/>
      <c r="AE3" s="172"/>
      <c r="AF3" s="172"/>
      <c r="AG3" s="172"/>
      <c r="AH3" s="172"/>
      <c r="AI3" s="172"/>
      <c r="AJ3" s="172"/>
      <c r="AK3" s="172"/>
      <c r="AL3" s="172"/>
      <c r="AM3" s="172"/>
    </row>
    <row r="4" spans="1:39" ht="15.5" x14ac:dyDescent="0.35">
      <c r="A4" s="11">
        <v>2.1</v>
      </c>
      <c r="B4" s="18" t="s">
        <v>21</v>
      </c>
      <c r="C4" s="158" t="s">
        <v>66</v>
      </c>
      <c r="D4" s="158">
        <v>4.5999999999999999E-2</v>
      </c>
      <c r="E4" s="158">
        <v>4.3999999999999997E-2</v>
      </c>
      <c r="G4" s="11">
        <v>2.1</v>
      </c>
      <c r="H4" s="18" t="s">
        <v>21</v>
      </c>
      <c r="I4" s="158">
        <v>3.2000000000000001E-2</v>
      </c>
      <c r="J4" s="158">
        <v>4.3999999999999997E-2</v>
      </c>
      <c r="K4" s="158">
        <v>5.2999999999999999E-2</v>
      </c>
      <c r="L4" s="172"/>
      <c r="M4" s="11">
        <v>2.1</v>
      </c>
      <c r="N4" s="18" t="s">
        <v>21</v>
      </c>
      <c r="O4" s="158">
        <v>3.5999999999999997E-2</v>
      </c>
      <c r="P4" s="158">
        <v>4.2999999999999997E-2</v>
      </c>
      <c r="Q4" s="158">
        <v>5.3999999999999999E-2</v>
      </c>
      <c r="R4" s="151"/>
      <c r="S4" s="151"/>
      <c r="T4" s="11">
        <v>2.1</v>
      </c>
      <c r="U4" s="18" t="s">
        <v>21</v>
      </c>
      <c r="V4" s="158">
        <v>3.7999999999999999E-2</v>
      </c>
      <c r="W4" s="158">
        <v>4.2000000000000003E-2</v>
      </c>
      <c r="X4" s="158">
        <v>5.2999999999999999E-2</v>
      </c>
      <c r="Y4" s="172"/>
      <c r="Z4" s="189" t="s">
        <v>44</v>
      </c>
      <c r="AA4" s="189"/>
      <c r="AB4" s="189"/>
      <c r="AC4" s="189"/>
      <c r="AD4" s="189"/>
      <c r="AE4" s="172"/>
      <c r="AF4" s="172"/>
      <c r="AG4" s="172"/>
      <c r="AH4" s="172"/>
      <c r="AI4" s="172"/>
      <c r="AJ4" s="172"/>
      <c r="AK4" s="172"/>
      <c r="AL4" s="172"/>
      <c r="AM4" s="172"/>
    </row>
    <row r="5" spans="1:39" ht="15.5" x14ac:dyDescent="0.35">
      <c r="A5" s="63">
        <v>2.2000000000000002</v>
      </c>
      <c r="B5" s="64" t="s">
        <v>21</v>
      </c>
      <c r="C5" s="175">
        <v>4.8000000000000001E-2</v>
      </c>
      <c r="D5" s="175">
        <v>4.5999999999999999E-2</v>
      </c>
      <c r="E5" s="175">
        <v>4.3999999999999997E-2</v>
      </c>
      <c r="G5" s="63">
        <v>2.2000000000000002</v>
      </c>
      <c r="H5" s="64" t="s">
        <v>21</v>
      </c>
      <c r="I5" s="175">
        <v>4.8000000000000001E-2</v>
      </c>
      <c r="J5" s="175">
        <v>4.2999999999999997E-2</v>
      </c>
      <c r="K5" s="175">
        <v>4.4999999999999998E-2</v>
      </c>
      <c r="L5" s="172"/>
      <c r="M5" s="63">
        <v>2.2000000000000002</v>
      </c>
      <c r="N5" s="64" t="s">
        <v>21</v>
      </c>
      <c r="O5" s="175">
        <v>4.8000000000000001E-2</v>
      </c>
      <c r="P5" s="175">
        <v>4.2000000000000003E-2</v>
      </c>
      <c r="Q5" s="175">
        <v>4.5999999999999999E-2</v>
      </c>
      <c r="R5" s="151"/>
      <c r="S5" s="151"/>
      <c r="T5" s="63">
        <v>2.2000000000000002</v>
      </c>
      <c r="U5" s="64" t="s">
        <v>21</v>
      </c>
      <c r="V5" s="175">
        <v>4.9000000000000002E-2</v>
      </c>
      <c r="W5" s="175">
        <v>4.2000000000000003E-2</v>
      </c>
      <c r="X5" s="175">
        <v>4.5999999999999999E-2</v>
      </c>
      <c r="Y5" s="172"/>
      <c r="Z5" s="190" t="s">
        <v>45</v>
      </c>
      <c r="AA5" s="190"/>
      <c r="AB5" s="190"/>
      <c r="AC5" s="190"/>
      <c r="AD5" s="190"/>
      <c r="AE5" s="172"/>
      <c r="AF5" s="172"/>
      <c r="AG5" s="172"/>
      <c r="AH5" s="172"/>
      <c r="AI5" s="172"/>
      <c r="AJ5" s="172"/>
      <c r="AK5" s="172"/>
      <c r="AL5" s="172"/>
      <c r="AM5" s="172"/>
    </row>
    <row r="6" spans="1:39" ht="15.5" x14ac:dyDescent="0.35">
      <c r="A6" s="15">
        <v>2.4</v>
      </c>
      <c r="B6" s="16" t="s">
        <v>21</v>
      </c>
      <c r="C6" s="159" t="s">
        <v>67</v>
      </c>
      <c r="D6" s="159">
        <v>4.3999999999999997E-2</v>
      </c>
      <c r="E6" s="159">
        <v>4.3999999999999997E-2</v>
      </c>
      <c r="G6" s="15">
        <v>2.4</v>
      </c>
      <c r="H6" s="16" t="s">
        <v>21</v>
      </c>
      <c r="I6" s="159">
        <v>0.11600000000000001</v>
      </c>
      <c r="J6" s="159">
        <v>4.2999999999999997E-2</v>
      </c>
      <c r="K6" s="159">
        <v>5.0999999999999997E-2</v>
      </c>
      <c r="L6" s="172"/>
      <c r="M6" s="15">
        <v>2.4</v>
      </c>
      <c r="N6" s="16" t="s">
        <v>21</v>
      </c>
      <c r="O6" s="159">
        <v>0.11799999999999999</v>
      </c>
      <c r="P6" s="159">
        <v>4.2999999999999997E-2</v>
      </c>
      <c r="Q6" s="159">
        <v>5.6000000000000001E-2</v>
      </c>
      <c r="R6" s="151"/>
      <c r="S6" s="151"/>
      <c r="T6" s="15">
        <v>2.4</v>
      </c>
      <c r="U6" s="16" t="s">
        <v>21</v>
      </c>
      <c r="V6" s="159">
        <v>0.11700000000000001</v>
      </c>
      <c r="W6" s="159">
        <v>4.2000000000000003E-2</v>
      </c>
      <c r="X6" s="159">
        <v>5.8000000000000003E-2</v>
      </c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</row>
    <row r="7" spans="1:39" ht="15.5" x14ac:dyDescent="0.35">
      <c r="A7" s="15">
        <v>2.8</v>
      </c>
      <c r="B7" s="16" t="s">
        <v>21</v>
      </c>
      <c r="C7" s="159">
        <v>0.159</v>
      </c>
      <c r="D7" s="159">
        <v>4.2999999999999997E-2</v>
      </c>
      <c r="E7" s="159">
        <v>4.2999999999999997E-2</v>
      </c>
      <c r="G7" s="15">
        <v>2.8</v>
      </c>
      <c r="H7" s="16" t="s">
        <v>21</v>
      </c>
      <c r="I7" s="159">
        <v>0.19700000000000001</v>
      </c>
      <c r="J7" s="159">
        <v>4.2999999999999997E-2</v>
      </c>
      <c r="K7" s="159">
        <v>0.06</v>
      </c>
      <c r="L7" s="172"/>
      <c r="M7" s="15">
        <v>2.8</v>
      </c>
      <c r="N7" s="16" t="s">
        <v>21</v>
      </c>
      <c r="O7" s="159">
        <v>0.215</v>
      </c>
      <c r="P7" s="159">
        <v>4.2999999999999997E-2</v>
      </c>
      <c r="Q7" s="159">
        <v>7.0999999999999994E-2</v>
      </c>
      <c r="R7" s="151"/>
      <c r="S7" s="151"/>
      <c r="T7" s="15">
        <v>2.8</v>
      </c>
      <c r="U7" s="16" t="s">
        <v>21</v>
      </c>
      <c r="V7" s="159">
        <v>0.22600000000000001</v>
      </c>
      <c r="W7" s="159">
        <v>4.2000000000000003E-2</v>
      </c>
      <c r="X7" s="159">
        <v>7.9000000000000001E-2</v>
      </c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</row>
    <row r="8" spans="1:39" ht="15.5" x14ac:dyDescent="0.35">
      <c r="A8" s="27">
        <v>2.1</v>
      </c>
      <c r="B8" s="27" t="s">
        <v>22</v>
      </c>
      <c r="C8" s="174">
        <v>0.05</v>
      </c>
      <c r="D8" s="174">
        <v>4.7E-2</v>
      </c>
      <c r="E8" s="174">
        <v>4.5999999999999999E-2</v>
      </c>
      <c r="G8" s="27">
        <v>2.1</v>
      </c>
      <c r="H8" s="27" t="s">
        <v>22</v>
      </c>
      <c r="I8" s="174">
        <v>5.2999999999999999E-2</v>
      </c>
      <c r="J8" s="174">
        <v>4.4999999999999998E-2</v>
      </c>
      <c r="K8" s="174">
        <v>5.0999999999999997E-2</v>
      </c>
      <c r="L8" s="172"/>
      <c r="M8" s="27">
        <v>2.1</v>
      </c>
      <c r="N8" s="27" t="s">
        <v>22</v>
      </c>
      <c r="O8" s="174">
        <v>5.3999999999999999E-2</v>
      </c>
      <c r="P8" s="174">
        <v>4.3999999999999997E-2</v>
      </c>
      <c r="Q8" s="174">
        <v>5.1999999999999998E-2</v>
      </c>
      <c r="R8" s="151"/>
      <c r="S8" s="151"/>
      <c r="T8" s="27">
        <v>2.1</v>
      </c>
      <c r="U8" s="27" t="s">
        <v>22</v>
      </c>
      <c r="V8" s="174">
        <v>5.3999999999999999E-2</v>
      </c>
      <c r="W8" s="174">
        <v>4.2999999999999997E-2</v>
      </c>
      <c r="X8" s="174">
        <v>5.1999999999999998E-2</v>
      </c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</row>
    <row r="9" spans="1:39" ht="15.5" x14ac:dyDescent="0.35">
      <c r="A9" s="31">
        <v>2.2000000000000002</v>
      </c>
      <c r="B9" s="31" t="s">
        <v>22</v>
      </c>
      <c r="C9" s="161">
        <v>4.8000000000000001E-2</v>
      </c>
      <c r="D9" s="161">
        <v>4.8000000000000001E-2</v>
      </c>
      <c r="E9" s="161">
        <v>4.5999999999999999E-2</v>
      </c>
      <c r="G9" s="31">
        <v>2.2000000000000002</v>
      </c>
      <c r="H9" s="31" t="s">
        <v>22</v>
      </c>
      <c r="I9" s="161">
        <v>4.8000000000000001E-2</v>
      </c>
      <c r="J9" s="161">
        <v>4.4999999999999998E-2</v>
      </c>
      <c r="K9" s="161">
        <v>4.7E-2</v>
      </c>
      <c r="L9" s="172"/>
      <c r="M9" s="31">
        <v>2.2000000000000002</v>
      </c>
      <c r="N9" s="31" t="s">
        <v>22</v>
      </c>
      <c r="O9" s="161">
        <v>4.9000000000000002E-2</v>
      </c>
      <c r="P9" s="161">
        <v>4.3999999999999997E-2</v>
      </c>
      <c r="Q9" s="161">
        <v>4.7E-2</v>
      </c>
      <c r="R9" s="151"/>
      <c r="S9" s="151"/>
      <c r="T9" s="31">
        <v>2.2000000000000002</v>
      </c>
      <c r="U9" s="31" t="s">
        <v>22</v>
      </c>
      <c r="V9" s="161">
        <v>4.8000000000000001E-2</v>
      </c>
      <c r="W9" s="161">
        <v>4.2999999999999997E-2</v>
      </c>
      <c r="X9" s="161">
        <v>4.7E-2</v>
      </c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</row>
    <row r="10" spans="1:39" ht="15.5" x14ac:dyDescent="0.35">
      <c r="A10" s="22">
        <v>2.4</v>
      </c>
      <c r="B10" s="22" t="s">
        <v>22</v>
      </c>
      <c r="C10" s="160">
        <v>0.05</v>
      </c>
      <c r="D10" s="160">
        <v>4.7E-2</v>
      </c>
      <c r="E10" s="160">
        <v>4.5999999999999999E-2</v>
      </c>
      <c r="G10" s="22">
        <v>2.4</v>
      </c>
      <c r="H10" s="22" t="s">
        <v>22</v>
      </c>
      <c r="I10" s="160">
        <v>5.8999999999999997E-2</v>
      </c>
      <c r="J10" s="160">
        <v>4.4999999999999998E-2</v>
      </c>
      <c r="K10" s="160">
        <v>5.5E-2</v>
      </c>
      <c r="L10" s="172"/>
      <c r="M10" s="22">
        <v>2.4</v>
      </c>
      <c r="N10" s="22" t="s">
        <v>22</v>
      </c>
      <c r="O10" s="160">
        <v>6.4000000000000001E-2</v>
      </c>
      <c r="P10" s="160">
        <v>4.3999999999999997E-2</v>
      </c>
      <c r="Q10" s="160">
        <v>5.8999999999999997E-2</v>
      </c>
      <c r="R10" s="151"/>
      <c r="S10" s="151"/>
      <c r="T10" s="22">
        <v>2.4</v>
      </c>
      <c r="U10" s="22" t="s">
        <v>22</v>
      </c>
      <c r="V10" s="160">
        <v>6.6000000000000003E-2</v>
      </c>
      <c r="W10" s="160">
        <v>4.3999999999999997E-2</v>
      </c>
      <c r="X10" s="160">
        <v>6.2E-2</v>
      </c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</row>
    <row r="11" spans="1:39" ht="15.5" x14ac:dyDescent="0.35">
      <c r="A11" s="22">
        <v>2.8</v>
      </c>
      <c r="B11" s="22" t="s">
        <v>22</v>
      </c>
      <c r="C11" s="160">
        <v>5.1999999999999998E-2</v>
      </c>
      <c r="D11" s="160">
        <v>4.7E-2</v>
      </c>
      <c r="E11" s="160">
        <v>4.7E-2</v>
      </c>
      <c r="G11" s="22">
        <v>2.8</v>
      </c>
      <c r="H11" s="22" t="s">
        <v>22</v>
      </c>
      <c r="I11" s="160">
        <v>7.6999999999999999E-2</v>
      </c>
      <c r="J11" s="160">
        <v>4.4999999999999998E-2</v>
      </c>
      <c r="K11" s="160">
        <v>6.7000000000000004E-2</v>
      </c>
      <c r="L11" s="172"/>
      <c r="M11" s="22">
        <v>2.8</v>
      </c>
      <c r="N11" s="22" t="s">
        <v>22</v>
      </c>
      <c r="O11" s="160">
        <v>9.2999999999999999E-2</v>
      </c>
      <c r="P11" s="160">
        <v>4.3999999999999997E-2</v>
      </c>
      <c r="Q11" s="160">
        <v>0.08</v>
      </c>
      <c r="R11" s="151"/>
      <c r="S11" s="151"/>
      <c r="T11" s="22">
        <v>2.8</v>
      </c>
      <c r="U11" s="22" t="s">
        <v>22</v>
      </c>
      <c r="V11" s="160">
        <v>0.105</v>
      </c>
      <c r="W11" s="160">
        <v>4.2999999999999997E-2</v>
      </c>
      <c r="X11" s="160">
        <v>0.09</v>
      </c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</row>
    <row r="12" spans="1:39" ht="15.5" x14ac:dyDescent="0.35">
      <c r="A12" s="15">
        <v>2.1</v>
      </c>
      <c r="B12" s="15" t="s">
        <v>23</v>
      </c>
      <c r="C12" s="159">
        <v>8.2000000000000003E-2</v>
      </c>
      <c r="D12" s="159">
        <v>4.7E-2</v>
      </c>
      <c r="E12" s="159">
        <v>4.5999999999999999E-2</v>
      </c>
      <c r="G12" s="15">
        <v>2.1</v>
      </c>
      <c r="H12" s="15" t="s">
        <v>23</v>
      </c>
      <c r="I12" s="159">
        <v>7.5999999999999998E-2</v>
      </c>
      <c r="J12" s="159">
        <v>4.4999999999999998E-2</v>
      </c>
      <c r="K12" s="159">
        <v>4.9000000000000002E-2</v>
      </c>
      <c r="L12" s="172"/>
      <c r="M12" s="15">
        <v>2.1</v>
      </c>
      <c r="N12" s="15" t="s">
        <v>23</v>
      </c>
      <c r="O12" s="159">
        <v>7.2999999999999995E-2</v>
      </c>
      <c r="P12" s="159">
        <v>4.3999999999999997E-2</v>
      </c>
      <c r="Q12" s="159">
        <v>0.05</v>
      </c>
      <c r="R12" s="151"/>
      <c r="S12" s="151"/>
      <c r="T12" s="15">
        <v>2.1</v>
      </c>
      <c r="U12" s="15" t="s">
        <v>23</v>
      </c>
      <c r="V12" s="159">
        <v>7.0999999999999994E-2</v>
      </c>
      <c r="W12" s="159">
        <v>4.2999999999999997E-2</v>
      </c>
      <c r="X12" s="159">
        <v>5.0999999999999997E-2</v>
      </c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</row>
    <row r="13" spans="1:39" ht="15.5" x14ac:dyDescent="0.35">
      <c r="A13" s="63">
        <v>2.2000000000000002</v>
      </c>
      <c r="B13" s="64" t="s">
        <v>23</v>
      </c>
      <c r="C13" s="175">
        <v>4.9000000000000002E-2</v>
      </c>
      <c r="D13" s="175">
        <v>4.8000000000000001E-2</v>
      </c>
      <c r="E13" s="175">
        <v>4.7E-2</v>
      </c>
      <c r="G13" s="63">
        <v>2.2000000000000002</v>
      </c>
      <c r="H13" s="64" t="s">
        <v>23</v>
      </c>
      <c r="I13" s="175">
        <v>4.8000000000000001E-2</v>
      </c>
      <c r="J13" s="175">
        <v>4.5999999999999999E-2</v>
      </c>
      <c r="K13" s="175">
        <v>4.7E-2</v>
      </c>
      <c r="L13" s="172"/>
      <c r="M13" s="63">
        <v>2.2000000000000002</v>
      </c>
      <c r="N13" s="64" t="s">
        <v>23</v>
      </c>
      <c r="O13" s="175">
        <v>4.8000000000000001E-2</v>
      </c>
      <c r="P13" s="175">
        <v>4.3999999999999997E-2</v>
      </c>
      <c r="Q13" s="175">
        <v>4.7E-2</v>
      </c>
      <c r="R13" s="151"/>
      <c r="S13" s="151"/>
      <c r="T13" s="63">
        <v>2.2000000000000002</v>
      </c>
      <c r="U13" s="64" t="s">
        <v>23</v>
      </c>
      <c r="V13" s="175">
        <v>4.8000000000000001E-2</v>
      </c>
      <c r="W13" s="175">
        <v>4.2999999999999997E-2</v>
      </c>
      <c r="X13" s="175">
        <v>4.7E-2</v>
      </c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</row>
    <row r="14" spans="1:39" ht="15.5" x14ac:dyDescent="0.35">
      <c r="A14" s="11">
        <v>2.4</v>
      </c>
      <c r="B14" s="11" t="s">
        <v>23</v>
      </c>
      <c r="C14" s="158">
        <v>2.7E-2</v>
      </c>
      <c r="D14" s="158">
        <v>4.8000000000000001E-2</v>
      </c>
      <c r="E14" s="158">
        <v>4.7E-2</v>
      </c>
      <c r="G14" s="11">
        <v>2.4</v>
      </c>
      <c r="H14" s="11" t="s">
        <v>23</v>
      </c>
      <c r="I14" s="158">
        <v>3.3000000000000002E-2</v>
      </c>
      <c r="J14" s="158">
        <v>4.5999999999999999E-2</v>
      </c>
      <c r="K14" s="158">
        <v>5.5E-2</v>
      </c>
      <c r="L14" s="172"/>
      <c r="M14" s="11">
        <v>2.4</v>
      </c>
      <c r="N14" s="11" t="s">
        <v>23</v>
      </c>
      <c r="O14" s="158">
        <v>3.6999999999999998E-2</v>
      </c>
      <c r="P14" s="158">
        <v>4.4999999999999998E-2</v>
      </c>
      <c r="Q14" s="158">
        <v>0.06</v>
      </c>
      <c r="R14" s="151"/>
      <c r="S14" s="151"/>
      <c r="T14" s="11">
        <v>2.4</v>
      </c>
      <c r="U14" s="11" t="s">
        <v>23</v>
      </c>
      <c r="V14" s="158">
        <v>0.04</v>
      </c>
      <c r="W14" s="158">
        <v>4.3999999999999997E-2</v>
      </c>
      <c r="X14" s="158">
        <v>6.2E-2</v>
      </c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</row>
    <row r="15" spans="1:39" ht="15.5" x14ac:dyDescent="0.35">
      <c r="A15" s="11">
        <v>2.8</v>
      </c>
      <c r="B15" s="11" t="s">
        <v>23</v>
      </c>
      <c r="C15" s="158">
        <v>0.02</v>
      </c>
      <c r="D15" s="158">
        <v>4.9000000000000002E-2</v>
      </c>
      <c r="E15" s="158">
        <v>4.9000000000000002E-2</v>
      </c>
      <c r="G15" s="11">
        <v>2.8</v>
      </c>
      <c r="H15" s="11" t="s">
        <v>23</v>
      </c>
      <c r="I15" s="158">
        <v>3.4000000000000002E-2</v>
      </c>
      <c r="J15" s="158">
        <v>4.5999999999999999E-2</v>
      </c>
      <c r="K15" s="158">
        <v>6.9000000000000006E-2</v>
      </c>
      <c r="L15" s="172"/>
      <c r="M15" s="11">
        <v>2.8</v>
      </c>
      <c r="N15" s="11" t="s">
        <v>23</v>
      </c>
      <c r="O15" s="158">
        <v>4.3999999999999997E-2</v>
      </c>
      <c r="P15" s="158">
        <v>4.4999999999999998E-2</v>
      </c>
      <c r="Q15" s="158">
        <v>8.2000000000000003E-2</v>
      </c>
      <c r="R15" s="151"/>
      <c r="S15" s="151"/>
      <c r="T15" s="11">
        <v>2.8</v>
      </c>
      <c r="U15" s="11" t="s">
        <v>23</v>
      </c>
      <c r="V15" s="158">
        <v>5.0999999999999997E-2</v>
      </c>
      <c r="W15" s="158">
        <v>4.3999999999999997E-2</v>
      </c>
      <c r="X15" s="158">
        <v>9.1999999999999998E-2</v>
      </c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</row>
    <row r="16" spans="1:39" ht="15.5" x14ac:dyDescent="0.35">
      <c r="A16" s="15">
        <v>2.1</v>
      </c>
      <c r="B16" s="15" t="s">
        <v>24</v>
      </c>
      <c r="C16" s="159">
        <v>0.109</v>
      </c>
      <c r="D16" s="159">
        <v>4.7E-2</v>
      </c>
      <c r="E16" s="159">
        <v>4.5999999999999999E-2</v>
      </c>
      <c r="G16" s="15">
        <v>2.1</v>
      </c>
      <c r="H16" s="15" t="s">
        <v>24</v>
      </c>
      <c r="I16" s="159">
        <v>0.1</v>
      </c>
      <c r="J16" s="159">
        <v>4.4999999999999998E-2</v>
      </c>
      <c r="K16" s="159">
        <v>4.8000000000000001E-2</v>
      </c>
      <c r="L16" s="172"/>
      <c r="M16" s="15">
        <v>2.1</v>
      </c>
      <c r="N16" s="15" t="s">
        <v>24</v>
      </c>
      <c r="O16" s="159">
        <v>9.4E-2</v>
      </c>
      <c r="P16" s="159">
        <v>4.3999999999999997E-2</v>
      </c>
      <c r="Q16" s="159">
        <v>4.9000000000000002E-2</v>
      </c>
      <c r="R16" s="151"/>
      <c r="S16" s="151"/>
      <c r="T16" s="15">
        <v>2.1</v>
      </c>
      <c r="U16" s="15" t="s">
        <v>24</v>
      </c>
      <c r="V16" s="159">
        <v>8.8999999999999996E-2</v>
      </c>
      <c r="W16" s="159">
        <v>4.2999999999999997E-2</v>
      </c>
      <c r="X16" s="159">
        <v>0.05</v>
      </c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</row>
    <row r="17" spans="1:39" ht="15.5" x14ac:dyDescent="0.35">
      <c r="A17" s="63">
        <v>2.2000000000000002</v>
      </c>
      <c r="B17" s="64" t="s">
        <v>24</v>
      </c>
      <c r="C17" s="175">
        <v>4.9000000000000002E-2</v>
      </c>
      <c r="D17" s="175">
        <v>4.9000000000000002E-2</v>
      </c>
      <c r="E17" s="175">
        <v>4.7E-2</v>
      </c>
      <c r="G17" s="63">
        <v>2.2000000000000002</v>
      </c>
      <c r="H17" s="64" t="s">
        <v>24</v>
      </c>
      <c r="I17" s="175">
        <v>4.9000000000000002E-2</v>
      </c>
      <c r="J17" s="175">
        <v>4.5999999999999999E-2</v>
      </c>
      <c r="K17" s="175">
        <v>4.7E-2</v>
      </c>
      <c r="L17" s="172"/>
      <c r="M17" s="63">
        <v>2.2000000000000002</v>
      </c>
      <c r="N17" s="64" t="s">
        <v>24</v>
      </c>
      <c r="O17" s="175">
        <v>4.9000000000000002E-2</v>
      </c>
      <c r="P17" s="175">
        <v>4.3999999999999997E-2</v>
      </c>
      <c r="Q17" s="175">
        <v>4.7E-2</v>
      </c>
      <c r="R17" s="151"/>
      <c r="S17" s="151"/>
      <c r="T17" s="63">
        <v>2.2000000000000002</v>
      </c>
      <c r="U17" s="64" t="s">
        <v>24</v>
      </c>
      <c r="V17" s="175">
        <v>4.9000000000000002E-2</v>
      </c>
      <c r="W17" s="175">
        <v>4.3999999999999997E-2</v>
      </c>
      <c r="X17" s="175">
        <v>4.7E-2</v>
      </c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</row>
    <row r="18" spans="1:39" ht="15.5" x14ac:dyDescent="0.35">
      <c r="A18" s="11">
        <v>2.4</v>
      </c>
      <c r="B18" s="11" t="s">
        <v>24</v>
      </c>
      <c r="C18" s="158">
        <v>1.7000000000000001E-2</v>
      </c>
      <c r="D18" s="158">
        <v>4.9000000000000002E-2</v>
      </c>
      <c r="E18" s="158">
        <v>4.7E-2</v>
      </c>
      <c r="G18" s="11">
        <v>2.4</v>
      </c>
      <c r="H18" s="11" t="s">
        <v>24</v>
      </c>
      <c r="I18" s="158">
        <v>0.02</v>
      </c>
      <c r="J18" s="158">
        <v>4.5999999999999999E-2</v>
      </c>
      <c r="K18" s="158">
        <v>5.5E-2</v>
      </c>
      <c r="L18" s="172"/>
      <c r="M18" s="11">
        <v>2.4</v>
      </c>
      <c r="N18" s="11" t="s">
        <v>24</v>
      </c>
      <c r="O18" s="158">
        <v>2.3E-2</v>
      </c>
      <c r="P18" s="158">
        <v>4.4999999999999998E-2</v>
      </c>
      <c r="Q18" s="158">
        <v>5.8999999999999997E-2</v>
      </c>
      <c r="R18" s="151"/>
      <c r="S18" s="151"/>
      <c r="T18" s="11">
        <v>2.4</v>
      </c>
      <c r="U18" s="11" t="s">
        <v>24</v>
      </c>
      <c r="V18" s="158">
        <v>2.5000000000000001E-2</v>
      </c>
      <c r="W18" s="158">
        <v>4.3999999999999997E-2</v>
      </c>
      <c r="X18" s="158">
        <v>6.2E-2</v>
      </c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</row>
    <row r="19" spans="1:39" ht="15.5" x14ac:dyDescent="0.35">
      <c r="A19" s="11">
        <v>2.8</v>
      </c>
      <c r="B19" s="11" t="s">
        <v>24</v>
      </c>
      <c r="C19" s="158">
        <v>8.0000000000000002E-3</v>
      </c>
      <c r="D19" s="158">
        <v>4.9000000000000002E-2</v>
      </c>
      <c r="E19" s="158">
        <v>4.9000000000000002E-2</v>
      </c>
      <c r="G19" s="11">
        <v>2.8</v>
      </c>
      <c r="H19" s="11" t="s">
        <v>24</v>
      </c>
      <c r="I19" s="158">
        <v>1.4999999999999999E-2</v>
      </c>
      <c r="J19" s="158">
        <v>4.5999999999999999E-2</v>
      </c>
      <c r="K19" s="158">
        <v>6.9000000000000006E-2</v>
      </c>
      <c r="L19" s="172"/>
      <c r="M19" s="11">
        <v>2.8</v>
      </c>
      <c r="N19" s="11" t="s">
        <v>24</v>
      </c>
      <c r="O19" s="158">
        <v>2.1000000000000001E-2</v>
      </c>
      <c r="P19" s="158">
        <v>4.4999999999999998E-2</v>
      </c>
      <c r="Q19" s="158">
        <v>8.3000000000000004E-2</v>
      </c>
      <c r="R19" s="151"/>
      <c r="S19" s="151"/>
      <c r="T19" s="11">
        <v>2.8</v>
      </c>
      <c r="U19" s="11" t="s">
        <v>24</v>
      </c>
      <c r="V19" s="158">
        <v>2.5999999999999999E-2</v>
      </c>
      <c r="W19" s="158">
        <v>4.3999999999999997E-2</v>
      </c>
      <c r="X19" s="158">
        <v>9.1999999999999998E-2</v>
      </c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</row>
    <row r="20" spans="1:39" ht="15.5" x14ac:dyDescent="0.35">
      <c r="A20" s="11">
        <v>2.1</v>
      </c>
      <c r="B20" s="11" t="s">
        <v>25</v>
      </c>
      <c r="C20" s="158">
        <v>1.7999999999999999E-2</v>
      </c>
      <c r="D20" s="158">
        <v>4.8000000000000001E-2</v>
      </c>
      <c r="E20" s="158">
        <v>4.5999999999999999E-2</v>
      </c>
      <c r="G20" s="11">
        <v>2.1</v>
      </c>
      <c r="H20" s="11" t="s">
        <v>25</v>
      </c>
      <c r="I20" s="158">
        <v>3.2000000000000001E-2</v>
      </c>
      <c r="J20" s="158">
        <v>4.5999999999999999E-2</v>
      </c>
      <c r="K20" s="158">
        <v>5.5E-2</v>
      </c>
      <c r="L20" s="172"/>
      <c r="M20" s="11">
        <v>2.1</v>
      </c>
      <c r="N20" s="11" t="s">
        <v>25</v>
      </c>
      <c r="O20" s="158">
        <v>3.6999999999999998E-2</v>
      </c>
      <c r="P20" s="158">
        <v>4.4999999999999998E-2</v>
      </c>
      <c r="Q20" s="158">
        <v>5.6000000000000001E-2</v>
      </c>
      <c r="R20" s="151"/>
      <c r="S20" s="151"/>
      <c r="T20" s="11">
        <v>2.1</v>
      </c>
      <c r="U20" s="11" t="s">
        <v>25</v>
      </c>
      <c r="V20" s="158">
        <v>3.9E-2</v>
      </c>
      <c r="W20" s="158">
        <v>4.4999999999999998E-2</v>
      </c>
      <c r="X20" s="158">
        <v>5.5E-2</v>
      </c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</row>
    <row r="21" spans="1:39" ht="15.5" x14ac:dyDescent="0.35">
      <c r="A21" s="63">
        <v>2.2000000000000002</v>
      </c>
      <c r="B21" s="64" t="s">
        <v>25</v>
      </c>
      <c r="C21" s="175">
        <v>4.9000000000000002E-2</v>
      </c>
      <c r="D21" s="175">
        <v>4.7E-2</v>
      </c>
      <c r="E21" s="175">
        <v>4.5999999999999999E-2</v>
      </c>
      <c r="G21" s="63">
        <v>2.2000000000000002</v>
      </c>
      <c r="H21" s="64" t="s">
        <v>25</v>
      </c>
      <c r="I21" s="175">
        <v>4.9000000000000002E-2</v>
      </c>
      <c r="J21" s="175">
        <v>4.5999999999999999E-2</v>
      </c>
      <c r="K21" s="175">
        <v>4.7E-2</v>
      </c>
      <c r="L21" s="172"/>
      <c r="M21" s="63">
        <v>2.2000000000000002</v>
      </c>
      <c r="N21" s="64" t="s">
        <v>25</v>
      </c>
      <c r="O21" s="175">
        <v>4.9000000000000002E-2</v>
      </c>
      <c r="P21" s="175">
        <v>4.4999999999999998E-2</v>
      </c>
      <c r="Q21" s="175">
        <v>4.7E-2</v>
      </c>
      <c r="R21" s="151"/>
      <c r="S21" s="151"/>
      <c r="T21" s="63">
        <v>2.2000000000000002</v>
      </c>
      <c r="U21" s="64" t="s">
        <v>25</v>
      </c>
      <c r="V21" s="175">
        <v>4.8000000000000001E-2</v>
      </c>
      <c r="W21" s="175">
        <v>4.3999999999999997E-2</v>
      </c>
      <c r="X21" s="175">
        <v>4.7E-2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</row>
    <row r="22" spans="1:39" ht="15.5" x14ac:dyDescent="0.35">
      <c r="A22" s="15">
        <v>2.4</v>
      </c>
      <c r="B22" s="15" t="s">
        <v>25</v>
      </c>
      <c r="C22" s="159">
        <v>0.109</v>
      </c>
      <c r="D22" s="159">
        <v>4.5999999999999999E-2</v>
      </c>
      <c r="E22" s="159">
        <v>4.4999999999999998E-2</v>
      </c>
      <c r="G22" s="15">
        <v>2.4</v>
      </c>
      <c r="H22" s="15" t="s">
        <v>25</v>
      </c>
      <c r="I22" s="159">
        <v>0.11700000000000001</v>
      </c>
      <c r="J22" s="159">
        <v>4.4999999999999998E-2</v>
      </c>
      <c r="K22" s="159">
        <v>5.5E-2</v>
      </c>
      <c r="L22" s="172"/>
      <c r="M22" s="15">
        <v>2.4</v>
      </c>
      <c r="N22" s="15" t="s">
        <v>25</v>
      </c>
      <c r="O22" s="159">
        <v>0.11899999999999999</v>
      </c>
      <c r="P22" s="159">
        <v>4.4999999999999998E-2</v>
      </c>
      <c r="Q22" s="159">
        <v>5.8999999999999997E-2</v>
      </c>
      <c r="R22" s="151"/>
      <c r="S22" s="151"/>
      <c r="T22" s="15">
        <v>2.4</v>
      </c>
      <c r="U22" s="15" t="s">
        <v>25</v>
      </c>
      <c r="V22" s="159">
        <v>0.11899999999999999</v>
      </c>
      <c r="W22" s="159">
        <v>4.4999999999999998E-2</v>
      </c>
      <c r="X22" s="159">
        <v>6.2E-2</v>
      </c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</row>
    <row r="23" spans="1:39" ht="15.5" x14ac:dyDescent="0.35">
      <c r="A23" s="15">
        <v>2.8</v>
      </c>
      <c r="B23" s="15" t="s">
        <v>25</v>
      </c>
      <c r="C23" s="159">
        <v>0.156</v>
      </c>
      <c r="D23" s="159">
        <v>4.5999999999999999E-2</v>
      </c>
      <c r="E23" s="159">
        <v>4.5999999999999999E-2</v>
      </c>
      <c r="G23" s="15">
        <v>2.8</v>
      </c>
      <c r="H23" s="15" t="s">
        <v>25</v>
      </c>
      <c r="I23" s="159">
        <v>0.19400000000000001</v>
      </c>
      <c r="J23" s="159">
        <v>4.4999999999999998E-2</v>
      </c>
      <c r="K23" s="159">
        <v>6.5000000000000002E-2</v>
      </c>
      <c r="L23" s="172"/>
      <c r="M23" s="15">
        <v>2.8</v>
      </c>
      <c r="N23" s="15" t="s">
        <v>25</v>
      </c>
      <c r="O23" s="159">
        <v>0.21199999999999999</v>
      </c>
      <c r="P23" s="159">
        <v>4.4999999999999998E-2</v>
      </c>
      <c r="Q23" s="159">
        <v>7.8E-2</v>
      </c>
      <c r="R23" s="151"/>
      <c r="S23" s="151"/>
      <c r="T23" s="15">
        <v>2.8</v>
      </c>
      <c r="U23" s="15" t="s">
        <v>25</v>
      </c>
      <c r="V23" s="159">
        <v>0.223</v>
      </c>
      <c r="W23" s="159">
        <v>4.3999999999999997E-2</v>
      </c>
      <c r="X23" s="159" t="s">
        <v>71</v>
      </c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</row>
    <row r="24" spans="1:39" ht="15.5" x14ac:dyDescent="0.35">
      <c r="A24" s="22">
        <v>2.1</v>
      </c>
      <c r="B24" s="22" t="s">
        <v>26</v>
      </c>
      <c r="C24" s="160">
        <v>0.05</v>
      </c>
      <c r="D24" s="160">
        <v>4.8000000000000001E-2</v>
      </c>
      <c r="E24" s="160">
        <v>4.8000000000000001E-2</v>
      </c>
      <c r="G24" s="22">
        <v>2.1</v>
      </c>
      <c r="H24" s="22" t="s">
        <v>26</v>
      </c>
      <c r="I24" s="160">
        <v>5.3999999999999999E-2</v>
      </c>
      <c r="J24" s="160">
        <v>4.7E-2</v>
      </c>
      <c r="K24" s="160">
        <v>5.1999999999999998E-2</v>
      </c>
      <c r="L24" s="172"/>
      <c r="M24" s="22">
        <v>2.1</v>
      </c>
      <c r="N24" s="22" t="s">
        <v>26</v>
      </c>
      <c r="O24" s="160">
        <v>5.5E-2</v>
      </c>
      <c r="P24" s="160">
        <v>4.5999999999999999E-2</v>
      </c>
      <c r="Q24" s="160">
        <v>5.2999999999999999E-2</v>
      </c>
      <c r="R24" s="151"/>
      <c r="S24" s="151"/>
      <c r="T24" s="22">
        <v>2.1</v>
      </c>
      <c r="U24" s="22" t="s">
        <v>26</v>
      </c>
      <c r="V24" s="160">
        <v>5.5E-2</v>
      </c>
      <c r="W24" s="160">
        <v>4.5999999999999999E-2</v>
      </c>
      <c r="X24" s="160">
        <v>5.2999999999999999E-2</v>
      </c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</row>
    <row r="25" spans="1:39" ht="15.5" x14ac:dyDescent="0.35">
      <c r="A25" s="31">
        <v>2.2000000000000002</v>
      </c>
      <c r="B25" s="31" t="s">
        <v>26</v>
      </c>
      <c r="C25" s="161">
        <v>4.9000000000000002E-2</v>
      </c>
      <c r="D25" s="161">
        <v>4.9000000000000002E-2</v>
      </c>
      <c r="E25" s="161">
        <v>4.7E-2</v>
      </c>
      <c r="G25" s="31">
        <v>2.2000000000000002</v>
      </c>
      <c r="H25" s="31" t="s">
        <v>26</v>
      </c>
      <c r="I25" s="161">
        <v>4.9000000000000002E-2</v>
      </c>
      <c r="J25" s="161">
        <v>4.7E-2</v>
      </c>
      <c r="K25" s="161">
        <v>4.8000000000000001E-2</v>
      </c>
      <c r="L25" s="172"/>
      <c r="M25" s="31">
        <v>2.2000000000000002</v>
      </c>
      <c r="N25" s="31" t="s">
        <v>26</v>
      </c>
      <c r="O25" s="161">
        <v>4.9000000000000002E-2</v>
      </c>
      <c r="P25" s="161">
        <v>4.5999999999999999E-2</v>
      </c>
      <c r="Q25" s="161">
        <v>4.8000000000000001E-2</v>
      </c>
      <c r="R25" s="151"/>
      <c r="S25" s="151"/>
      <c r="T25" s="31">
        <v>2.2000000000000002</v>
      </c>
      <c r="U25" s="31" t="s">
        <v>26</v>
      </c>
      <c r="V25" s="161">
        <v>4.9000000000000002E-2</v>
      </c>
      <c r="W25" s="161">
        <v>4.5999999999999999E-2</v>
      </c>
      <c r="X25" s="161">
        <v>4.8000000000000001E-2</v>
      </c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</row>
    <row r="26" spans="1:39" ht="15.5" x14ac:dyDescent="0.35">
      <c r="A26" s="22">
        <v>2.4</v>
      </c>
      <c r="B26" s="22" t="s">
        <v>26</v>
      </c>
      <c r="C26" s="160">
        <v>0.05</v>
      </c>
      <c r="D26" s="160">
        <v>4.8000000000000001E-2</v>
      </c>
      <c r="E26" s="160">
        <v>4.7E-2</v>
      </c>
      <c r="G26" s="22">
        <v>2.4</v>
      </c>
      <c r="H26" s="22" t="s">
        <v>26</v>
      </c>
      <c r="I26" s="160">
        <v>5.8999999999999997E-2</v>
      </c>
      <c r="J26" s="160">
        <v>4.7E-2</v>
      </c>
      <c r="K26" s="160">
        <v>5.7000000000000002E-2</v>
      </c>
      <c r="L26" s="172"/>
      <c r="M26" s="22">
        <v>2.4</v>
      </c>
      <c r="N26" s="22" t="s">
        <v>26</v>
      </c>
      <c r="O26" s="160">
        <v>6.4000000000000001E-2</v>
      </c>
      <c r="P26" s="160">
        <v>4.5999999999999999E-2</v>
      </c>
      <c r="Q26" s="160">
        <v>6.0999999999999999E-2</v>
      </c>
      <c r="R26" s="151"/>
      <c r="S26" s="151"/>
      <c r="T26" s="22">
        <v>2.4</v>
      </c>
      <c r="U26" s="22" t="s">
        <v>26</v>
      </c>
      <c r="V26" s="160">
        <v>6.7000000000000004E-2</v>
      </c>
      <c r="W26" s="160">
        <v>4.4999999999999998E-2</v>
      </c>
      <c r="X26" s="160">
        <v>6.4000000000000001E-2</v>
      </c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</row>
    <row r="27" spans="1:39" ht="15.5" x14ac:dyDescent="0.35">
      <c r="A27" s="22">
        <v>2.8</v>
      </c>
      <c r="B27" s="22" t="s">
        <v>26</v>
      </c>
      <c r="C27" s="160">
        <v>5.1999999999999998E-2</v>
      </c>
      <c r="D27" s="160">
        <v>4.8000000000000001E-2</v>
      </c>
      <c r="E27" s="160">
        <v>4.8000000000000001E-2</v>
      </c>
      <c r="G27" s="22">
        <v>2.8</v>
      </c>
      <c r="H27" s="22" t="s">
        <v>26</v>
      </c>
      <c r="I27" s="160">
        <v>7.6999999999999999E-2</v>
      </c>
      <c r="J27" s="160">
        <v>4.7E-2</v>
      </c>
      <c r="K27" s="160">
        <v>7.0000000000000007E-2</v>
      </c>
      <c r="L27" s="172"/>
      <c r="M27" s="22">
        <v>2.8</v>
      </c>
      <c r="N27" s="22" t="s">
        <v>26</v>
      </c>
      <c r="O27" s="160">
        <v>9.2999999999999999E-2</v>
      </c>
      <c r="P27" s="160">
        <v>4.5999999999999999E-2</v>
      </c>
      <c r="Q27" s="160">
        <v>8.4000000000000005E-2</v>
      </c>
      <c r="R27" s="151"/>
      <c r="S27" s="151"/>
      <c r="T27" s="22">
        <v>2.8</v>
      </c>
      <c r="U27" s="22" t="s">
        <v>26</v>
      </c>
      <c r="V27" s="160">
        <v>0.105</v>
      </c>
      <c r="W27" s="160">
        <v>4.5999999999999999E-2</v>
      </c>
      <c r="X27" s="160">
        <v>9.4E-2</v>
      </c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</row>
    <row r="28" spans="1:39" ht="15.5" x14ac:dyDescent="0.35">
      <c r="A28" s="15">
        <v>2.1</v>
      </c>
      <c r="B28" s="15" t="s">
        <v>27</v>
      </c>
      <c r="C28" s="159">
        <v>8.2000000000000003E-2</v>
      </c>
      <c r="D28" s="159">
        <v>4.8000000000000001E-2</v>
      </c>
      <c r="E28" s="159">
        <v>4.8000000000000001E-2</v>
      </c>
      <c r="G28" s="15">
        <v>2.1</v>
      </c>
      <c r="H28" s="15" t="s">
        <v>27</v>
      </c>
      <c r="I28" s="159">
        <v>7.6999999999999999E-2</v>
      </c>
      <c r="J28" s="159">
        <v>4.7E-2</v>
      </c>
      <c r="K28" s="159">
        <v>5.0999999999999997E-2</v>
      </c>
      <c r="L28" s="172"/>
      <c r="M28" s="15">
        <v>2.1</v>
      </c>
      <c r="N28" s="15" t="s">
        <v>27</v>
      </c>
      <c r="O28" s="159">
        <v>7.3999999999999996E-2</v>
      </c>
      <c r="P28" s="159">
        <v>4.5999999999999999E-2</v>
      </c>
      <c r="Q28" s="159">
        <v>5.1999999999999998E-2</v>
      </c>
      <c r="R28" s="151"/>
      <c r="S28" s="151"/>
      <c r="T28" s="15">
        <v>2.1</v>
      </c>
      <c r="U28" s="15" t="s">
        <v>27</v>
      </c>
      <c r="V28" s="159">
        <v>7.1999999999999995E-2</v>
      </c>
      <c r="W28" s="159">
        <v>4.5999999999999999E-2</v>
      </c>
      <c r="X28" s="159">
        <v>5.1999999999999998E-2</v>
      </c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</row>
    <row r="29" spans="1:39" ht="15.5" x14ac:dyDescent="0.35">
      <c r="A29" s="63">
        <v>2.2000000000000002</v>
      </c>
      <c r="B29" s="64" t="s">
        <v>27</v>
      </c>
      <c r="C29" s="175">
        <v>0.05</v>
      </c>
      <c r="D29" s="175">
        <v>4.9000000000000002E-2</v>
      </c>
      <c r="E29" s="175">
        <v>4.8000000000000001E-2</v>
      </c>
      <c r="G29" s="63">
        <v>2.2000000000000002</v>
      </c>
      <c r="H29" s="64" t="s">
        <v>27</v>
      </c>
      <c r="I29" s="175">
        <v>4.9000000000000002E-2</v>
      </c>
      <c r="J29" s="175">
        <v>4.7E-2</v>
      </c>
      <c r="K29" s="175">
        <v>4.8000000000000001E-2</v>
      </c>
      <c r="L29" s="172"/>
      <c r="M29" s="63">
        <v>2.2000000000000002</v>
      </c>
      <c r="N29" s="64" t="s">
        <v>27</v>
      </c>
      <c r="O29" s="175">
        <v>4.9000000000000002E-2</v>
      </c>
      <c r="P29" s="175">
        <v>4.7E-2</v>
      </c>
      <c r="Q29" s="175">
        <v>4.9000000000000002E-2</v>
      </c>
      <c r="R29" s="151"/>
      <c r="S29" s="151"/>
      <c r="T29" s="63">
        <v>2.2000000000000002</v>
      </c>
      <c r="U29" s="64" t="s">
        <v>27</v>
      </c>
      <c r="V29" s="175">
        <v>4.9000000000000002E-2</v>
      </c>
      <c r="W29" s="175">
        <v>4.5999999999999999E-2</v>
      </c>
      <c r="X29" s="175">
        <v>4.9000000000000002E-2</v>
      </c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</row>
    <row r="30" spans="1:39" ht="15.5" x14ac:dyDescent="0.35">
      <c r="A30" s="11">
        <v>2.4</v>
      </c>
      <c r="B30" s="11" t="s">
        <v>27</v>
      </c>
      <c r="C30" s="158">
        <v>2.7E-2</v>
      </c>
      <c r="D30" s="158">
        <v>4.9000000000000002E-2</v>
      </c>
      <c r="E30" s="158">
        <v>4.8000000000000001E-2</v>
      </c>
      <c r="G30" s="11">
        <v>2.4</v>
      </c>
      <c r="H30" s="11" t="s">
        <v>27</v>
      </c>
      <c r="I30" s="158">
        <v>3.3000000000000002E-2</v>
      </c>
      <c r="J30" s="158">
        <v>4.8000000000000001E-2</v>
      </c>
      <c r="K30" s="158">
        <v>5.7000000000000002E-2</v>
      </c>
      <c r="L30" s="172"/>
      <c r="M30" s="11">
        <v>2.4</v>
      </c>
      <c r="N30" s="11" t="s">
        <v>27</v>
      </c>
      <c r="O30" s="158">
        <v>3.6999999999999998E-2</v>
      </c>
      <c r="P30" s="158">
        <v>4.5999999999999999E-2</v>
      </c>
      <c r="Q30" s="158">
        <v>6.0999999999999999E-2</v>
      </c>
      <c r="R30" s="151"/>
      <c r="S30" s="151"/>
      <c r="T30" s="11">
        <v>2.4</v>
      </c>
      <c r="U30" s="11" t="s">
        <v>27</v>
      </c>
      <c r="V30" s="158">
        <v>0.04</v>
      </c>
      <c r="W30" s="158">
        <v>4.5999999999999999E-2</v>
      </c>
      <c r="X30" s="158">
        <v>6.4000000000000001E-2</v>
      </c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</row>
    <row r="31" spans="1:39" ht="15.5" x14ac:dyDescent="0.35">
      <c r="A31" s="11">
        <v>2.8</v>
      </c>
      <c r="B31" s="11" t="s">
        <v>27</v>
      </c>
      <c r="C31" s="158">
        <v>1.9E-2</v>
      </c>
      <c r="D31" s="158">
        <v>4.9000000000000002E-2</v>
      </c>
      <c r="E31" s="158">
        <v>4.9000000000000002E-2</v>
      </c>
      <c r="G31" s="11">
        <v>2.8</v>
      </c>
      <c r="H31" s="11" t="s">
        <v>27</v>
      </c>
      <c r="I31" s="158">
        <v>3.4000000000000002E-2</v>
      </c>
      <c r="J31" s="158">
        <v>4.8000000000000001E-2</v>
      </c>
      <c r="K31" s="158">
        <v>7.0999999999999994E-2</v>
      </c>
      <c r="L31" s="172"/>
      <c r="M31" s="11">
        <v>2.8</v>
      </c>
      <c r="N31" s="11" t="s">
        <v>27</v>
      </c>
      <c r="O31" s="158">
        <v>4.3999999999999997E-2</v>
      </c>
      <c r="P31" s="158">
        <v>4.5999999999999999E-2</v>
      </c>
      <c r="Q31" s="158">
        <v>8.5000000000000006E-2</v>
      </c>
      <c r="R31" s="151"/>
      <c r="S31" s="151"/>
      <c r="T31" s="11">
        <v>2.8</v>
      </c>
      <c r="U31" s="11" t="s">
        <v>27</v>
      </c>
      <c r="V31" s="158">
        <v>5.1999999999999998E-2</v>
      </c>
      <c r="W31" s="158">
        <v>4.5999999999999999E-2</v>
      </c>
      <c r="X31" s="158">
        <v>9.5000000000000001E-2</v>
      </c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</row>
    <row r="32" spans="1:39" ht="15.5" x14ac:dyDescent="0.35">
      <c r="A32" s="15">
        <v>2.1</v>
      </c>
      <c r="B32" s="15" t="s">
        <v>28</v>
      </c>
      <c r="C32" s="159">
        <v>0.109</v>
      </c>
      <c r="D32" s="159">
        <v>4.8000000000000001E-2</v>
      </c>
      <c r="E32" s="159">
        <v>4.8000000000000001E-2</v>
      </c>
      <c r="G32" s="15">
        <v>2.1</v>
      </c>
      <c r="H32" s="15" t="s">
        <v>28</v>
      </c>
      <c r="I32" s="159">
        <v>0.1</v>
      </c>
      <c r="J32" s="159">
        <v>4.5999999999999999E-2</v>
      </c>
      <c r="K32" s="159">
        <v>0.05</v>
      </c>
      <c r="L32" s="172"/>
      <c r="M32" s="15">
        <v>2.1</v>
      </c>
      <c r="N32" s="15" t="s">
        <v>28</v>
      </c>
      <c r="O32" s="159">
        <v>9.5000000000000001E-2</v>
      </c>
      <c r="P32" s="159">
        <v>4.5999999999999999E-2</v>
      </c>
      <c r="Q32" s="159">
        <v>5.0999999999999997E-2</v>
      </c>
      <c r="R32" s="151"/>
      <c r="S32" s="151"/>
      <c r="T32" s="15">
        <v>2.1</v>
      </c>
      <c r="U32" s="15" t="s">
        <v>28</v>
      </c>
      <c r="V32" s="159">
        <v>0.09</v>
      </c>
      <c r="W32" s="159">
        <v>4.4999999999999998E-2</v>
      </c>
      <c r="X32" s="159">
        <v>5.0999999999999997E-2</v>
      </c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</row>
    <row r="33" spans="1:39" ht="15.5" x14ac:dyDescent="0.35">
      <c r="A33" s="63">
        <v>2.2000000000000002</v>
      </c>
      <c r="B33" s="64" t="s">
        <v>28</v>
      </c>
      <c r="C33" s="175">
        <v>4.9000000000000002E-2</v>
      </c>
      <c r="D33" s="175">
        <v>4.9000000000000002E-2</v>
      </c>
      <c r="E33" s="175">
        <v>4.8000000000000001E-2</v>
      </c>
      <c r="G33" s="63">
        <v>2.2000000000000002</v>
      </c>
      <c r="H33" s="64" t="s">
        <v>28</v>
      </c>
      <c r="I33" s="175">
        <v>4.9000000000000002E-2</v>
      </c>
      <c r="J33" s="175">
        <v>4.7E-2</v>
      </c>
      <c r="K33" s="175">
        <v>4.8000000000000001E-2</v>
      </c>
      <c r="L33" s="172"/>
      <c r="M33" s="63">
        <v>2.2000000000000002</v>
      </c>
      <c r="N33" s="64" t="s">
        <v>28</v>
      </c>
      <c r="O33" s="175">
        <v>4.9000000000000002E-2</v>
      </c>
      <c r="P33" s="175">
        <v>4.5999999999999999E-2</v>
      </c>
      <c r="Q33" s="175">
        <v>4.8000000000000001E-2</v>
      </c>
      <c r="R33" s="151"/>
      <c r="S33" s="151"/>
      <c r="T33" s="63">
        <v>2.2000000000000002</v>
      </c>
      <c r="U33" s="64" t="s">
        <v>28</v>
      </c>
      <c r="V33" s="175">
        <v>4.9000000000000002E-2</v>
      </c>
      <c r="W33" s="175">
        <v>4.5999999999999999E-2</v>
      </c>
      <c r="X33" s="175">
        <v>4.8000000000000001E-2</v>
      </c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</row>
    <row r="34" spans="1:39" ht="15.5" x14ac:dyDescent="0.35">
      <c r="A34" s="11">
        <v>2.4</v>
      </c>
      <c r="B34" s="11" t="s">
        <v>28</v>
      </c>
      <c r="C34" s="158">
        <v>1.7000000000000001E-2</v>
      </c>
      <c r="D34" s="158">
        <v>0.05</v>
      </c>
      <c r="E34" s="158">
        <v>4.9000000000000002E-2</v>
      </c>
      <c r="G34" s="11">
        <v>2.4</v>
      </c>
      <c r="H34" s="11" t="s">
        <v>28</v>
      </c>
      <c r="I34" s="158">
        <v>0.02</v>
      </c>
      <c r="J34" s="158">
        <v>4.8000000000000001E-2</v>
      </c>
      <c r="K34" s="158">
        <v>5.6000000000000001E-2</v>
      </c>
      <c r="L34" s="172"/>
      <c r="M34" s="11">
        <v>2.4</v>
      </c>
      <c r="N34" s="11" t="s">
        <v>28</v>
      </c>
      <c r="O34" s="158">
        <v>2.1999999999999999E-2</v>
      </c>
      <c r="P34" s="158">
        <v>4.7E-2</v>
      </c>
      <c r="Q34" s="158">
        <v>5.8999999999999997E-2</v>
      </c>
      <c r="R34" s="151"/>
      <c r="S34" s="151"/>
      <c r="T34" s="11">
        <v>2.4</v>
      </c>
      <c r="U34" s="11" t="s">
        <v>28</v>
      </c>
      <c r="V34" s="158">
        <v>2.5000000000000001E-2</v>
      </c>
      <c r="W34" s="158">
        <v>4.5999999999999999E-2</v>
      </c>
      <c r="X34" s="158">
        <v>6.3E-2</v>
      </c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</row>
    <row r="35" spans="1:39" ht="15.5" x14ac:dyDescent="0.35">
      <c r="A35" s="11">
        <v>2.8</v>
      </c>
      <c r="B35" s="11" t="s">
        <v>28</v>
      </c>
      <c r="C35" s="158">
        <v>8.0000000000000002E-3</v>
      </c>
      <c r="D35" s="158">
        <v>4.9000000000000002E-2</v>
      </c>
      <c r="E35" s="158">
        <v>4.9000000000000002E-2</v>
      </c>
      <c r="G35" s="11">
        <v>2.8</v>
      </c>
      <c r="H35" s="11" t="s">
        <v>28</v>
      </c>
      <c r="I35" s="158">
        <v>1.6E-2</v>
      </c>
      <c r="J35" s="158">
        <v>4.8000000000000001E-2</v>
      </c>
      <c r="K35" s="158">
        <v>7.0999999999999994E-2</v>
      </c>
      <c r="L35" s="172"/>
      <c r="M35" s="11">
        <v>2.8</v>
      </c>
      <c r="N35" s="11" t="s">
        <v>28</v>
      </c>
      <c r="O35" s="158">
        <v>2.1999999999999999E-2</v>
      </c>
      <c r="P35" s="158">
        <v>4.7E-2</v>
      </c>
      <c r="Q35" s="158">
        <v>8.4000000000000005E-2</v>
      </c>
      <c r="R35" s="151"/>
      <c r="S35" s="151"/>
      <c r="T35" s="11">
        <v>2.8</v>
      </c>
      <c r="U35" s="11" t="s">
        <v>28</v>
      </c>
      <c r="V35" s="158">
        <v>2.7E-2</v>
      </c>
      <c r="W35" s="158">
        <v>4.5999999999999999E-2</v>
      </c>
      <c r="X35" s="158">
        <v>9.4E-2</v>
      </c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</row>
    <row r="36" spans="1:39" ht="15.5" x14ac:dyDescent="0.35">
      <c r="A36" s="19">
        <v>2.1</v>
      </c>
      <c r="B36" s="19" t="s">
        <v>29</v>
      </c>
      <c r="C36" s="152">
        <v>1.7000000000000001E-2</v>
      </c>
      <c r="D36" s="152">
        <v>4.9000000000000002E-2</v>
      </c>
      <c r="E36" s="152">
        <v>4.7E-2</v>
      </c>
      <c r="G36" s="19">
        <v>2.1</v>
      </c>
      <c r="H36" s="19" t="s">
        <v>29</v>
      </c>
      <c r="I36" s="152">
        <v>3.3000000000000002E-2</v>
      </c>
      <c r="J36" s="152">
        <v>4.7E-2</v>
      </c>
      <c r="K36" s="152">
        <v>5.5E-2</v>
      </c>
      <c r="L36" s="172"/>
      <c r="M36" s="19">
        <v>2.1</v>
      </c>
      <c r="N36" s="19" t="s">
        <v>29</v>
      </c>
      <c r="O36" s="152">
        <v>3.6999999999999998E-2</v>
      </c>
      <c r="P36" s="152">
        <v>4.7E-2</v>
      </c>
      <c r="Q36" s="152">
        <v>5.6000000000000001E-2</v>
      </c>
      <c r="R36" s="151"/>
      <c r="S36" s="151"/>
      <c r="T36" s="19">
        <v>2.1</v>
      </c>
      <c r="U36" s="19" t="s">
        <v>29</v>
      </c>
      <c r="V36" s="152">
        <v>3.9E-2</v>
      </c>
      <c r="W36" s="152">
        <v>4.5999999999999999E-2</v>
      </c>
      <c r="X36" s="152">
        <v>5.6000000000000001E-2</v>
      </c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</row>
    <row r="37" spans="1:39" ht="15.5" x14ac:dyDescent="0.35">
      <c r="A37" s="63">
        <v>2.2000000000000002</v>
      </c>
      <c r="B37" s="64" t="s">
        <v>29</v>
      </c>
      <c r="C37" s="175">
        <v>4.9000000000000002E-2</v>
      </c>
      <c r="D37" s="175">
        <v>4.8000000000000001E-2</v>
      </c>
      <c r="E37" s="175">
        <v>4.7E-2</v>
      </c>
      <c r="G37" s="63">
        <v>2.2000000000000002</v>
      </c>
      <c r="H37" s="64" t="s">
        <v>29</v>
      </c>
      <c r="I37" s="175">
        <v>4.9000000000000002E-2</v>
      </c>
      <c r="J37" s="175">
        <v>4.7E-2</v>
      </c>
      <c r="K37" s="175">
        <v>4.8000000000000001E-2</v>
      </c>
      <c r="L37" s="172"/>
      <c r="M37" s="63">
        <v>2.2000000000000002</v>
      </c>
      <c r="N37" s="64" t="s">
        <v>29</v>
      </c>
      <c r="O37" s="175">
        <v>4.9000000000000002E-2</v>
      </c>
      <c r="P37" s="175">
        <v>4.5999999999999999E-2</v>
      </c>
      <c r="Q37" s="175">
        <v>4.8000000000000001E-2</v>
      </c>
      <c r="R37" s="151"/>
      <c r="S37" s="151"/>
      <c r="T37" s="63">
        <v>2.2000000000000002</v>
      </c>
      <c r="U37" s="64" t="s">
        <v>29</v>
      </c>
      <c r="V37" s="175">
        <v>4.9000000000000002E-2</v>
      </c>
      <c r="W37" s="175">
        <v>4.5999999999999999E-2</v>
      </c>
      <c r="X37" s="175">
        <v>4.9000000000000002E-2</v>
      </c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</row>
    <row r="38" spans="1:39" ht="15.5" x14ac:dyDescent="0.35">
      <c r="A38" s="17">
        <v>2.4</v>
      </c>
      <c r="B38" s="17" t="s">
        <v>29</v>
      </c>
      <c r="C38" s="154">
        <v>0.109</v>
      </c>
      <c r="D38" s="154">
        <v>4.8000000000000001E-2</v>
      </c>
      <c r="E38" s="154">
        <v>4.5999999999999999E-2</v>
      </c>
      <c r="G38" s="17">
        <v>2.4</v>
      </c>
      <c r="H38" s="17" t="s">
        <v>29</v>
      </c>
      <c r="I38" s="154">
        <v>0.11700000000000001</v>
      </c>
      <c r="J38" s="154">
        <v>4.7E-2</v>
      </c>
      <c r="K38" s="154">
        <v>5.6000000000000001E-2</v>
      </c>
      <c r="L38" s="172"/>
      <c r="M38" s="17">
        <v>2.4</v>
      </c>
      <c r="N38" s="17" t="s">
        <v>29</v>
      </c>
      <c r="O38" s="154">
        <v>0.12</v>
      </c>
      <c r="P38" s="154">
        <v>4.5999999999999999E-2</v>
      </c>
      <c r="Q38" s="154">
        <v>6.2E-2</v>
      </c>
      <c r="R38" s="151"/>
      <c r="S38" s="151"/>
      <c r="T38" s="17">
        <v>2.4</v>
      </c>
      <c r="U38" s="17" t="s">
        <v>29</v>
      </c>
      <c r="V38" s="154">
        <v>0.11899999999999999</v>
      </c>
      <c r="W38" s="154">
        <v>4.5999999999999999E-2</v>
      </c>
      <c r="X38" s="154">
        <v>6.4000000000000001E-2</v>
      </c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</row>
    <row r="39" spans="1:39" ht="15.5" x14ac:dyDescent="0.35">
      <c r="A39" s="17">
        <v>2.8</v>
      </c>
      <c r="B39" s="17" t="s">
        <v>29</v>
      </c>
      <c r="C39" s="154">
        <v>0.155</v>
      </c>
      <c r="D39" s="154">
        <v>4.7E-2</v>
      </c>
      <c r="E39" s="154">
        <v>4.7E-2</v>
      </c>
      <c r="G39" s="17">
        <v>2.8</v>
      </c>
      <c r="H39" s="17" t="s">
        <v>29</v>
      </c>
      <c r="I39" s="154">
        <v>0.192</v>
      </c>
      <c r="J39" s="154">
        <v>4.5999999999999999E-2</v>
      </c>
      <c r="K39" s="154">
        <v>6.8000000000000005E-2</v>
      </c>
      <c r="L39" s="172"/>
      <c r="M39" s="17">
        <v>2.8</v>
      </c>
      <c r="N39" s="17" t="s">
        <v>29</v>
      </c>
      <c r="O39" s="154">
        <v>0.21</v>
      </c>
      <c r="P39" s="154">
        <v>4.5999999999999999E-2</v>
      </c>
      <c r="Q39" s="154">
        <v>8.1000000000000003E-2</v>
      </c>
      <c r="R39" s="151"/>
      <c r="S39" s="151"/>
      <c r="T39" s="17">
        <v>2.8</v>
      </c>
      <c r="U39" s="17" t="s">
        <v>29</v>
      </c>
      <c r="V39" s="154">
        <v>0.221</v>
      </c>
      <c r="W39" s="154">
        <v>4.5999999999999999E-2</v>
      </c>
      <c r="X39" s="154">
        <v>0.09</v>
      </c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</row>
    <row r="40" spans="1:39" ht="15.5" x14ac:dyDescent="0.35">
      <c r="A40" s="24">
        <v>2.1</v>
      </c>
      <c r="B40" s="24" t="s">
        <v>30</v>
      </c>
      <c r="C40" s="157">
        <v>0.05</v>
      </c>
      <c r="D40" s="157">
        <v>4.9000000000000002E-2</v>
      </c>
      <c r="E40" s="157">
        <v>4.8000000000000001E-2</v>
      </c>
      <c r="G40" s="24">
        <v>2.1</v>
      </c>
      <c r="H40" s="24" t="s">
        <v>30</v>
      </c>
      <c r="I40" s="157">
        <v>5.3999999999999999E-2</v>
      </c>
      <c r="J40" s="157">
        <v>4.8000000000000001E-2</v>
      </c>
      <c r="K40" s="157">
        <v>5.2999999999999999E-2</v>
      </c>
      <c r="L40" s="172"/>
      <c r="M40" s="24">
        <v>2.1</v>
      </c>
      <c r="N40" s="24" t="s">
        <v>30</v>
      </c>
      <c r="O40" s="157">
        <v>5.5E-2</v>
      </c>
      <c r="P40" s="157">
        <v>4.7E-2</v>
      </c>
      <c r="Q40" s="157">
        <v>5.3999999999999999E-2</v>
      </c>
      <c r="R40" s="151"/>
      <c r="S40" s="151"/>
      <c r="T40" s="24">
        <v>2.1</v>
      </c>
      <c r="U40" s="24" t="s">
        <v>30</v>
      </c>
      <c r="V40" s="157">
        <v>5.5E-2</v>
      </c>
      <c r="W40" s="157">
        <v>4.7E-2</v>
      </c>
      <c r="X40" s="157">
        <v>5.3999999999999999E-2</v>
      </c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</row>
    <row r="41" spans="1:39" ht="15.5" x14ac:dyDescent="0.35">
      <c r="A41" s="31">
        <v>2.2000000000000002</v>
      </c>
      <c r="B41" s="31" t="s">
        <v>30</v>
      </c>
      <c r="C41" s="161">
        <v>4.9000000000000002E-2</v>
      </c>
      <c r="D41" s="161">
        <v>4.9000000000000002E-2</v>
      </c>
      <c r="E41" s="161">
        <v>4.8000000000000001E-2</v>
      </c>
      <c r="G41" s="31">
        <v>2.2000000000000002</v>
      </c>
      <c r="H41" s="31" t="s">
        <v>30</v>
      </c>
      <c r="I41" s="161">
        <v>4.9000000000000002E-2</v>
      </c>
      <c r="J41" s="161">
        <v>4.8000000000000001E-2</v>
      </c>
      <c r="K41" s="161">
        <v>4.9000000000000002E-2</v>
      </c>
      <c r="L41" s="172"/>
      <c r="M41" s="31">
        <v>2.2000000000000002</v>
      </c>
      <c r="N41" s="31" t="s">
        <v>30</v>
      </c>
      <c r="O41" s="161">
        <v>4.9000000000000002E-2</v>
      </c>
      <c r="P41" s="161">
        <v>4.7E-2</v>
      </c>
      <c r="Q41" s="161">
        <v>4.9000000000000002E-2</v>
      </c>
      <c r="R41" s="151"/>
      <c r="S41" s="151"/>
      <c r="T41" s="31">
        <v>2.2000000000000002</v>
      </c>
      <c r="U41" s="31" t="s">
        <v>30</v>
      </c>
      <c r="V41" s="161">
        <v>4.9000000000000002E-2</v>
      </c>
      <c r="W41" s="161">
        <v>4.7E-2</v>
      </c>
      <c r="X41" s="161">
        <v>4.9000000000000002E-2</v>
      </c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</row>
    <row r="42" spans="1:39" ht="15.5" x14ac:dyDescent="0.35">
      <c r="A42" s="24">
        <v>2.4</v>
      </c>
      <c r="B42" s="24" t="s">
        <v>30</v>
      </c>
      <c r="C42" s="157">
        <v>0.05</v>
      </c>
      <c r="D42" s="157">
        <v>4.9000000000000002E-2</v>
      </c>
      <c r="E42" s="157">
        <v>4.9000000000000002E-2</v>
      </c>
      <c r="G42" s="24">
        <v>2.4</v>
      </c>
      <c r="H42" s="24" t="s">
        <v>30</v>
      </c>
      <c r="I42" s="157">
        <v>5.8999999999999997E-2</v>
      </c>
      <c r="J42" s="157">
        <v>4.8000000000000001E-2</v>
      </c>
      <c r="K42" s="157">
        <v>5.8000000000000003E-2</v>
      </c>
      <c r="L42" s="172"/>
      <c r="M42" s="24">
        <v>2.4</v>
      </c>
      <c r="N42" s="24" t="s">
        <v>30</v>
      </c>
      <c r="O42" s="157">
        <v>6.4000000000000001E-2</v>
      </c>
      <c r="P42" s="157">
        <v>4.7E-2</v>
      </c>
      <c r="Q42" s="157">
        <v>6.2E-2</v>
      </c>
      <c r="R42" s="151"/>
      <c r="S42" s="151"/>
      <c r="T42" s="24">
        <v>2.4</v>
      </c>
      <c r="U42" s="24" t="s">
        <v>30</v>
      </c>
      <c r="V42" s="157">
        <v>6.8000000000000005E-2</v>
      </c>
      <c r="W42" s="157">
        <v>4.7E-2</v>
      </c>
      <c r="X42" s="157">
        <v>6.6000000000000003E-2</v>
      </c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</row>
    <row r="43" spans="1:39" ht="15.5" x14ac:dyDescent="0.35">
      <c r="A43" s="24">
        <v>2.8</v>
      </c>
      <c r="B43" s="24" t="s">
        <v>30</v>
      </c>
      <c r="C43" s="157">
        <v>5.1999999999999998E-2</v>
      </c>
      <c r="D43" s="157">
        <v>4.9000000000000002E-2</v>
      </c>
      <c r="E43" s="157">
        <v>4.9000000000000002E-2</v>
      </c>
      <c r="G43" s="24">
        <v>2.8</v>
      </c>
      <c r="H43" s="24" t="s">
        <v>30</v>
      </c>
      <c r="I43" s="157">
        <v>7.5999999999999998E-2</v>
      </c>
      <c r="J43" s="157">
        <v>4.7E-2</v>
      </c>
      <c r="K43" s="157">
        <v>7.0999999999999994E-2</v>
      </c>
      <c r="L43" s="172"/>
      <c r="M43" s="24">
        <v>2.8</v>
      </c>
      <c r="N43" s="24" t="s">
        <v>30</v>
      </c>
      <c r="O43" s="157">
        <v>9.1999999999999998E-2</v>
      </c>
      <c r="P43" s="157">
        <v>4.7E-2</v>
      </c>
      <c r="Q43" s="157">
        <v>8.5999999999999993E-2</v>
      </c>
      <c r="R43" s="151"/>
      <c r="S43" s="151"/>
      <c r="T43" s="24">
        <v>2.8</v>
      </c>
      <c r="U43" s="24" t="s">
        <v>30</v>
      </c>
      <c r="V43" s="157">
        <v>0.10299999999999999</v>
      </c>
      <c r="W43" s="157">
        <v>4.5999999999999999E-2</v>
      </c>
      <c r="X43" s="157">
        <v>9.5000000000000001E-2</v>
      </c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</row>
    <row r="44" spans="1:39" ht="15.5" x14ac:dyDescent="0.35">
      <c r="A44" s="17">
        <v>2.1</v>
      </c>
      <c r="B44" s="17" t="s">
        <v>31</v>
      </c>
      <c r="C44" s="154">
        <v>8.3000000000000004E-2</v>
      </c>
      <c r="D44" s="154">
        <v>4.9000000000000002E-2</v>
      </c>
      <c r="E44" s="154">
        <v>4.9000000000000002E-2</v>
      </c>
      <c r="G44" s="17">
        <v>2.1</v>
      </c>
      <c r="H44" s="17" t="s">
        <v>31</v>
      </c>
      <c r="I44" s="154">
        <v>7.6999999999999999E-2</v>
      </c>
      <c r="J44" s="154">
        <v>4.8000000000000001E-2</v>
      </c>
      <c r="K44" s="154">
        <v>5.0999999999999997E-2</v>
      </c>
      <c r="L44" s="172"/>
      <c r="M44" s="17">
        <v>2.1</v>
      </c>
      <c r="N44" s="17" t="s">
        <v>31</v>
      </c>
      <c r="O44" s="154">
        <v>7.4999999999999997E-2</v>
      </c>
      <c r="P44" s="154">
        <v>4.7E-2</v>
      </c>
      <c r="Q44" s="154">
        <v>5.2999999999999999E-2</v>
      </c>
      <c r="R44" s="151"/>
      <c r="S44" s="151"/>
      <c r="T44" s="17">
        <v>2.1</v>
      </c>
      <c r="U44" s="17" t="s">
        <v>31</v>
      </c>
      <c r="V44" s="154">
        <v>7.1999999999999995E-2</v>
      </c>
      <c r="W44" s="154">
        <v>4.7E-2</v>
      </c>
      <c r="X44" s="154">
        <v>5.2999999999999999E-2</v>
      </c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</row>
    <row r="45" spans="1:39" ht="15.5" x14ac:dyDescent="0.35">
      <c r="A45" s="63">
        <v>2.2000000000000002</v>
      </c>
      <c r="B45" s="64" t="s">
        <v>31</v>
      </c>
      <c r="C45" s="175">
        <v>0.05</v>
      </c>
      <c r="D45" s="175" t="s">
        <v>68</v>
      </c>
      <c r="E45" s="175">
        <v>4.9000000000000002E-2</v>
      </c>
      <c r="G45" s="63">
        <v>2.2000000000000002</v>
      </c>
      <c r="H45" s="64" t="s">
        <v>31</v>
      </c>
      <c r="I45" s="175">
        <v>4.9000000000000002E-2</v>
      </c>
      <c r="J45" s="175">
        <v>4.8000000000000001E-2</v>
      </c>
      <c r="K45" s="175">
        <v>4.9000000000000002E-2</v>
      </c>
      <c r="L45" s="172"/>
      <c r="M45" s="63">
        <v>2.2000000000000002</v>
      </c>
      <c r="N45" s="64" t="s">
        <v>31</v>
      </c>
      <c r="O45" s="175">
        <v>4.9000000000000002E-2</v>
      </c>
      <c r="P45" s="175">
        <v>4.7E-2</v>
      </c>
      <c r="Q45" s="175">
        <v>4.9000000000000002E-2</v>
      </c>
      <c r="R45" s="151"/>
      <c r="S45" s="151"/>
      <c r="T45" s="63">
        <v>2.2000000000000002</v>
      </c>
      <c r="U45" s="64" t="s">
        <v>31</v>
      </c>
      <c r="V45" s="175">
        <v>4.9000000000000002E-2</v>
      </c>
      <c r="W45" s="175">
        <v>4.7E-2</v>
      </c>
      <c r="X45" s="175">
        <v>4.9000000000000002E-2</v>
      </c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</row>
    <row r="46" spans="1:39" ht="15.5" x14ac:dyDescent="0.35">
      <c r="A46" s="19">
        <v>2.4</v>
      </c>
      <c r="B46" s="19" t="s">
        <v>31</v>
      </c>
      <c r="C46" s="152">
        <v>2.8000000000000001E-2</v>
      </c>
      <c r="D46" s="152">
        <v>0.05</v>
      </c>
      <c r="E46" s="152">
        <v>4.9000000000000002E-2</v>
      </c>
      <c r="G46" s="19">
        <v>2.4</v>
      </c>
      <c r="H46" s="19" t="s">
        <v>31</v>
      </c>
      <c r="I46" s="152">
        <v>3.3000000000000002E-2</v>
      </c>
      <c r="J46" s="152">
        <v>4.8000000000000001E-2</v>
      </c>
      <c r="K46" s="152">
        <v>5.7000000000000002E-2</v>
      </c>
      <c r="L46" s="172"/>
      <c r="M46" s="19">
        <v>2.4</v>
      </c>
      <c r="N46" s="19" t="s">
        <v>31</v>
      </c>
      <c r="O46" s="152">
        <v>3.6999999999999998E-2</v>
      </c>
      <c r="P46" s="152">
        <v>4.7E-2</v>
      </c>
      <c r="Q46" s="152">
        <v>6.2E-2</v>
      </c>
      <c r="R46" s="151"/>
      <c r="S46" s="151"/>
      <c r="T46" s="19">
        <v>2.4</v>
      </c>
      <c r="U46" s="19" t="s">
        <v>31</v>
      </c>
      <c r="V46" s="152">
        <v>0.04</v>
      </c>
      <c r="W46" s="152">
        <v>4.7E-2</v>
      </c>
      <c r="X46" s="152">
        <v>6.4000000000000001E-2</v>
      </c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</row>
    <row r="47" spans="1:39" ht="15.5" x14ac:dyDescent="0.35">
      <c r="A47" s="19">
        <v>2.8</v>
      </c>
      <c r="B47" s="19" t="s">
        <v>31</v>
      </c>
      <c r="C47" s="152">
        <v>0.02</v>
      </c>
      <c r="D47" s="152">
        <v>4.9000000000000002E-2</v>
      </c>
      <c r="E47" s="152">
        <v>4.9000000000000002E-2</v>
      </c>
      <c r="G47" s="19">
        <v>2.8</v>
      </c>
      <c r="H47" s="19" t="s">
        <v>31</v>
      </c>
      <c r="I47" s="152">
        <v>3.3000000000000002E-2</v>
      </c>
      <c r="J47" s="152">
        <v>4.8000000000000001E-2</v>
      </c>
      <c r="K47" s="152">
        <v>7.0999999999999994E-2</v>
      </c>
      <c r="L47" s="172"/>
      <c r="M47" s="19">
        <v>2.8</v>
      </c>
      <c r="N47" s="19" t="s">
        <v>31</v>
      </c>
      <c r="O47" s="152">
        <v>4.3999999999999997E-2</v>
      </c>
      <c r="P47" s="152">
        <v>4.7E-2</v>
      </c>
      <c r="Q47" s="152">
        <v>8.5999999999999993E-2</v>
      </c>
      <c r="R47" s="151"/>
      <c r="S47" s="151"/>
      <c r="T47" s="19">
        <v>2.8</v>
      </c>
      <c r="U47" s="19" t="s">
        <v>31</v>
      </c>
      <c r="V47" s="152">
        <v>5.1999999999999998E-2</v>
      </c>
      <c r="W47" s="152">
        <v>4.7E-2</v>
      </c>
      <c r="X47" s="152">
        <v>9.6000000000000002E-2</v>
      </c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</row>
    <row r="48" spans="1:39" ht="15.5" x14ac:dyDescent="0.35">
      <c r="A48" s="17">
        <v>2.1</v>
      </c>
      <c r="B48" s="17" t="s">
        <v>32</v>
      </c>
      <c r="C48" s="154">
        <v>0.109</v>
      </c>
      <c r="D48" s="154">
        <v>4.8000000000000001E-2</v>
      </c>
      <c r="E48" s="154">
        <v>4.8000000000000001E-2</v>
      </c>
      <c r="G48" s="17">
        <v>2.1</v>
      </c>
      <c r="H48" s="17" t="s">
        <v>32</v>
      </c>
      <c r="I48" s="154">
        <v>0.10100000000000001</v>
      </c>
      <c r="J48" s="154">
        <v>4.7E-2</v>
      </c>
      <c r="K48" s="154">
        <v>0.05</v>
      </c>
      <c r="L48" s="172"/>
      <c r="M48" s="17">
        <v>2.1</v>
      </c>
      <c r="N48" s="17" t="s">
        <v>32</v>
      </c>
      <c r="O48" s="154">
        <v>9.5000000000000001E-2</v>
      </c>
      <c r="P48" s="154">
        <v>4.7E-2</v>
      </c>
      <c r="Q48" s="154">
        <v>5.1999999999999998E-2</v>
      </c>
      <c r="R48" s="151"/>
      <c r="S48" s="151"/>
      <c r="T48" s="17">
        <v>2.1</v>
      </c>
      <c r="U48" s="17" t="s">
        <v>32</v>
      </c>
      <c r="V48" s="154" t="s">
        <v>70</v>
      </c>
      <c r="W48" s="154">
        <v>4.5999999999999999E-2</v>
      </c>
      <c r="X48" s="154">
        <v>5.1999999999999998E-2</v>
      </c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</row>
    <row r="49" spans="1:39" ht="15.5" x14ac:dyDescent="0.35">
      <c r="A49" s="63">
        <v>2.2000000000000002</v>
      </c>
      <c r="B49" s="64" t="s">
        <v>32</v>
      </c>
      <c r="C49" s="175">
        <v>4.9000000000000002E-2</v>
      </c>
      <c r="D49" s="175">
        <v>4.9000000000000002E-2</v>
      </c>
      <c r="E49" s="175">
        <v>4.9000000000000002E-2</v>
      </c>
      <c r="G49" s="63">
        <v>2.2000000000000002</v>
      </c>
      <c r="H49" s="64" t="s">
        <v>32</v>
      </c>
      <c r="I49" s="175">
        <v>4.9000000000000002E-2</v>
      </c>
      <c r="J49" s="175">
        <v>4.8000000000000001E-2</v>
      </c>
      <c r="K49" s="175">
        <v>4.9000000000000002E-2</v>
      </c>
      <c r="L49" s="172"/>
      <c r="M49" s="63">
        <v>2.2000000000000002</v>
      </c>
      <c r="N49" s="64" t="s">
        <v>32</v>
      </c>
      <c r="O49" s="175">
        <v>0.05</v>
      </c>
      <c r="P49" s="175">
        <v>4.7E-2</v>
      </c>
      <c r="Q49" s="175">
        <v>4.9000000000000002E-2</v>
      </c>
      <c r="R49" s="151"/>
      <c r="S49" s="151"/>
      <c r="T49" s="63">
        <v>2.2000000000000002</v>
      </c>
      <c r="U49" s="64" t="s">
        <v>32</v>
      </c>
      <c r="V49" s="175">
        <v>0.05</v>
      </c>
      <c r="W49" s="175">
        <v>4.7E-2</v>
      </c>
      <c r="X49" s="175">
        <v>4.9000000000000002E-2</v>
      </c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</row>
    <row r="50" spans="1:39" ht="15.5" x14ac:dyDescent="0.35">
      <c r="A50" s="19">
        <v>2.4</v>
      </c>
      <c r="B50" s="19" t="s">
        <v>32</v>
      </c>
      <c r="C50" s="152">
        <v>1.7000000000000001E-2</v>
      </c>
      <c r="D50" s="152">
        <v>4.9000000000000002E-2</v>
      </c>
      <c r="E50" s="152">
        <v>4.9000000000000002E-2</v>
      </c>
      <c r="G50" s="19">
        <v>2.4</v>
      </c>
      <c r="H50" s="19" t="s">
        <v>32</v>
      </c>
      <c r="I50" s="152">
        <v>0.02</v>
      </c>
      <c r="J50" s="152">
        <v>4.8000000000000001E-2</v>
      </c>
      <c r="K50" s="152">
        <v>5.6000000000000001E-2</v>
      </c>
      <c r="L50" s="172"/>
      <c r="M50" s="19">
        <v>2.4</v>
      </c>
      <c r="N50" s="19" t="s">
        <v>32</v>
      </c>
      <c r="O50" s="152">
        <v>2.3E-2</v>
      </c>
      <c r="P50" s="152">
        <v>4.7E-2</v>
      </c>
      <c r="Q50" s="152">
        <v>0.06</v>
      </c>
      <c r="R50" s="151"/>
      <c r="S50" s="151"/>
      <c r="T50" s="19">
        <v>2.4</v>
      </c>
      <c r="U50" s="19" t="s">
        <v>32</v>
      </c>
      <c r="V50" s="152">
        <v>2.5000000000000001E-2</v>
      </c>
      <c r="W50" s="152">
        <v>4.7E-2</v>
      </c>
      <c r="X50" s="152">
        <v>6.4000000000000001E-2</v>
      </c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</row>
    <row r="51" spans="1:39" ht="15.5" x14ac:dyDescent="0.35">
      <c r="A51" s="19">
        <v>2.8</v>
      </c>
      <c r="B51" s="19" t="s">
        <v>32</v>
      </c>
      <c r="C51" s="152">
        <v>8.0000000000000002E-3</v>
      </c>
      <c r="D51" s="152">
        <v>0.05</v>
      </c>
      <c r="E51" s="152">
        <v>0.05</v>
      </c>
      <c r="G51" s="19">
        <v>2.8</v>
      </c>
      <c r="H51" s="19" t="s">
        <v>32</v>
      </c>
      <c r="I51" s="152">
        <v>1.6E-2</v>
      </c>
      <c r="J51" s="152">
        <v>4.8000000000000001E-2</v>
      </c>
      <c r="K51" s="152">
        <v>7.0999999999999994E-2</v>
      </c>
      <c r="L51" s="172"/>
      <c r="M51" s="19">
        <v>2.8</v>
      </c>
      <c r="N51" s="19" t="s">
        <v>32</v>
      </c>
      <c r="O51" s="152">
        <v>2.1999999999999999E-2</v>
      </c>
      <c r="P51" s="152">
        <v>4.7E-2</v>
      </c>
      <c r="Q51" s="152">
        <v>8.5999999999999993E-2</v>
      </c>
      <c r="R51" s="151"/>
      <c r="S51" s="151"/>
      <c r="T51" s="19">
        <v>2.8</v>
      </c>
      <c r="U51" s="19" t="s">
        <v>32</v>
      </c>
      <c r="V51" s="152">
        <v>2.7E-2</v>
      </c>
      <c r="W51" s="152">
        <v>4.7E-2</v>
      </c>
      <c r="X51" s="152">
        <v>9.6000000000000002E-2</v>
      </c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</row>
    <row r="52" spans="1:39" ht="15.5" x14ac:dyDescent="0.35">
      <c r="A52" s="19">
        <v>2.1</v>
      </c>
      <c r="B52" s="19" t="s">
        <v>33</v>
      </c>
      <c r="C52" s="152">
        <v>1.7000000000000001E-2</v>
      </c>
      <c r="D52" s="152">
        <v>4.9000000000000002E-2</v>
      </c>
      <c r="E52" s="152">
        <v>4.9000000000000002E-2</v>
      </c>
      <c r="G52" s="19">
        <v>2.1</v>
      </c>
      <c r="H52" s="19" t="s">
        <v>33</v>
      </c>
      <c r="I52" s="152">
        <v>3.3000000000000002E-2</v>
      </c>
      <c r="J52" s="152">
        <v>4.8000000000000001E-2</v>
      </c>
      <c r="K52" s="152">
        <v>5.6000000000000001E-2</v>
      </c>
      <c r="L52" s="172"/>
      <c r="M52" s="19">
        <v>2.1</v>
      </c>
      <c r="N52" s="19" t="s">
        <v>33</v>
      </c>
      <c r="O52" s="152">
        <v>3.6999999999999998E-2</v>
      </c>
      <c r="P52" s="152">
        <v>4.7E-2</v>
      </c>
      <c r="Q52" s="152">
        <v>5.6000000000000001E-2</v>
      </c>
      <c r="R52" s="151"/>
      <c r="S52" s="151"/>
      <c r="T52" s="19">
        <v>2.1</v>
      </c>
      <c r="U52" s="19" t="s">
        <v>33</v>
      </c>
      <c r="V52" s="152">
        <v>0.04</v>
      </c>
      <c r="W52" s="152">
        <v>4.7E-2</v>
      </c>
      <c r="X52" s="152">
        <v>5.6000000000000001E-2</v>
      </c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</row>
    <row r="53" spans="1:39" ht="15.5" x14ac:dyDescent="0.35">
      <c r="A53" s="63">
        <v>2.2000000000000002</v>
      </c>
      <c r="B53" s="64" t="s">
        <v>33</v>
      </c>
      <c r="C53" s="175">
        <v>0.05</v>
      </c>
      <c r="D53" s="175">
        <v>4.9000000000000002E-2</v>
      </c>
      <c r="E53" s="175">
        <v>4.9000000000000002E-2</v>
      </c>
      <c r="G53" s="63">
        <v>2.2000000000000002</v>
      </c>
      <c r="H53" s="64" t="s">
        <v>33</v>
      </c>
      <c r="I53" s="175">
        <v>0.05</v>
      </c>
      <c r="J53" s="175">
        <v>4.8000000000000001E-2</v>
      </c>
      <c r="K53" s="175">
        <v>4.9000000000000002E-2</v>
      </c>
      <c r="L53" s="172"/>
      <c r="M53" s="63">
        <v>2.2000000000000002</v>
      </c>
      <c r="N53" s="64" t="s">
        <v>33</v>
      </c>
      <c r="O53" s="175">
        <v>4.9000000000000002E-2</v>
      </c>
      <c r="P53" s="175">
        <v>4.7E-2</v>
      </c>
      <c r="Q53" s="175">
        <v>4.8000000000000001E-2</v>
      </c>
      <c r="R53" s="151"/>
      <c r="S53" s="151"/>
      <c r="T53" s="63">
        <v>2.2000000000000002</v>
      </c>
      <c r="U53" s="64" t="s">
        <v>33</v>
      </c>
      <c r="V53" s="175">
        <v>4.9000000000000002E-2</v>
      </c>
      <c r="W53" s="175">
        <v>4.5999999999999999E-2</v>
      </c>
      <c r="X53" s="175">
        <v>4.8000000000000001E-2</v>
      </c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</row>
    <row r="54" spans="1:39" ht="15.5" x14ac:dyDescent="0.35">
      <c r="A54" s="17">
        <v>2.4</v>
      </c>
      <c r="B54" s="17" t="s">
        <v>33</v>
      </c>
      <c r="C54" s="154">
        <v>0.109</v>
      </c>
      <c r="D54" s="154">
        <v>4.8000000000000001E-2</v>
      </c>
      <c r="E54" s="154">
        <v>4.8000000000000001E-2</v>
      </c>
      <c r="G54" s="17">
        <v>2.4</v>
      </c>
      <c r="H54" s="17" t="s">
        <v>33</v>
      </c>
      <c r="I54" s="154">
        <v>0.11799999999999999</v>
      </c>
      <c r="J54" s="154">
        <v>4.7E-2</v>
      </c>
      <c r="K54" s="154">
        <v>5.8000000000000003E-2</v>
      </c>
      <c r="L54" s="172"/>
      <c r="M54" s="17">
        <v>2.4</v>
      </c>
      <c r="N54" s="17" t="s">
        <v>33</v>
      </c>
      <c r="O54" s="154">
        <v>0.12</v>
      </c>
      <c r="P54" s="154">
        <v>4.7E-2</v>
      </c>
      <c r="Q54" s="154">
        <v>6.3E-2</v>
      </c>
      <c r="R54" s="151"/>
      <c r="S54" s="151"/>
      <c r="T54" s="17">
        <v>2.4</v>
      </c>
      <c r="U54" s="17" t="s">
        <v>33</v>
      </c>
      <c r="V54" s="154">
        <v>0.12</v>
      </c>
      <c r="W54" s="154">
        <v>4.5999999999999999E-2</v>
      </c>
      <c r="X54" s="154">
        <v>6.6000000000000003E-2</v>
      </c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</row>
    <row r="55" spans="1:39" ht="15.5" x14ac:dyDescent="0.35">
      <c r="A55" s="17">
        <v>2.8</v>
      </c>
      <c r="B55" s="17" t="s">
        <v>33</v>
      </c>
      <c r="C55" s="154">
        <v>0.154</v>
      </c>
      <c r="D55" s="154">
        <v>4.7E-2</v>
      </c>
      <c r="E55" s="154">
        <v>4.7E-2</v>
      </c>
      <c r="G55" s="17">
        <v>2.8</v>
      </c>
      <c r="H55" s="17" t="s">
        <v>33</v>
      </c>
      <c r="I55" s="154">
        <v>0.191</v>
      </c>
      <c r="J55" s="154">
        <v>4.7E-2</v>
      </c>
      <c r="K55" s="154">
        <v>7.0000000000000007E-2</v>
      </c>
      <c r="L55" s="172"/>
      <c r="M55" s="17">
        <v>2.8</v>
      </c>
      <c r="N55" s="17" t="s">
        <v>33</v>
      </c>
      <c r="O55" s="154">
        <v>0.20899999999999999</v>
      </c>
      <c r="P55" s="154">
        <v>4.7E-2</v>
      </c>
      <c r="Q55" s="154">
        <v>8.4000000000000005E-2</v>
      </c>
      <c r="R55" s="151"/>
      <c r="S55" s="151"/>
      <c r="T55" s="17">
        <v>2.8</v>
      </c>
      <c r="U55" s="17" t="s">
        <v>33</v>
      </c>
      <c r="V55" s="154">
        <v>0.22</v>
      </c>
      <c r="W55" s="154">
        <v>4.7E-2</v>
      </c>
      <c r="X55" s="154">
        <v>9.4E-2</v>
      </c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</row>
    <row r="56" spans="1:39" ht="15.5" x14ac:dyDescent="0.35">
      <c r="A56" s="24">
        <v>2.1</v>
      </c>
      <c r="B56" s="24" t="s">
        <v>34</v>
      </c>
      <c r="C56" s="157">
        <v>0.05</v>
      </c>
      <c r="D56" s="157">
        <v>4.9000000000000002E-2</v>
      </c>
      <c r="E56" s="157">
        <v>4.9000000000000002E-2</v>
      </c>
      <c r="G56" s="24">
        <v>2.1</v>
      </c>
      <c r="H56" s="24" t="s">
        <v>34</v>
      </c>
      <c r="I56" s="157">
        <v>5.3999999999999999E-2</v>
      </c>
      <c r="J56" s="157">
        <v>4.8000000000000001E-2</v>
      </c>
      <c r="K56" s="157">
        <v>5.2999999999999999E-2</v>
      </c>
      <c r="L56" s="172"/>
      <c r="M56" s="24">
        <v>2.1</v>
      </c>
      <c r="N56" s="24" t="s">
        <v>34</v>
      </c>
      <c r="O56" s="157">
        <v>5.5E-2</v>
      </c>
      <c r="P56" s="157">
        <v>4.8000000000000001E-2</v>
      </c>
      <c r="Q56" s="157">
        <v>5.3999999999999999E-2</v>
      </c>
      <c r="R56" s="151"/>
      <c r="S56" s="151"/>
      <c r="T56" s="24">
        <v>2.1</v>
      </c>
      <c r="U56" s="24" t="s">
        <v>34</v>
      </c>
      <c r="V56" s="157">
        <v>5.5E-2</v>
      </c>
      <c r="W56" s="157">
        <v>4.7E-2</v>
      </c>
      <c r="X56" s="157">
        <v>5.3999999999999999E-2</v>
      </c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</row>
    <row r="57" spans="1:39" ht="15.5" x14ac:dyDescent="0.35">
      <c r="A57" s="31">
        <v>2.2000000000000002</v>
      </c>
      <c r="B57" s="31" t="s">
        <v>34</v>
      </c>
      <c r="C57" s="161">
        <v>0.05</v>
      </c>
      <c r="D57" s="161">
        <v>4.9000000000000002E-2</v>
      </c>
      <c r="E57" s="161">
        <v>4.9000000000000002E-2</v>
      </c>
      <c r="G57" s="31">
        <v>2.2000000000000002</v>
      </c>
      <c r="H57" s="31" t="s">
        <v>34</v>
      </c>
      <c r="I57" s="161">
        <v>4.9000000000000002E-2</v>
      </c>
      <c r="J57" s="161">
        <v>4.8000000000000001E-2</v>
      </c>
      <c r="K57" s="161">
        <v>4.9000000000000002E-2</v>
      </c>
      <c r="L57" s="172"/>
      <c r="M57" s="31">
        <v>2.2000000000000002</v>
      </c>
      <c r="N57" s="31" t="s">
        <v>34</v>
      </c>
      <c r="O57" s="161">
        <v>4.9000000000000002E-2</v>
      </c>
      <c r="P57" s="161">
        <v>4.7E-2</v>
      </c>
      <c r="Q57" s="161">
        <v>4.9000000000000002E-2</v>
      </c>
      <c r="R57" s="151"/>
      <c r="S57" s="151"/>
      <c r="T57" s="31">
        <v>2.2000000000000002</v>
      </c>
      <c r="U57" s="31" t="s">
        <v>34</v>
      </c>
      <c r="V57" s="161">
        <v>0.05</v>
      </c>
      <c r="W57" s="161">
        <v>4.7E-2</v>
      </c>
      <c r="X57" s="161">
        <v>4.9000000000000002E-2</v>
      </c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</row>
    <row r="58" spans="1:39" ht="15.5" x14ac:dyDescent="0.35">
      <c r="A58" s="24">
        <v>2.4</v>
      </c>
      <c r="B58" s="24" t="s">
        <v>34</v>
      </c>
      <c r="C58" s="157">
        <v>0.05</v>
      </c>
      <c r="D58" s="157">
        <v>4.9000000000000002E-2</v>
      </c>
      <c r="E58" s="157">
        <v>4.9000000000000002E-2</v>
      </c>
      <c r="G58" s="24">
        <v>2.4</v>
      </c>
      <c r="H58" s="24" t="s">
        <v>34</v>
      </c>
      <c r="I58" s="157">
        <v>5.8999999999999997E-2</v>
      </c>
      <c r="J58" s="157">
        <v>4.8000000000000001E-2</v>
      </c>
      <c r="K58" s="157">
        <v>5.8000000000000003E-2</v>
      </c>
      <c r="L58" s="172"/>
      <c r="M58" s="24">
        <v>2.4</v>
      </c>
      <c r="N58" s="24" t="s">
        <v>34</v>
      </c>
      <c r="O58" s="157">
        <v>6.5000000000000002E-2</v>
      </c>
      <c r="P58" s="157">
        <v>4.8000000000000001E-2</v>
      </c>
      <c r="Q58" s="157">
        <v>6.3E-2</v>
      </c>
      <c r="R58" s="151"/>
      <c r="S58" s="151"/>
      <c r="T58" s="24">
        <v>2.4</v>
      </c>
      <c r="U58" s="24" t="s">
        <v>34</v>
      </c>
      <c r="V58" s="157">
        <v>6.7000000000000004E-2</v>
      </c>
      <c r="W58" s="157">
        <v>4.7E-2</v>
      </c>
      <c r="X58" s="157">
        <v>6.6000000000000003E-2</v>
      </c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</row>
    <row r="59" spans="1:39" ht="15.5" x14ac:dyDescent="0.35">
      <c r="A59" s="24">
        <v>2.8</v>
      </c>
      <c r="B59" s="24" t="s">
        <v>34</v>
      </c>
      <c r="C59" s="157">
        <v>5.0999999999999997E-2</v>
      </c>
      <c r="D59" s="157">
        <v>4.9000000000000002E-2</v>
      </c>
      <c r="E59" s="157">
        <v>4.9000000000000002E-2</v>
      </c>
      <c r="G59" s="24">
        <v>2.8</v>
      </c>
      <c r="H59" s="24" t="s">
        <v>34</v>
      </c>
      <c r="I59" s="157">
        <v>7.6999999999999999E-2</v>
      </c>
      <c r="J59" s="157">
        <v>4.8000000000000001E-2</v>
      </c>
      <c r="K59" s="157">
        <v>7.2999999999999995E-2</v>
      </c>
      <c r="L59" s="172"/>
      <c r="M59" s="24">
        <v>2.8</v>
      </c>
      <c r="N59" s="24" t="s">
        <v>34</v>
      </c>
      <c r="O59" s="157">
        <v>9.1999999999999998E-2</v>
      </c>
      <c r="P59" s="157">
        <v>4.8000000000000001E-2</v>
      </c>
      <c r="Q59" s="157">
        <v>8.5999999999999993E-2</v>
      </c>
      <c r="R59" s="151"/>
      <c r="S59" s="151"/>
      <c r="T59" s="24">
        <v>2.8</v>
      </c>
      <c r="U59" s="24" t="s">
        <v>34</v>
      </c>
      <c r="V59" s="157">
        <v>0.104</v>
      </c>
      <c r="W59" s="157">
        <v>4.7E-2</v>
      </c>
      <c r="X59" s="157">
        <v>9.7000000000000003E-2</v>
      </c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</row>
    <row r="60" spans="1:39" ht="15.5" x14ac:dyDescent="0.35">
      <c r="A60" s="17">
        <v>2.1</v>
      </c>
      <c r="B60" s="17" t="s">
        <v>35</v>
      </c>
      <c r="C60" s="154">
        <v>8.2000000000000003E-2</v>
      </c>
      <c r="D60" s="154">
        <v>4.9000000000000002E-2</v>
      </c>
      <c r="E60" s="154">
        <v>4.9000000000000002E-2</v>
      </c>
      <c r="G60" s="17">
        <v>2.1</v>
      </c>
      <c r="H60" s="17" t="s">
        <v>35</v>
      </c>
      <c r="I60" s="154">
        <v>7.6999999999999999E-2</v>
      </c>
      <c r="J60" s="154">
        <v>4.8000000000000001E-2</v>
      </c>
      <c r="K60" s="154">
        <v>5.1999999999999998E-2</v>
      </c>
      <c r="L60" s="172"/>
      <c r="M60" s="17">
        <v>2.1</v>
      </c>
      <c r="N60" s="17" t="s">
        <v>35</v>
      </c>
      <c r="O60" s="154">
        <v>7.4999999999999997E-2</v>
      </c>
      <c r="P60" s="154">
        <v>4.8000000000000001E-2</v>
      </c>
      <c r="Q60" s="154">
        <v>5.2999999999999999E-2</v>
      </c>
      <c r="R60" s="151"/>
      <c r="S60" s="151"/>
      <c r="T60" s="17">
        <v>2.1</v>
      </c>
      <c r="U60" s="17" t="s">
        <v>35</v>
      </c>
      <c r="V60" s="154">
        <v>7.1999999999999995E-2</v>
      </c>
      <c r="W60" s="154">
        <v>4.7E-2</v>
      </c>
      <c r="X60" s="154">
        <v>5.2999999999999999E-2</v>
      </c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</row>
    <row r="61" spans="1:39" ht="15.5" x14ac:dyDescent="0.35">
      <c r="A61" s="63">
        <v>2.2000000000000002</v>
      </c>
      <c r="B61" s="64" t="s">
        <v>35</v>
      </c>
      <c r="C61" s="175">
        <v>0.05</v>
      </c>
      <c r="D61" s="175">
        <v>0.05</v>
      </c>
      <c r="E61" s="175">
        <v>0.05</v>
      </c>
      <c r="G61" s="63">
        <v>2.2000000000000002</v>
      </c>
      <c r="H61" s="64" t="s">
        <v>35</v>
      </c>
      <c r="I61" s="175">
        <v>4.9000000000000002E-2</v>
      </c>
      <c r="J61" s="175">
        <v>4.8000000000000001E-2</v>
      </c>
      <c r="K61" s="175">
        <v>4.8000000000000001E-2</v>
      </c>
      <c r="L61" s="172"/>
      <c r="M61" s="63">
        <v>2.2000000000000002</v>
      </c>
      <c r="N61" s="64" t="s">
        <v>35</v>
      </c>
      <c r="O61" s="175">
        <v>0.05</v>
      </c>
      <c r="P61" s="175">
        <v>4.8000000000000001E-2</v>
      </c>
      <c r="Q61" s="175">
        <v>4.9000000000000002E-2</v>
      </c>
      <c r="R61" s="151"/>
      <c r="S61" s="151"/>
      <c r="T61" s="63">
        <v>2.2000000000000002</v>
      </c>
      <c r="U61" s="64" t="s">
        <v>35</v>
      </c>
      <c r="V61" s="175">
        <v>4.9000000000000002E-2</v>
      </c>
      <c r="W61" s="175">
        <v>4.8000000000000001E-2</v>
      </c>
      <c r="X61" s="175">
        <v>4.9000000000000002E-2</v>
      </c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</row>
    <row r="62" spans="1:39" ht="15.5" x14ac:dyDescent="0.35">
      <c r="A62" s="19">
        <v>2.4</v>
      </c>
      <c r="B62" s="19" t="s">
        <v>35</v>
      </c>
      <c r="C62" s="152">
        <v>2.7E-2</v>
      </c>
      <c r="D62" s="152">
        <v>4.9000000000000002E-2</v>
      </c>
      <c r="E62" s="152">
        <v>4.9000000000000002E-2</v>
      </c>
      <c r="G62" s="19">
        <v>2.4</v>
      </c>
      <c r="H62" s="19" t="s">
        <v>35</v>
      </c>
      <c r="I62" s="152">
        <v>3.3000000000000002E-2</v>
      </c>
      <c r="J62" s="152">
        <v>4.9000000000000002E-2</v>
      </c>
      <c r="K62" s="152">
        <v>5.7000000000000002E-2</v>
      </c>
      <c r="L62" s="172"/>
      <c r="M62" s="19">
        <v>2.4</v>
      </c>
      <c r="N62" s="19" t="s">
        <v>35</v>
      </c>
      <c r="O62" s="152">
        <v>3.6999999999999998E-2</v>
      </c>
      <c r="P62" s="152">
        <v>4.8000000000000001E-2</v>
      </c>
      <c r="Q62" s="152">
        <v>6.2E-2</v>
      </c>
      <c r="R62" s="151"/>
      <c r="S62" s="151"/>
      <c r="T62" s="19">
        <v>2.4</v>
      </c>
      <c r="U62" s="19" t="s">
        <v>35</v>
      </c>
      <c r="V62" s="152">
        <v>0.04</v>
      </c>
      <c r="W62" s="152">
        <v>4.8000000000000001E-2</v>
      </c>
      <c r="X62" s="152">
        <v>6.5000000000000002E-2</v>
      </c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</row>
    <row r="63" spans="1:39" ht="15.5" x14ac:dyDescent="0.35">
      <c r="A63" s="19">
        <v>2.8</v>
      </c>
      <c r="B63" s="19" t="s">
        <v>35</v>
      </c>
      <c r="C63" s="152">
        <v>1.9E-2</v>
      </c>
      <c r="D63" s="152">
        <v>4.9000000000000002E-2</v>
      </c>
      <c r="E63" s="152">
        <v>4.9000000000000002E-2</v>
      </c>
      <c r="G63" s="19">
        <v>2.8</v>
      </c>
      <c r="H63" s="19" t="s">
        <v>35</v>
      </c>
      <c r="I63" s="152">
        <v>3.4000000000000002E-2</v>
      </c>
      <c r="J63" s="152">
        <v>4.9000000000000002E-2</v>
      </c>
      <c r="K63" s="152">
        <v>7.2999999999999995E-2</v>
      </c>
      <c r="L63" s="172"/>
      <c r="M63" s="19">
        <v>2.8</v>
      </c>
      <c r="N63" s="19" t="s">
        <v>35</v>
      </c>
      <c r="O63" s="152">
        <v>4.3999999999999997E-2</v>
      </c>
      <c r="P63" s="152">
        <v>4.8000000000000001E-2</v>
      </c>
      <c r="Q63" s="152">
        <v>8.6999999999999994E-2</v>
      </c>
      <c r="R63" s="151"/>
      <c r="S63" s="151"/>
      <c r="T63" s="19">
        <v>2.8</v>
      </c>
      <c r="U63" s="19" t="s">
        <v>35</v>
      </c>
      <c r="V63" s="152">
        <v>5.0999999999999997E-2</v>
      </c>
      <c r="W63" s="152">
        <v>4.7E-2</v>
      </c>
      <c r="X63" s="152">
        <v>9.7000000000000003E-2</v>
      </c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</row>
    <row r="64" spans="1:39" ht="15.5" x14ac:dyDescent="0.35">
      <c r="A64" s="17">
        <v>2.1</v>
      </c>
      <c r="B64" s="17" t="s">
        <v>36</v>
      </c>
      <c r="C64" s="154">
        <v>0.11</v>
      </c>
      <c r="D64" s="154">
        <v>4.9000000000000002E-2</v>
      </c>
      <c r="E64" s="154">
        <v>4.9000000000000002E-2</v>
      </c>
      <c r="G64" s="17">
        <v>2.1</v>
      </c>
      <c r="H64" s="17" t="s">
        <v>36</v>
      </c>
      <c r="I64" s="154">
        <v>0.10100000000000001</v>
      </c>
      <c r="J64" s="154">
        <v>4.8000000000000001E-2</v>
      </c>
      <c r="K64" s="154">
        <v>5.0999999999999997E-2</v>
      </c>
      <c r="L64" s="172"/>
      <c r="M64" s="17">
        <v>2.1</v>
      </c>
      <c r="N64" s="17" t="s">
        <v>36</v>
      </c>
      <c r="O64" s="154">
        <v>9.5000000000000001E-2</v>
      </c>
      <c r="P64" s="154">
        <v>4.8000000000000001E-2</v>
      </c>
      <c r="Q64" s="154">
        <v>5.1999999999999998E-2</v>
      </c>
      <c r="R64" s="151"/>
      <c r="S64" s="151"/>
      <c r="T64" s="17">
        <v>2.1</v>
      </c>
      <c r="U64" s="17" t="s">
        <v>36</v>
      </c>
      <c r="V64" s="154">
        <v>9.0999999999999998E-2</v>
      </c>
      <c r="W64" s="154">
        <v>4.7E-2</v>
      </c>
      <c r="X64" s="154">
        <v>5.2999999999999999E-2</v>
      </c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</row>
    <row r="65" spans="1:39" ht="15.5" x14ac:dyDescent="0.35">
      <c r="A65" s="63">
        <v>2.2000000000000002</v>
      </c>
      <c r="B65" s="64" t="s">
        <v>36</v>
      </c>
      <c r="C65" s="175">
        <v>0.05</v>
      </c>
      <c r="D65" s="175">
        <v>4.9000000000000002E-2</v>
      </c>
      <c r="E65" s="175">
        <v>4.9000000000000002E-2</v>
      </c>
      <c r="G65" s="63">
        <v>2.2000000000000002</v>
      </c>
      <c r="H65" s="64" t="s">
        <v>36</v>
      </c>
      <c r="I65" s="175">
        <v>4.9000000000000002E-2</v>
      </c>
      <c r="J65" s="175">
        <v>4.8000000000000001E-2</v>
      </c>
      <c r="K65" s="175">
        <v>4.9000000000000002E-2</v>
      </c>
      <c r="L65" s="172"/>
      <c r="M65" s="63">
        <v>2.2000000000000002</v>
      </c>
      <c r="N65" s="64" t="s">
        <v>36</v>
      </c>
      <c r="O65" s="175">
        <v>4.9000000000000002E-2</v>
      </c>
      <c r="P65" s="175">
        <v>4.8000000000000001E-2</v>
      </c>
      <c r="Q65" s="175">
        <v>4.9000000000000002E-2</v>
      </c>
      <c r="R65" s="151"/>
      <c r="S65" s="151"/>
      <c r="T65" s="63">
        <v>2.2000000000000002</v>
      </c>
      <c r="U65" s="64" t="s">
        <v>36</v>
      </c>
      <c r="V65" s="175">
        <v>4.9000000000000002E-2</v>
      </c>
      <c r="W65" s="175">
        <v>4.7E-2</v>
      </c>
      <c r="X65" s="175">
        <v>4.9000000000000002E-2</v>
      </c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</row>
    <row r="66" spans="1:39" ht="15.5" x14ac:dyDescent="0.35">
      <c r="A66" s="19">
        <v>2.4</v>
      </c>
      <c r="B66" s="19" t="s">
        <v>36</v>
      </c>
      <c r="C66" s="152">
        <v>1.7000000000000001E-2</v>
      </c>
      <c r="D66" s="152">
        <v>0.05</v>
      </c>
      <c r="E66" s="152">
        <v>0.05</v>
      </c>
      <c r="G66" s="19">
        <v>2.4</v>
      </c>
      <c r="H66" s="19" t="s">
        <v>36</v>
      </c>
      <c r="I66" s="152">
        <v>0.02</v>
      </c>
      <c r="J66" s="152">
        <v>4.8000000000000001E-2</v>
      </c>
      <c r="K66" s="152">
        <v>5.6000000000000001E-2</v>
      </c>
      <c r="L66" s="172"/>
      <c r="M66" s="19">
        <v>2.4</v>
      </c>
      <c r="N66" s="19" t="s">
        <v>36</v>
      </c>
      <c r="O66" s="152">
        <v>2.3E-2</v>
      </c>
      <c r="P66" s="152">
        <v>4.8000000000000001E-2</v>
      </c>
      <c r="Q66" s="152">
        <v>6.0999999999999999E-2</v>
      </c>
      <c r="R66" s="151"/>
      <c r="S66" s="151"/>
      <c r="T66" s="19">
        <v>2.4</v>
      </c>
      <c r="U66" s="19" t="s">
        <v>36</v>
      </c>
      <c r="V66" s="152">
        <v>2.5000000000000001E-2</v>
      </c>
      <c r="W66" s="152">
        <v>4.8000000000000001E-2</v>
      </c>
      <c r="X66" s="152">
        <v>6.4000000000000001E-2</v>
      </c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</row>
    <row r="67" spans="1:39" ht="15.5" x14ac:dyDescent="0.35">
      <c r="A67" s="19">
        <v>2.8</v>
      </c>
      <c r="B67" s="19" t="s">
        <v>36</v>
      </c>
      <c r="C67" s="152">
        <v>8.0000000000000002E-3</v>
      </c>
      <c r="D67" s="152">
        <v>4.9000000000000002E-2</v>
      </c>
      <c r="E67" s="152">
        <v>4.9000000000000002E-2</v>
      </c>
      <c r="G67" s="19">
        <v>2.8</v>
      </c>
      <c r="H67" s="19" t="s">
        <v>36</v>
      </c>
      <c r="I67" s="152">
        <v>1.4999999999999999E-2</v>
      </c>
      <c r="J67" s="152">
        <v>4.9000000000000002E-2</v>
      </c>
      <c r="K67" s="152">
        <v>7.1999999999999995E-2</v>
      </c>
      <c r="L67" s="172"/>
      <c r="M67" s="19">
        <v>2.8</v>
      </c>
      <c r="N67" s="19" t="s">
        <v>36</v>
      </c>
      <c r="O67" s="152">
        <v>2.1999999999999999E-2</v>
      </c>
      <c r="P67" s="152">
        <v>4.8000000000000001E-2</v>
      </c>
      <c r="Q67" s="152">
        <v>8.5999999999999993E-2</v>
      </c>
      <c r="R67" s="151"/>
      <c r="S67" s="151"/>
      <c r="T67" s="19">
        <v>2.8</v>
      </c>
      <c r="U67" s="19" t="s">
        <v>36</v>
      </c>
      <c r="V67" s="152">
        <v>2.7E-2</v>
      </c>
      <c r="W67" s="152">
        <v>4.7E-2</v>
      </c>
      <c r="X67" s="152">
        <v>9.7000000000000003E-2</v>
      </c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</row>
    <row r="68" spans="1:39" ht="15.5" x14ac:dyDescent="0.35">
      <c r="A68" s="19">
        <v>2.1</v>
      </c>
      <c r="B68" s="19" t="s">
        <v>37</v>
      </c>
      <c r="C68" s="19">
        <v>1.7000000000000001E-2</v>
      </c>
      <c r="D68" s="19">
        <v>4.9000000000000002E-2</v>
      </c>
      <c r="E68" s="19">
        <v>4.9000000000000002E-2</v>
      </c>
      <c r="G68" s="19">
        <v>2.1</v>
      </c>
      <c r="H68" s="19" t="s">
        <v>37</v>
      </c>
      <c r="I68" s="19">
        <v>3.3000000000000002E-2</v>
      </c>
      <c r="J68" s="19">
        <v>4.9000000000000002E-2</v>
      </c>
      <c r="K68" s="19">
        <v>5.7000000000000002E-2</v>
      </c>
      <c r="L68" s="172"/>
      <c r="M68" s="19">
        <v>2.1</v>
      </c>
      <c r="N68" s="19" t="s">
        <v>37</v>
      </c>
      <c r="O68" s="19">
        <v>3.7999999999999999E-2</v>
      </c>
      <c r="P68" s="19">
        <v>4.9000000000000002E-2</v>
      </c>
      <c r="Q68" s="19">
        <v>5.7000000000000002E-2</v>
      </c>
      <c r="R68" s="151"/>
      <c r="S68" s="151"/>
      <c r="T68" s="19">
        <v>2.1</v>
      </c>
      <c r="U68" s="19" t="s">
        <v>37</v>
      </c>
      <c r="V68" s="19">
        <v>0.04</v>
      </c>
      <c r="W68" s="19">
        <v>4.9000000000000002E-2</v>
      </c>
      <c r="X68" s="19">
        <v>5.7000000000000002E-2</v>
      </c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</row>
    <row r="69" spans="1:39" ht="15.5" x14ac:dyDescent="0.35">
      <c r="A69" s="63">
        <v>2.2000000000000002</v>
      </c>
      <c r="B69" s="64" t="s">
        <v>37</v>
      </c>
      <c r="C69" s="63">
        <v>0.05</v>
      </c>
      <c r="D69" s="64">
        <v>4.9000000000000002E-2</v>
      </c>
      <c r="E69" s="63">
        <v>4.9000000000000002E-2</v>
      </c>
      <c r="G69" s="63">
        <v>2.2000000000000002</v>
      </c>
      <c r="H69" s="64" t="s">
        <v>37</v>
      </c>
      <c r="I69" s="63">
        <v>0.05</v>
      </c>
      <c r="J69" s="64">
        <v>4.9000000000000002E-2</v>
      </c>
      <c r="K69" s="63">
        <v>4.9000000000000002E-2</v>
      </c>
      <c r="L69" s="172"/>
      <c r="M69" s="63">
        <v>2.2000000000000002</v>
      </c>
      <c r="N69" s="64" t="s">
        <v>37</v>
      </c>
      <c r="O69" s="63">
        <v>0.05</v>
      </c>
      <c r="P69" s="64">
        <v>4.8000000000000001E-2</v>
      </c>
      <c r="Q69" s="63">
        <v>4.9000000000000002E-2</v>
      </c>
      <c r="R69" s="151"/>
      <c r="S69" s="151"/>
      <c r="T69" s="63">
        <v>2.2000000000000002</v>
      </c>
      <c r="U69" s="64" t="s">
        <v>37</v>
      </c>
      <c r="V69" s="63">
        <v>4.9000000000000002E-2</v>
      </c>
      <c r="W69" s="64">
        <v>4.8000000000000001E-2</v>
      </c>
      <c r="X69" s="63">
        <v>4.9000000000000002E-2</v>
      </c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</row>
    <row r="70" spans="1:39" ht="15.5" x14ac:dyDescent="0.35">
      <c r="A70" s="17">
        <v>2.4</v>
      </c>
      <c r="B70" s="17" t="s">
        <v>37</v>
      </c>
      <c r="C70" s="17">
        <v>0.109</v>
      </c>
      <c r="D70" s="17">
        <v>4.9000000000000002E-2</v>
      </c>
      <c r="E70" s="17">
        <v>4.9000000000000002E-2</v>
      </c>
      <c r="G70" s="17">
        <v>2.4</v>
      </c>
      <c r="H70" s="17" t="s">
        <v>37</v>
      </c>
      <c r="I70" s="17">
        <v>0.11899999999999999</v>
      </c>
      <c r="J70" s="17">
        <v>4.9000000000000002E-2</v>
      </c>
      <c r="K70" s="17">
        <v>0.06</v>
      </c>
      <c r="L70" s="172"/>
      <c r="M70" s="17">
        <v>2.4</v>
      </c>
      <c r="N70" s="17" t="s">
        <v>37</v>
      </c>
      <c r="O70" s="17">
        <v>0.121</v>
      </c>
      <c r="P70" s="17">
        <v>4.8000000000000001E-2</v>
      </c>
      <c r="Q70" s="17">
        <v>6.5000000000000002E-2</v>
      </c>
      <c r="R70" s="151"/>
      <c r="S70" s="151"/>
      <c r="T70" s="17">
        <v>2.4</v>
      </c>
      <c r="U70" s="17" t="s">
        <v>37</v>
      </c>
      <c r="V70" s="17">
        <v>0.12</v>
      </c>
      <c r="W70" s="17">
        <v>4.8000000000000001E-2</v>
      </c>
      <c r="X70" s="17">
        <v>6.8000000000000005E-2</v>
      </c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K70" s="172"/>
      <c r="AL70" s="172"/>
      <c r="AM70" s="172"/>
    </row>
    <row r="71" spans="1:39" ht="15.5" x14ac:dyDescent="0.35">
      <c r="A71" s="17">
        <v>2.8</v>
      </c>
      <c r="B71" s="17" t="s">
        <v>37</v>
      </c>
      <c r="C71" s="17">
        <v>0.151</v>
      </c>
      <c r="D71" s="17">
        <v>4.9000000000000002E-2</v>
      </c>
      <c r="E71" s="17">
        <v>4.9000000000000002E-2</v>
      </c>
      <c r="G71" s="17">
        <v>2.8</v>
      </c>
      <c r="H71" s="17" t="s">
        <v>37</v>
      </c>
      <c r="I71" s="17">
        <v>0.188</v>
      </c>
      <c r="J71" s="17">
        <v>4.9000000000000002E-2</v>
      </c>
      <c r="K71" s="17">
        <v>7.2999999999999995E-2</v>
      </c>
      <c r="L71" s="172"/>
      <c r="M71" s="17">
        <v>2.8</v>
      </c>
      <c r="N71" s="17" t="s">
        <v>37</v>
      </c>
      <c r="O71" s="17">
        <v>0.20699999999999999</v>
      </c>
      <c r="P71" s="17">
        <v>4.8000000000000001E-2</v>
      </c>
      <c r="Q71" s="17">
        <v>8.7999999999999995E-2</v>
      </c>
      <c r="R71" s="151"/>
      <c r="S71" s="151"/>
      <c r="T71" s="17">
        <v>2.8</v>
      </c>
      <c r="U71" s="17" t="s">
        <v>37</v>
      </c>
      <c r="V71" s="17">
        <v>0.218</v>
      </c>
      <c r="W71" s="17">
        <v>4.8000000000000001E-2</v>
      </c>
      <c r="X71" s="17">
        <v>9.9000000000000005E-2</v>
      </c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  <c r="AI71" s="172"/>
      <c r="AJ71" s="172"/>
      <c r="AK71" s="172"/>
      <c r="AL71" s="172"/>
      <c r="AM71" s="172"/>
    </row>
    <row r="72" spans="1:39" ht="15.5" x14ac:dyDescent="0.35">
      <c r="A72" s="24">
        <v>2.1</v>
      </c>
      <c r="B72" s="24" t="s">
        <v>38</v>
      </c>
      <c r="C72" s="24">
        <v>0.05</v>
      </c>
      <c r="D72" s="24">
        <v>0.05</v>
      </c>
      <c r="E72" s="24">
        <v>0.05</v>
      </c>
      <c r="G72" s="24">
        <v>2.1</v>
      </c>
      <c r="H72" s="24" t="s">
        <v>38</v>
      </c>
      <c r="I72" s="24">
        <v>5.3999999999999999E-2</v>
      </c>
      <c r="J72" s="24">
        <v>4.9000000000000002E-2</v>
      </c>
      <c r="K72" s="24">
        <v>5.3999999999999999E-2</v>
      </c>
      <c r="L72" s="172"/>
      <c r="M72" s="24">
        <v>2.1</v>
      </c>
      <c r="N72" s="24" t="s">
        <v>38</v>
      </c>
      <c r="O72" s="24">
        <v>5.6000000000000001E-2</v>
      </c>
      <c r="P72" s="24">
        <v>4.9000000000000002E-2</v>
      </c>
      <c r="Q72" s="24">
        <v>5.5E-2</v>
      </c>
      <c r="R72" s="151"/>
      <c r="S72" s="151"/>
      <c r="T72" s="24">
        <v>2.1</v>
      </c>
      <c r="U72" s="24" t="s">
        <v>38</v>
      </c>
      <c r="V72" s="24">
        <v>5.5E-2</v>
      </c>
      <c r="W72" s="24">
        <v>4.8000000000000001E-2</v>
      </c>
      <c r="X72" s="24">
        <v>5.5E-2</v>
      </c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</row>
    <row r="73" spans="1:39" ht="15.5" x14ac:dyDescent="0.35">
      <c r="A73" s="31">
        <v>2.2000000000000002</v>
      </c>
      <c r="B73" s="31" t="s">
        <v>38</v>
      </c>
      <c r="C73" s="31">
        <v>0.05</v>
      </c>
      <c r="D73" s="31">
        <v>0.05</v>
      </c>
      <c r="E73" s="31">
        <v>0.05</v>
      </c>
      <c r="G73" s="31">
        <v>2.2000000000000002</v>
      </c>
      <c r="H73" s="31" t="s">
        <v>38</v>
      </c>
      <c r="I73" s="31">
        <v>0.05</v>
      </c>
      <c r="J73" s="31">
        <v>4.9000000000000002E-2</v>
      </c>
      <c r="K73" s="31">
        <v>0.05</v>
      </c>
      <c r="L73" s="172"/>
      <c r="M73" s="31">
        <v>2.2000000000000002</v>
      </c>
      <c r="N73" s="31" t="s">
        <v>38</v>
      </c>
      <c r="O73" s="31">
        <v>0.05</v>
      </c>
      <c r="P73" s="31">
        <v>4.9000000000000002E-2</v>
      </c>
      <c r="Q73" s="31">
        <v>0.05</v>
      </c>
      <c r="R73" s="151"/>
      <c r="S73" s="151"/>
      <c r="T73" s="31">
        <v>2.2000000000000002</v>
      </c>
      <c r="U73" s="31" t="s">
        <v>38</v>
      </c>
      <c r="V73" s="31">
        <v>4.9000000000000002E-2</v>
      </c>
      <c r="W73" s="31">
        <v>4.8000000000000001E-2</v>
      </c>
      <c r="X73" s="31">
        <v>4.9000000000000002E-2</v>
      </c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</row>
    <row r="74" spans="1:39" ht="15.5" x14ac:dyDescent="0.35">
      <c r="A74" s="24">
        <v>2.4</v>
      </c>
      <c r="B74" s="24" t="s">
        <v>38</v>
      </c>
      <c r="C74" s="24">
        <v>0.05</v>
      </c>
      <c r="D74" s="24">
        <v>0.05</v>
      </c>
      <c r="E74" s="24">
        <v>0.05</v>
      </c>
      <c r="G74" s="24">
        <v>2.4</v>
      </c>
      <c r="H74" s="24" t="s">
        <v>38</v>
      </c>
      <c r="I74" s="24">
        <v>0.06</v>
      </c>
      <c r="J74" s="24">
        <v>4.9000000000000002E-2</v>
      </c>
      <c r="K74" s="24">
        <v>5.8999999999999997E-2</v>
      </c>
      <c r="L74" s="172"/>
      <c r="M74" s="24">
        <v>2.4</v>
      </c>
      <c r="N74" s="24" t="s">
        <v>38</v>
      </c>
      <c r="O74" s="24">
        <v>6.5000000000000002E-2</v>
      </c>
      <c r="P74" s="24">
        <v>4.9000000000000002E-2</v>
      </c>
      <c r="Q74" s="24">
        <v>6.4000000000000001E-2</v>
      </c>
      <c r="R74" s="151"/>
      <c r="S74" s="151"/>
      <c r="T74" s="24">
        <v>2.4</v>
      </c>
      <c r="U74" s="24" t="s">
        <v>38</v>
      </c>
      <c r="V74" s="24">
        <v>6.8000000000000005E-2</v>
      </c>
      <c r="W74" s="24">
        <v>4.9000000000000002E-2</v>
      </c>
      <c r="X74" s="24">
        <v>6.7000000000000004E-2</v>
      </c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</row>
    <row r="75" spans="1:39" ht="15.5" x14ac:dyDescent="0.35">
      <c r="A75" s="24">
        <v>2.8</v>
      </c>
      <c r="B75" s="24" t="s">
        <v>38</v>
      </c>
      <c r="C75" s="24">
        <v>0.05</v>
      </c>
      <c r="D75" s="24">
        <v>4.9000000000000002E-2</v>
      </c>
      <c r="E75" s="24">
        <v>4.9000000000000002E-2</v>
      </c>
      <c r="G75" s="24">
        <v>2.8</v>
      </c>
      <c r="H75" s="24" t="s">
        <v>38</v>
      </c>
      <c r="I75" s="24">
        <v>7.4999999999999997E-2</v>
      </c>
      <c r="J75" s="24">
        <v>4.9000000000000002E-2</v>
      </c>
      <c r="K75" s="24">
        <v>7.2999999999999995E-2</v>
      </c>
      <c r="L75" s="172"/>
      <c r="M75" s="24">
        <v>2.8</v>
      </c>
      <c r="N75" s="24" t="s">
        <v>38</v>
      </c>
      <c r="O75" s="24">
        <v>9.1999999999999998E-2</v>
      </c>
      <c r="P75" s="24">
        <v>4.9000000000000002E-2</v>
      </c>
      <c r="Q75" s="24">
        <v>8.8999999999999996E-2</v>
      </c>
      <c r="R75" s="151"/>
      <c r="S75" s="151"/>
      <c r="T75" s="24">
        <v>2.8</v>
      </c>
      <c r="U75" s="24" t="s">
        <v>38</v>
      </c>
      <c r="V75" s="24">
        <v>0.10299999999999999</v>
      </c>
      <c r="W75" s="24">
        <v>4.9000000000000002E-2</v>
      </c>
      <c r="X75" s="24">
        <v>0.1</v>
      </c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</row>
    <row r="76" spans="1:39" ht="15.5" x14ac:dyDescent="0.35">
      <c r="A76" s="17">
        <v>2.1</v>
      </c>
      <c r="B76" s="17" t="s">
        <v>39</v>
      </c>
      <c r="C76" s="17">
        <v>8.2000000000000003E-2</v>
      </c>
      <c r="D76" s="17">
        <v>0.05</v>
      </c>
      <c r="E76" s="17">
        <v>0.05</v>
      </c>
      <c r="G76" s="17">
        <v>2.1</v>
      </c>
      <c r="H76" s="17" t="s">
        <v>39</v>
      </c>
      <c r="I76" s="17">
        <v>7.6999999999999999E-2</v>
      </c>
      <c r="J76" s="17">
        <v>4.9000000000000002E-2</v>
      </c>
      <c r="K76" s="17">
        <v>5.1999999999999998E-2</v>
      </c>
      <c r="L76" s="172"/>
      <c r="M76" s="17">
        <v>2.1</v>
      </c>
      <c r="N76" s="17" t="s">
        <v>39</v>
      </c>
      <c r="O76" s="17">
        <v>7.3999999999999996E-2</v>
      </c>
      <c r="P76" s="17">
        <v>4.8000000000000001E-2</v>
      </c>
      <c r="Q76" s="17">
        <v>5.2999999999999999E-2</v>
      </c>
      <c r="R76" s="151"/>
      <c r="S76" s="151"/>
      <c r="T76" s="17">
        <v>2.1</v>
      </c>
      <c r="U76" s="17" t="s">
        <v>39</v>
      </c>
      <c r="V76" s="17">
        <v>7.1999999999999995E-2</v>
      </c>
      <c r="W76" s="17">
        <v>4.8000000000000001E-2</v>
      </c>
      <c r="X76" s="17">
        <v>5.3999999999999999E-2</v>
      </c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</row>
    <row r="77" spans="1:39" ht="15.5" x14ac:dyDescent="0.35">
      <c r="A77" s="63">
        <v>2.2000000000000002</v>
      </c>
      <c r="B77" s="64" t="s">
        <v>39</v>
      </c>
      <c r="C77" s="63">
        <v>0.05</v>
      </c>
      <c r="D77" s="64">
        <v>0.05</v>
      </c>
      <c r="E77" s="63">
        <v>0.05</v>
      </c>
      <c r="G77" s="63">
        <v>2.2000000000000002</v>
      </c>
      <c r="H77" s="64" t="s">
        <v>39</v>
      </c>
      <c r="I77" s="63">
        <v>0.05</v>
      </c>
      <c r="J77" s="64">
        <v>0.05</v>
      </c>
      <c r="K77" s="63">
        <v>0.05</v>
      </c>
      <c r="L77" s="172"/>
      <c r="M77" s="63">
        <v>2.2000000000000002</v>
      </c>
      <c r="N77" s="64" t="s">
        <v>39</v>
      </c>
      <c r="O77" s="63">
        <v>0.05</v>
      </c>
      <c r="P77" s="64">
        <v>4.9000000000000002E-2</v>
      </c>
      <c r="Q77" s="63">
        <v>0.05</v>
      </c>
      <c r="R77" s="151"/>
      <c r="S77" s="151"/>
      <c r="T77" s="63">
        <v>2.2000000000000002</v>
      </c>
      <c r="U77" s="64" t="s">
        <v>39</v>
      </c>
      <c r="V77" s="63">
        <v>0.05</v>
      </c>
      <c r="W77" s="64">
        <v>4.9000000000000002E-2</v>
      </c>
      <c r="X77" s="63">
        <v>0.05</v>
      </c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</row>
    <row r="78" spans="1:39" ht="15.5" x14ac:dyDescent="0.35">
      <c r="A78" s="19">
        <v>2.4</v>
      </c>
      <c r="B78" s="19" t="s">
        <v>39</v>
      </c>
      <c r="C78" s="19">
        <v>2.7E-2</v>
      </c>
      <c r="D78" s="19">
        <v>4.9000000000000002E-2</v>
      </c>
      <c r="E78" s="19">
        <v>4.9000000000000002E-2</v>
      </c>
      <c r="G78" s="19">
        <v>2.4</v>
      </c>
      <c r="H78" s="19" t="s">
        <v>39</v>
      </c>
      <c r="I78" s="19">
        <v>3.3000000000000002E-2</v>
      </c>
      <c r="J78" s="19">
        <v>4.9000000000000002E-2</v>
      </c>
      <c r="K78" s="19">
        <v>5.8000000000000003E-2</v>
      </c>
      <c r="L78" s="172"/>
      <c r="M78" s="19">
        <v>2.4</v>
      </c>
      <c r="N78" s="19" t="s">
        <v>39</v>
      </c>
      <c r="O78" s="19">
        <v>3.6999999999999998E-2</v>
      </c>
      <c r="P78" s="19">
        <v>4.9000000000000002E-2</v>
      </c>
      <c r="Q78" s="19">
        <v>6.3E-2</v>
      </c>
      <c r="R78" s="151"/>
      <c r="S78" s="151"/>
      <c r="T78" s="19">
        <v>2.4</v>
      </c>
      <c r="U78" s="19" t="s">
        <v>39</v>
      </c>
      <c r="V78" s="19">
        <v>4.1000000000000002E-2</v>
      </c>
      <c r="W78" s="19">
        <v>4.9000000000000002E-2</v>
      </c>
      <c r="X78" s="19">
        <v>6.6000000000000003E-2</v>
      </c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</row>
    <row r="79" spans="1:39" ht="15.5" x14ac:dyDescent="0.35">
      <c r="A79" s="19">
        <v>2.8</v>
      </c>
      <c r="B79" s="19" t="s">
        <v>39</v>
      </c>
      <c r="C79" s="19">
        <v>1.9E-2</v>
      </c>
      <c r="D79" s="19">
        <v>0.05</v>
      </c>
      <c r="E79" s="19">
        <v>0.05</v>
      </c>
      <c r="G79" s="19">
        <v>2.8</v>
      </c>
      <c r="H79" s="19" t="s">
        <v>39</v>
      </c>
      <c r="I79" s="19">
        <v>3.3000000000000002E-2</v>
      </c>
      <c r="J79" s="19">
        <v>0.05</v>
      </c>
      <c r="K79" s="19">
        <v>7.2999999999999995E-2</v>
      </c>
      <c r="L79" s="172"/>
      <c r="M79" s="19">
        <v>2.8</v>
      </c>
      <c r="N79" s="19" t="s">
        <v>39</v>
      </c>
      <c r="O79" s="19">
        <v>4.3999999999999997E-2</v>
      </c>
      <c r="P79" s="19">
        <v>4.9000000000000002E-2</v>
      </c>
      <c r="Q79" s="19">
        <v>8.8999999999999996E-2</v>
      </c>
      <c r="R79" s="151"/>
      <c r="S79" s="151"/>
      <c r="T79" s="19">
        <v>2.8</v>
      </c>
      <c r="U79" s="19" t="s">
        <v>39</v>
      </c>
      <c r="V79" s="19">
        <v>5.0999999999999997E-2</v>
      </c>
      <c r="W79" s="19">
        <v>4.9000000000000002E-2</v>
      </c>
      <c r="X79" s="19">
        <v>9.9000000000000005E-2</v>
      </c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</row>
    <row r="80" spans="1:39" ht="15.5" x14ac:dyDescent="0.35">
      <c r="A80" s="17">
        <v>2.1</v>
      </c>
      <c r="B80" s="17" t="s">
        <v>40</v>
      </c>
      <c r="C80" s="17">
        <v>0.109</v>
      </c>
      <c r="D80" s="17">
        <v>0.05</v>
      </c>
      <c r="E80" s="17">
        <v>0.05</v>
      </c>
      <c r="G80" s="17">
        <v>2.1</v>
      </c>
      <c r="H80" s="17" t="s">
        <v>40</v>
      </c>
      <c r="I80" s="17">
        <v>0.10100000000000001</v>
      </c>
      <c r="J80" s="17">
        <v>4.9000000000000002E-2</v>
      </c>
      <c r="K80" s="17">
        <v>5.0999999999999997E-2</v>
      </c>
      <c r="L80" s="172"/>
      <c r="M80" s="17">
        <v>2.1</v>
      </c>
      <c r="N80" s="17" t="s">
        <v>40</v>
      </c>
      <c r="O80" s="17">
        <v>9.5000000000000001E-2</v>
      </c>
      <c r="P80" s="17">
        <v>4.9000000000000002E-2</v>
      </c>
      <c r="Q80" s="17">
        <v>5.2999999999999999E-2</v>
      </c>
      <c r="R80" s="151"/>
      <c r="S80" s="151"/>
      <c r="T80" s="17">
        <v>2.1</v>
      </c>
      <c r="U80" s="17" t="s">
        <v>40</v>
      </c>
      <c r="V80" s="17">
        <v>0.09</v>
      </c>
      <c r="W80" s="17">
        <v>4.9000000000000002E-2</v>
      </c>
      <c r="X80" s="17">
        <v>5.2999999999999999E-2</v>
      </c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</row>
    <row r="81" spans="1:39" ht="15.5" x14ac:dyDescent="0.35">
      <c r="A81" s="63">
        <v>2.2000000000000002</v>
      </c>
      <c r="B81" s="64" t="s">
        <v>40</v>
      </c>
      <c r="C81" s="63">
        <v>0.05</v>
      </c>
      <c r="D81" s="64">
        <v>0.05</v>
      </c>
      <c r="E81" s="63">
        <v>0.05</v>
      </c>
      <c r="G81" s="63">
        <v>2.2000000000000002</v>
      </c>
      <c r="H81" s="64" t="s">
        <v>40</v>
      </c>
      <c r="I81" s="63">
        <v>0.05</v>
      </c>
      <c r="J81" s="64">
        <v>4.9000000000000002E-2</v>
      </c>
      <c r="K81" s="63">
        <v>4.9000000000000002E-2</v>
      </c>
      <c r="L81" s="172"/>
      <c r="M81" s="63">
        <v>2.2000000000000002</v>
      </c>
      <c r="N81" s="64" t="s">
        <v>40</v>
      </c>
      <c r="O81" s="63">
        <v>0.05</v>
      </c>
      <c r="P81" s="64">
        <v>4.9000000000000002E-2</v>
      </c>
      <c r="Q81" s="63">
        <v>4.9000000000000002E-2</v>
      </c>
      <c r="R81" s="151"/>
      <c r="S81" s="151"/>
      <c r="T81" s="63">
        <v>2.2000000000000002</v>
      </c>
      <c r="U81" s="64" t="s">
        <v>40</v>
      </c>
      <c r="V81" s="63">
        <v>0.05</v>
      </c>
      <c r="W81" s="64">
        <v>4.9000000000000002E-2</v>
      </c>
      <c r="X81" s="63">
        <v>4.9000000000000002E-2</v>
      </c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</row>
    <row r="82" spans="1:39" ht="15.5" x14ac:dyDescent="0.35">
      <c r="A82" s="19">
        <v>2.4</v>
      </c>
      <c r="B82" s="19" t="s">
        <v>40</v>
      </c>
      <c r="C82" s="19">
        <v>1.7000000000000001E-2</v>
      </c>
      <c r="D82" s="19">
        <v>0.05</v>
      </c>
      <c r="E82" s="19">
        <v>0.05</v>
      </c>
      <c r="G82" s="19">
        <v>2.4</v>
      </c>
      <c r="H82" s="19" t="s">
        <v>40</v>
      </c>
      <c r="I82" s="19">
        <v>0.02</v>
      </c>
      <c r="J82" s="19">
        <v>0.05</v>
      </c>
      <c r="K82" s="19">
        <v>5.7000000000000002E-2</v>
      </c>
      <c r="L82" s="172"/>
      <c r="M82" s="19">
        <v>2.4</v>
      </c>
      <c r="N82" s="19" t="s">
        <v>40</v>
      </c>
      <c r="O82" s="19">
        <v>2.3E-2</v>
      </c>
      <c r="P82" s="19">
        <v>4.9000000000000002E-2</v>
      </c>
      <c r="Q82" s="19">
        <v>6.2E-2</v>
      </c>
      <c r="R82" s="151"/>
      <c r="S82" s="151"/>
      <c r="T82" s="19">
        <v>2.4</v>
      </c>
      <c r="U82" s="19" t="s">
        <v>40</v>
      </c>
      <c r="V82" s="19">
        <v>2.5000000000000001E-2</v>
      </c>
      <c r="W82" s="19">
        <v>4.9000000000000002E-2</v>
      </c>
      <c r="X82" s="19">
        <v>6.4000000000000001E-2</v>
      </c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</row>
    <row r="83" spans="1:39" ht="15.5" x14ac:dyDescent="0.35">
      <c r="A83" s="19">
        <v>2.8</v>
      </c>
      <c r="B83" s="19" t="s">
        <v>40</v>
      </c>
      <c r="C83" s="19">
        <v>8.0000000000000002E-3</v>
      </c>
      <c r="D83" s="19">
        <v>4.9000000000000002E-2</v>
      </c>
      <c r="E83" s="19">
        <v>4.9000000000000002E-2</v>
      </c>
      <c r="G83" s="19">
        <v>2.8</v>
      </c>
      <c r="H83" s="19" t="s">
        <v>40</v>
      </c>
      <c r="I83" s="19">
        <v>1.4999999999999999E-2</v>
      </c>
      <c r="J83" s="19">
        <v>4.9000000000000002E-2</v>
      </c>
      <c r="K83" s="19">
        <v>7.1999999999999995E-2</v>
      </c>
      <c r="L83" s="172"/>
      <c r="M83" s="19">
        <v>2.8</v>
      </c>
      <c r="N83" s="19" t="s">
        <v>40</v>
      </c>
      <c r="O83" s="19">
        <v>2.1999999999999999E-2</v>
      </c>
      <c r="P83" s="19">
        <v>4.9000000000000002E-2</v>
      </c>
      <c r="Q83" s="19">
        <v>8.6999999999999994E-2</v>
      </c>
      <c r="R83" s="151"/>
      <c r="S83" s="151"/>
      <c r="T83" s="19">
        <v>2.8</v>
      </c>
      <c r="U83" s="19" t="s">
        <v>40</v>
      </c>
      <c r="V83" s="19">
        <v>2.7E-2</v>
      </c>
      <c r="W83" s="19">
        <v>4.9000000000000002E-2</v>
      </c>
      <c r="X83" s="19">
        <v>9.7000000000000003E-2</v>
      </c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</row>
    <row r="84" spans="1:39" x14ac:dyDescent="0.3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</row>
    <row r="85" spans="1:39" x14ac:dyDescent="0.35">
      <c r="A85" s="172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</row>
    <row r="86" spans="1:39" x14ac:dyDescent="0.35">
      <c r="A86" s="194" t="s">
        <v>47</v>
      </c>
      <c r="B86" s="194"/>
      <c r="C86" s="194"/>
      <c r="D86" s="194"/>
      <c r="E86" s="194"/>
      <c r="F86" s="194"/>
      <c r="G86" s="194"/>
      <c r="H86" s="173"/>
      <c r="I86" s="195" t="s">
        <v>48</v>
      </c>
      <c r="J86" s="195"/>
      <c r="K86" s="195"/>
      <c r="L86" s="195"/>
      <c r="M86" s="195"/>
      <c r="N86" s="195"/>
      <c r="O86" s="195"/>
      <c r="P86" s="173"/>
      <c r="Q86" s="196" t="s">
        <v>51</v>
      </c>
      <c r="R86" s="196"/>
      <c r="S86" s="196"/>
      <c r="T86" s="196"/>
      <c r="U86" s="196"/>
      <c r="V86" s="196"/>
      <c r="W86" s="196"/>
      <c r="X86" s="173"/>
      <c r="Y86" s="197" t="s">
        <v>52</v>
      </c>
      <c r="Z86" s="197"/>
      <c r="AA86" s="197"/>
      <c r="AB86" s="197"/>
      <c r="AC86" s="197"/>
      <c r="AD86" s="197"/>
      <c r="AE86" s="197"/>
      <c r="AF86" s="151"/>
      <c r="AG86" s="185" t="s">
        <v>53</v>
      </c>
      <c r="AH86" s="185"/>
      <c r="AI86" s="185"/>
      <c r="AJ86" s="185"/>
      <c r="AK86" s="185"/>
      <c r="AL86" s="185"/>
      <c r="AM86" s="185"/>
    </row>
    <row r="87" spans="1:39" x14ac:dyDescent="0.35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</row>
    <row r="88" spans="1:39" x14ac:dyDescent="0.35">
      <c r="A88" s="2" t="s">
        <v>15</v>
      </c>
      <c r="B88" s="3" t="s">
        <v>8</v>
      </c>
      <c r="C88" s="4">
        <v>2</v>
      </c>
      <c r="D88" s="4">
        <v>3</v>
      </c>
      <c r="E88" s="4">
        <v>4</v>
      </c>
      <c r="F88" s="4">
        <v>5</v>
      </c>
      <c r="G88" s="38" t="s">
        <v>11</v>
      </c>
      <c r="H88" s="173"/>
      <c r="I88" s="2" t="s">
        <v>15</v>
      </c>
      <c r="J88" s="3" t="s">
        <v>8</v>
      </c>
      <c r="K88" s="4">
        <v>2</v>
      </c>
      <c r="L88" s="4">
        <v>3</v>
      </c>
      <c r="M88" s="4">
        <v>4</v>
      </c>
      <c r="N88" s="4">
        <v>5</v>
      </c>
      <c r="O88" s="44" t="s">
        <v>11</v>
      </c>
      <c r="P88" s="173"/>
      <c r="Q88" s="2" t="s">
        <v>15</v>
      </c>
      <c r="R88" s="3" t="s">
        <v>8</v>
      </c>
      <c r="S88" s="4">
        <v>2</v>
      </c>
      <c r="T88" s="4">
        <v>3</v>
      </c>
      <c r="U88" s="4">
        <v>4</v>
      </c>
      <c r="V88" s="4">
        <v>5</v>
      </c>
      <c r="W88" s="50" t="s">
        <v>11</v>
      </c>
      <c r="X88" s="173"/>
      <c r="Y88" s="2" t="s">
        <v>15</v>
      </c>
      <c r="Z88" s="3" t="s">
        <v>8</v>
      </c>
      <c r="AA88" s="4">
        <v>2</v>
      </c>
      <c r="AB88" s="4">
        <v>3</v>
      </c>
      <c r="AC88" s="4">
        <v>4</v>
      </c>
      <c r="AD88" s="4">
        <v>5</v>
      </c>
      <c r="AE88" s="56" t="s">
        <v>11</v>
      </c>
      <c r="AF88" s="173"/>
      <c r="AG88" s="2" t="s">
        <v>15</v>
      </c>
      <c r="AH88" s="3" t="s">
        <v>8</v>
      </c>
      <c r="AI88" s="4">
        <v>2</v>
      </c>
      <c r="AJ88" s="4">
        <v>3</v>
      </c>
      <c r="AK88" s="4">
        <v>4</v>
      </c>
      <c r="AL88" s="4">
        <v>5</v>
      </c>
      <c r="AM88" s="67" t="s">
        <v>11</v>
      </c>
    </row>
    <row r="89" spans="1:39" x14ac:dyDescent="0.35">
      <c r="A89" s="5" t="s">
        <v>12</v>
      </c>
      <c r="B89" s="6"/>
      <c r="C89" s="7"/>
      <c r="D89" s="7"/>
      <c r="E89" s="7"/>
      <c r="F89" s="7"/>
      <c r="G89" s="39"/>
      <c r="H89" s="173"/>
      <c r="I89" s="5" t="s">
        <v>12</v>
      </c>
      <c r="J89" s="6"/>
      <c r="K89" s="7"/>
      <c r="L89" s="7"/>
      <c r="M89" s="7"/>
      <c r="N89" s="7"/>
      <c r="O89" s="45"/>
      <c r="P89" s="173"/>
      <c r="Q89" s="5" t="s">
        <v>12</v>
      </c>
      <c r="R89" s="6"/>
      <c r="S89" s="7"/>
      <c r="T89" s="7"/>
      <c r="U89" s="7"/>
      <c r="V89" s="7"/>
      <c r="W89" s="51"/>
      <c r="X89" s="173"/>
      <c r="Y89" s="5" t="s">
        <v>12</v>
      </c>
      <c r="Z89" s="6"/>
      <c r="AA89" s="7"/>
      <c r="AB89" s="7"/>
      <c r="AC89" s="7"/>
      <c r="AD89" s="7"/>
      <c r="AE89" s="58"/>
      <c r="AF89" s="173"/>
      <c r="AG89" s="5" t="s">
        <v>12</v>
      </c>
      <c r="AH89" s="6"/>
      <c r="AI89" s="7"/>
      <c r="AJ89" s="7"/>
      <c r="AK89" s="7"/>
      <c r="AL89" s="7"/>
      <c r="AM89" s="68"/>
    </row>
    <row r="90" spans="1:39" x14ac:dyDescent="0.35">
      <c r="A90" s="5" t="s">
        <v>13</v>
      </c>
      <c r="B90" s="12" t="s">
        <v>9</v>
      </c>
      <c r="C90" s="66">
        <f>MIN(C$4,C$14,C$15,C$18,C$19)</f>
        <v>8.0000000000000002E-3</v>
      </c>
      <c r="D90" s="66">
        <f>MIN(I$4,I$14,I$15,I$18,I$19)</f>
        <v>1.4999999999999999E-2</v>
      </c>
      <c r="E90" s="119">
        <f>MIN(O$4,O$14,O$15,O$18,O$19)</f>
        <v>2.1000000000000001E-2</v>
      </c>
      <c r="F90" s="119">
        <f>MIN(V$4,V$14,V$15,V$18,V$19)</f>
        <v>2.5000000000000001E-2</v>
      </c>
      <c r="G90" s="120">
        <f>MIN(C90:F90)</f>
        <v>8.0000000000000002E-3</v>
      </c>
      <c r="H90" s="173"/>
      <c r="I90" s="5" t="s">
        <v>13</v>
      </c>
      <c r="J90" s="12" t="s">
        <v>9</v>
      </c>
      <c r="K90" s="66">
        <f>MIN(C$6,C$7,C$12,C$16)</f>
        <v>8.2000000000000003E-2</v>
      </c>
      <c r="L90" s="126">
        <f>MIN(I$6,I$7,I$12,I$16)</f>
        <v>7.5999999999999998E-2</v>
      </c>
      <c r="M90" s="126">
        <f>MIN(O$6,O$7,O$12,O$16)</f>
        <v>7.2999999999999995E-2</v>
      </c>
      <c r="N90" s="126">
        <f>MIN(V$6,V$7,V$12,V$16)</f>
        <v>7.0999999999999994E-2</v>
      </c>
      <c r="O90" s="127">
        <f>MIN(K90:N90)</f>
        <v>7.0999999999999994E-2</v>
      </c>
      <c r="P90" s="173"/>
      <c r="Q90" s="5" t="s">
        <v>13</v>
      </c>
      <c r="R90" s="12" t="s">
        <v>9</v>
      </c>
      <c r="S90" s="66">
        <f>MIN($C$8,$C$10,$C$11)</f>
        <v>0.05</v>
      </c>
      <c r="T90" s="133">
        <f>MIN($I$8,$I$10,$I$11)</f>
        <v>5.2999999999999999E-2</v>
      </c>
      <c r="U90" s="133">
        <f>MIN($O$8,$O$10,$O$11)</f>
        <v>5.3999999999999999E-2</v>
      </c>
      <c r="V90" s="133">
        <f>MIN($V$8,$V$10,$V$11)</f>
        <v>5.3999999999999999E-2</v>
      </c>
      <c r="W90" s="134">
        <f>MIN(S90:V90)</f>
        <v>0.05</v>
      </c>
      <c r="X90" s="173"/>
      <c r="Y90" s="5" t="s">
        <v>13</v>
      </c>
      <c r="Z90" s="12" t="s">
        <v>9</v>
      </c>
      <c r="AA90" s="66">
        <f>MIN($C$5,$C$13,$C$17)</f>
        <v>4.8000000000000001E-2</v>
      </c>
      <c r="AB90" s="119">
        <f>MIN($I$5,$I$13,$I$17)</f>
        <v>4.8000000000000001E-2</v>
      </c>
      <c r="AC90" s="119">
        <f>MIN($O$5,$O$13,$O$17)</f>
        <v>4.8000000000000001E-2</v>
      </c>
      <c r="AD90" s="66">
        <f>MIN($V$5,$V$13,$V$17)</f>
        <v>4.8000000000000001E-2</v>
      </c>
      <c r="AE90" s="139">
        <f>MIN(AA90:AD90)</f>
        <v>4.8000000000000001E-2</v>
      </c>
      <c r="AF90" s="173"/>
      <c r="AG90" s="5" t="s">
        <v>13</v>
      </c>
      <c r="AH90" s="12" t="s">
        <v>9</v>
      </c>
      <c r="AI90" s="66">
        <f>$C$9</f>
        <v>4.8000000000000001E-2</v>
      </c>
      <c r="AJ90" s="66">
        <f>$I$9</f>
        <v>4.8000000000000001E-2</v>
      </c>
      <c r="AK90" s="66">
        <f>$O$9</f>
        <v>4.9000000000000002E-2</v>
      </c>
      <c r="AL90" s="66">
        <f>$V$9</f>
        <v>4.8000000000000001E-2</v>
      </c>
      <c r="AM90" s="73">
        <f>MIN($AI90:$AL90)</f>
        <v>4.8000000000000001E-2</v>
      </c>
    </row>
    <row r="91" spans="1:39" x14ac:dyDescent="0.35">
      <c r="A91" s="5"/>
      <c r="B91" s="6" t="s">
        <v>10</v>
      </c>
      <c r="C91" s="66">
        <f>MAX(C$4,C$14,C$15,C$18,C$19)</f>
        <v>2.7E-2</v>
      </c>
      <c r="D91" s="66">
        <f>MAX(I$4,I$14,I$15,I$18,I$19)</f>
        <v>3.4000000000000002E-2</v>
      </c>
      <c r="E91" s="119">
        <f>MAX(O$4,O$14,O$15,O$18,O$19)</f>
        <v>4.3999999999999997E-2</v>
      </c>
      <c r="F91" s="119">
        <f>MAX(V$4,V$14,V$15,V$18,V$19)</f>
        <v>5.0999999999999997E-2</v>
      </c>
      <c r="G91" s="121">
        <f>MAX(C91:F91)</f>
        <v>5.0999999999999997E-2</v>
      </c>
      <c r="H91" s="173"/>
      <c r="I91" s="5"/>
      <c r="J91" s="6" t="s">
        <v>10</v>
      </c>
      <c r="K91" s="66">
        <f>MAX(C$6,C$7,C$12,C$16)</f>
        <v>0.159</v>
      </c>
      <c r="L91" s="126">
        <f>MAX(I$6,I$7,I$12,I$16)</f>
        <v>0.19700000000000001</v>
      </c>
      <c r="M91" s="126">
        <f>MAX(O$6,O$7,O$12,O$16)</f>
        <v>0.215</v>
      </c>
      <c r="N91" s="126">
        <f>MAX(V$6,V$7,V$12,V$16)</f>
        <v>0.22600000000000001</v>
      </c>
      <c r="O91" s="128">
        <f>MAX(K91:N91)</f>
        <v>0.22600000000000001</v>
      </c>
      <c r="P91" s="173"/>
      <c r="Q91" s="5"/>
      <c r="R91" s="6" t="s">
        <v>10</v>
      </c>
      <c r="S91" s="66">
        <f>MAX($C$8,$C$10,$C$11)</f>
        <v>5.1999999999999998E-2</v>
      </c>
      <c r="T91" s="133">
        <f>MAX($I$8,$I$10,$I$11)</f>
        <v>7.6999999999999999E-2</v>
      </c>
      <c r="U91" s="133">
        <f>MAX($O$8,$O$10,$O$11)</f>
        <v>9.2999999999999999E-2</v>
      </c>
      <c r="V91" s="133">
        <f>MAX($V$8,$V$10,$V$11)</f>
        <v>0.105</v>
      </c>
      <c r="W91" s="135">
        <f>MAX(S91:V91)</f>
        <v>0.105</v>
      </c>
      <c r="X91" s="173"/>
      <c r="Y91" s="5"/>
      <c r="Z91" s="6" t="s">
        <v>10</v>
      </c>
      <c r="AA91" s="140">
        <f>MAX($C$5,$C$13,$C$17)</f>
        <v>4.9000000000000002E-2</v>
      </c>
      <c r="AB91" s="141">
        <f>MAX($I$5,$I$13,$I$17)</f>
        <v>4.9000000000000002E-2</v>
      </c>
      <c r="AC91" s="141">
        <f>MAX($O$5,$O$13,$O$17)</f>
        <v>4.9000000000000002E-2</v>
      </c>
      <c r="AD91" s="140">
        <f>MAX($V$5,$V$13,$V$17)</f>
        <v>4.9000000000000002E-2</v>
      </c>
      <c r="AE91" s="142">
        <f>MAX(AA91:AD91)</f>
        <v>4.9000000000000002E-2</v>
      </c>
      <c r="AF91" s="173"/>
      <c r="AG91" s="5" t="s">
        <v>14</v>
      </c>
      <c r="AH91" s="12" t="s">
        <v>9</v>
      </c>
      <c r="AI91" s="66">
        <f>$C$25</f>
        <v>4.9000000000000002E-2</v>
      </c>
      <c r="AJ91" s="66">
        <f>$I$25</f>
        <v>4.9000000000000002E-2</v>
      </c>
      <c r="AK91" s="66">
        <f>$O$25</f>
        <v>4.9000000000000002E-2</v>
      </c>
      <c r="AL91" s="66">
        <f>$V$25</f>
        <v>4.9000000000000002E-2</v>
      </c>
      <c r="AM91" s="73">
        <f>MIN($AI91:$AL91)</f>
        <v>4.9000000000000002E-2</v>
      </c>
    </row>
    <row r="92" spans="1:39" x14ac:dyDescent="0.35">
      <c r="A92" s="5" t="s">
        <v>14</v>
      </c>
      <c r="B92" s="12" t="s">
        <v>9</v>
      </c>
      <c r="C92" s="66">
        <f>MIN(C$20,C$30,C$31,C$34,C$35)</f>
        <v>8.0000000000000002E-3</v>
      </c>
      <c r="D92" s="66">
        <f>MIN(I$20,I$30,I$31,I$34,I$35)</f>
        <v>1.6E-2</v>
      </c>
      <c r="E92" s="119">
        <f>MIN(O$20,O$30,O$31,O$34,O$35)</f>
        <v>2.1999999999999999E-2</v>
      </c>
      <c r="F92" s="119">
        <f>MIN(V$20,V$30,V$31,V$34,V$35)</f>
        <v>2.5000000000000001E-2</v>
      </c>
      <c r="G92" s="120">
        <f>MIN(C92:F92)</f>
        <v>8.0000000000000002E-3</v>
      </c>
      <c r="H92" s="173"/>
      <c r="I92" s="5" t="s">
        <v>14</v>
      </c>
      <c r="J92" s="12" t="s">
        <v>9</v>
      </c>
      <c r="K92" s="66">
        <f>MIN(C$22,C$23,C$28,C$32)</f>
        <v>8.2000000000000003E-2</v>
      </c>
      <c r="L92" s="126">
        <f>MIN(I$22,I$23,I$28,I$32)</f>
        <v>7.6999999999999999E-2</v>
      </c>
      <c r="M92" s="126">
        <f>MIN(O$22,O$23,O$28,O$32)</f>
        <v>7.3999999999999996E-2</v>
      </c>
      <c r="N92" s="126">
        <f>MIN(V$22,V$23,V$28,V$32)</f>
        <v>7.1999999999999995E-2</v>
      </c>
      <c r="O92" s="127">
        <f>MIN(K92:N92)</f>
        <v>7.1999999999999995E-2</v>
      </c>
      <c r="P92" s="173"/>
      <c r="Q92" s="5" t="s">
        <v>14</v>
      </c>
      <c r="R92" s="12" t="s">
        <v>9</v>
      </c>
      <c r="S92" s="133">
        <f>MIN($C$24,$C$26:$C$27)</f>
        <v>0.05</v>
      </c>
      <c r="T92" s="133">
        <f>MIN($I$24,$I$26:$I$27)</f>
        <v>5.3999999999999999E-2</v>
      </c>
      <c r="U92" s="133">
        <f>MIN($O$24,$O$26:$O$27)</f>
        <v>5.5E-2</v>
      </c>
      <c r="V92" s="133">
        <f>MIN($V$24,$V$26,$V$27)</f>
        <v>5.5E-2</v>
      </c>
      <c r="W92" s="134">
        <f>MIN(S92:V92)</f>
        <v>0.05</v>
      </c>
      <c r="X92" s="173"/>
      <c r="Y92" s="5" t="s">
        <v>14</v>
      </c>
      <c r="Z92" s="12" t="s">
        <v>9</v>
      </c>
      <c r="AA92" s="66">
        <f>MIN($C$21,$C$29,$C$33)</f>
        <v>4.9000000000000002E-2</v>
      </c>
      <c r="AB92" s="119">
        <f>MIN($I$21,$I$29,$I$33)</f>
        <v>4.9000000000000002E-2</v>
      </c>
      <c r="AC92" s="119">
        <f>MIN($O$21,$O$29,$O$33)</f>
        <v>4.9000000000000002E-2</v>
      </c>
      <c r="AD92" s="66">
        <f>MIN($V$21,$V$29,$V$33)</f>
        <v>4.8000000000000001E-2</v>
      </c>
      <c r="AE92" s="139">
        <f>MIN(AA92:AD92)</f>
        <v>4.8000000000000001E-2</v>
      </c>
      <c r="AF92" s="173"/>
      <c r="AG92" s="5" t="s">
        <v>17</v>
      </c>
      <c r="AH92" s="12" t="s">
        <v>9</v>
      </c>
      <c r="AI92" s="66">
        <f>$C$41</f>
        <v>4.9000000000000002E-2</v>
      </c>
      <c r="AJ92" s="66">
        <f>$I$41</f>
        <v>4.9000000000000002E-2</v>
      </c>
      <c r="AK92" s="66">
        <f>$O$41</f>
        <v>4.9000000000000002E-2</v>
      </c>
      <c r="AL92" s="66">
        <f>$V$41</f>
        <v>4.9000000000000002E-2</v>
      </c>
      <c r="AM92" s="73">
        <f>MIN($AI92:$AL92)</f>
        <v>4.9000000000000002E-2</v>
      </c>
    </row>
    <row r="93" spans="1:39" x14ac:dyDescent="0.35">
      <c r="A93" s="5"/>
      <c r="B93" s="6" t="s">
        <v>10</v>
      </c>
      <c r="C93" s="66">
        <f>MAX(C$20,C$30,C$31,C$34,C$35)</f>
        <v>2.7E-2</v>
      </c>
      <c r="D93" s="66">
        <f>MAX(I$20,I$30,I$31,I$34,I$35)</f>
        <v>3.4000000000000002E-2</v>
      </c>
      <c r="E93" s="119">
        <f>MAX(O$20,O$30,O$31,O$34,O$35)</f>
        <v>4.3999999999999997E-2</v>
      </c>
      <c r="F93" s="119">
        <f>MAX(V$20,V$30,V$31,V$34,V$35)</f>
        <v>5.1999999999999998E-2</v>
      </c>
      <c r="G93" s="121">
        <f>MAX(C93:F93)</f>
        <v>5.1999999999999998E-2</v>
      </c>
      <c r="H93" s="173"/>
      <c r="I93" s="5"/>
      <c r="J93" s="6" t="s">
        <v>10</v>
      </c>
      <c r="K93" s="66">
        <f>MAX(C$22,C$23,C$28,C$32)</f>
        <v>0.156</v>
      </c>
      <c r="L93" s="126">
        <f>MAX(I$22,I$23,I$28,I$32)</f>
        <v>0.19400000000000001</v>
      </c>
      <c r="M93" s="126">
        <f>MAX(O$22,O$23,O$28,O$32)</f>
        <v>0.21199999999999999</v>
      </c>
      <c r="N93" s="126">
        <f>MAX(V$22,V$23,V$28,V$32)</f>
        <v>0.223</v>
      </c>
      <c r="O93" s="128">
        <f>MAX(K93:N93)</f>
        <v>0.223</v>
      </c>
      <c r="P93" s="173"/>
      <c r="Q93" s="5"/>
      <c r="R93" s="6" t="s">
        <v>10</v>
      </c>
      <c r="S93" s="133">
        <f>MAX($C$24,$C$26:$C$27)</f>
        <v>5.1999999999999998E-2</v>
      </c>
      <c r="T93" s="133">
        <f>MAX($I$24,$I$26:$I$27)</f>
        <v>7.6999999999999999E-2</v>
      </c>
      <c r="U93" s="133">
        <f>MAX($O$24,$O$26:$O$27)</f>
        <v>9.2999999999999999E-2</v>
      </c>
      <c r="V93" s="133">
        <f>MAX($V$24,$V$26,$V$27)</f>
        <v>0.105</v>
      </c>
      <c r="W93" s="135">
        <f>MAX(S93:V93)</f>
        <v>0.105</v>
      </c>
      <c r="X93" s="173"/>
      <c r="Y93" s="5"/>
      <c r="Z93" s="6" t="s">
        <v>10</v>
      </c>
      <c r="AA93" s="140">
        <f>MAX($C$21,$C$29,$C$33)</f>
        <v>0.05</v>
      </c>
      <c r="AB93" s="141">
        <f>MAX($I$21,$I$29,$I$33)</f>
        <v>4.9000000000000002E-2</v>
      </c>
      <c r="AC93" s="141">
        <f>MAX($O$21,$O$29,$O$33)</f>
        <v>4.9000000000000002E-2</v>
      </c>
      <c r="AD93" s="140">
        <f>MAX($V$21,$V$29,$V$33)</f>
        <v>4.9000000000000002E-2</v>
      </c>
      <c r="AE93" s="142">
        <f>MAX(AA93:AD93)</f>
        <v>0.05</v>
      </c>
      <c r="AF93" s="173"/>
      <c r="AG93" s="5" t="s">
        <v>20</v>
      </c>
      <c r="AH93" s="12" t="s">
        <v>9</v>
      </c>
      <c r="AI93" s="66">
        <f>$C$57</f>
        <v>0.05</v>
      </c>
      <c r="AJ93" s="66">
        <f>$I$57</f>
        <v>4.9000000000000002E-2</v>
      </c>
      <c r="AK93" s="66">
        <f>$O$57</f>
        <v>4.9000000000000002E-2</v>
      </c>
      <c r="AL93" s="66">
        <f>$V$57</f>
        <v>0.05</v>
      </c>
      <c r="AM93" s="73">
        <f>MIN($AI93:$AL93)</f>
        <v>4.9000000000000002E-2</v>
      </c>
    </row>
    <row r="94" spans="1:39" x14ac:dyDescent="0.35">
      <c r="A94" s="5" t="s">
        <v>17</v>
      </c>
      <c r="B94" s="12" t="s">
        <v>9</v>
      </c>
      <c r="C94" s="66">
        <f>MIN(C$36,C$46,C$47,C$50,C$51)</f>
        <v>8.0000000000000002E-3</v>
      </c>
      <c r="D94" s="66">
        <f>MIN(I$36,I$46,I$47,I$50,I$51)</f>
        <v>1.6E-2</v>
      </c>
      <c r="E94" s="119">
        <f>MIN(O$36,O$46,O$47,O$50,O$51)</f>
        <v>2.1999999999999999E-2</v>
      </c>
      <c r="F94" s="119">
        <f>MIN(V$36,V$46,V$47,V$50,V$51)</f>
        <v>2.5000000000000001E-2</v>
      </c>
      <c r="G94" s="120">
        <f>MIN(C94:F94)</f>
        <v>8.0000000000000002E-3</v>
      </c>
      <c r="H94" s="173"/>
      <c r="I94" s="5" t="s">
        <v>17</v>
      </c>
      <c r="J94" s="12" t="s">
        <v>9</v>
      </c>
      <c r="K94" s="66">
        <f>MIN(C$38,C$39,C$44,C$48)</f>
        <v>8.3000000000000004E-2</v>
      </c>
      <c r="L94" s="126">
        <f>MIN(I$38,I$39,I$44,I$48)</f>
        <v>7.6999999999999999E-2</v>
      </c>
      <c r="M94" s="126">
        <f>MIN(O$38,O$39,O$44,O$48)</f>
        <v>7.4999999999999997E-2</v>
      </c>
      <c r="N94" s="126">
        <f>MIN(V$38,V$39,V$44,V$48)</f>
        <v>7.1999999999999995E-2</v>
      </c>
      <c r="O94" s="127">
        <f>MIN(K94:N94)</f>
        <v>7.1999999999999995E-2</v>
      </c>
      <c r="P94" s="173"/>
      <c r="Q94" s="5" t="s">
        <v>17</v>
      </c>
      <c r="R94" s="12" t="s">
        <v>9</v>
      </c>
      <c r="S94" s="133">
        <f>MIN($C$40,$C$42:$C$43)</f>
        <v>0.05</v>
      </c>
      <c r="T94" s="133">
        <f>MIN($I$40,$I$42:$I$43)</f>
        <v>5.3999999999999999E-2</v>
      </c>
      <c r="U94" s="133">
        <f>MIN($O$40,$O$42:$O$43)</f>
        <v>5.5E-2</v>
      </c>
      <c r="V94" s="133">
        <f>MIN($V$40,$V$42,$V$43)</f>
        <v>5.5E-2</v>
      </c>
      <c r="W94" s="134">
        <f>MIN(S94:V94)</f>
        <v>0.05</v>
      </c>
      <c r="X94" s="173"/>
      <c r="Y94" s="5" t="s">
        <v>17</v>
      </c>
      <c r="Z94" s="12" t="s">
        <v>9</v>
      </c>
      <c r="AA94" s="66">
        <f>MIN($C$37,$C$45,$C$49)</f>
        <v>4.9000000000000002E-2</v>
      </c>
      <c r="AB94" s="119">
        <f>MIN($I$37,$I$45,$I$49)</f>
        <v>4.9000000000000002E-2</v>
      </c>
      <c r="AC94" s="119">
        <f>MIN($O$37,$O$45,$O$49)</f>
        <v>4.9000000000000002E-2</v>
      </c>
      <c r="AD94" s="66">
        <f>MIN($V$37,$V$45,$V$49)</f>
        <v>4.9000000000000002E-2</v>
      </c>
      <c r="AE94" s="139">
        <f>MIN(AA94:AD94)</f>
        <v>4.9000000000000002E-2</v>
      </c>
      <c r="AF94" s="173"/>
      <c r="AG94" s="117" t="s">
        <v>41</v>
      </c>
      <c r="AH94" s="118" t="s">
        <v>9</v>
      </c>
      <c r="AI94" s="66">
        <f>$C$73</f>
        <v>0.05</v>
      </c>
      <c r="AJ94" s="66">
        <f>$I$73</f>
        <v>0.05</v>
      </c>
      <c r="AK94" s="66">
        <f>$O$73</f>
        <v>0.05</v>
      </c>
      <c r="AL94" s="66">
        <f>$V$73</f>
        <v>4.9000000000000002E-2</v>
      </c>
      <c r="AM94" s="73">
        <f>MIN($AI94:$AL94)</f>
        <v>4.9000000000000002E-2</v>
      </c>
    </row>
    <row r="95" spans="1:39" x14ac:dyDescent="0.35">
      <c r="A95" s="5"/>
      <c r="B95" s="6" t="s">
        <v>10</v>
      </c>
      <c r="C95" s="66">
        <f>MAX(C$36,C$46,C$47,C$50,C$51)</f>
        <v>2.8000000000000001E-2</v>
      </c>
      <c r="D95" s="66">
        <f>MAX(I$36,I$46,I$47,I$50,I$51)</f>
        <v>3.3000000000000002E-2</v>
      </c>
      <c r="E95" s="119">
        <f>MAX(O$36,O$46,O$47,O$50,O$51)</f>
        <v>4.3999999999999997E-2</v>
      </c>
      <c r="F95" s="119">
        <f>MAX(V$36,V$46,V$47,V$50,V$51)</f>
        <v>5.1999999999999998E-2</v>
      </c>
      <c r="G95" s="121">
        <f>MAX(C95:F95)</f>
        <v>5.1999999999999998E-2</v>
      </c>
      <c r="H95" s="173"/>
      <c r="I95" s="5"/>
      <c r="J95" s="6" t="s">
        <v>10</v>
      </c>
      <c r="K95" s="66">
        <f>MAX(C$38,C$39,C$44,C$48)</f>
        <v>0.155</v>
      </c>
      <c r="L95" s="126">
        <f>MAX(I$38,I$39,I$44,I$48)</f>
        <v>0.192</v>
      </c>
      <c r="M95" s="126">
        <f>MAX(O$38,O$39,O$44,O$48)</f>
        <v>0.21</v>
      </c>
      <c r="N95" s="126">
        <f>MAX(V$38,V$39,V$44,V$48)</f>
        <v>0.221</v>
      </c>
      <c r="O95" s="128">
        <f>MAX(K95:N95)</f>
        <v>0.221</v>
      </c>
      <c r="P95" s="173"/>
      <c r="Q95" s="5"/>
      <c r="R95" s="6" t="s">
        <v>10</v>
      </c>
      <c r="S95" s="133">
        <f>MAX($C$40,$C$42:$C$43)</f>
        <v>5.1999999999999998E-2</v>
      </c>
      <c r="T95" s="133">
        <f>MAX($I$40,$I$42:$I$43)</f>
        <v>7.5999999999999998E-2</v>
      </c>
      <c r="U95" s="133">
        <f>MAX($O$40,$O$42:$O$43)</f>
        <v>9.1999999999999998E-2</v>
      </c>
      <c r="V95" s="133">
        <f>MAX($V$40,$V$42,$V$43)</f>
        <v>0.10299999999999999</v>
      </c>
      <c r="W95" s="135">
        <f>MAX(S95:V95)</f>
        <v>0.10299999999999999</v>
      </c>
      <c r="X95" s="173"/>
      <c r="Y95" s="5"/>
      <c r="Z95" s="6" t="s">
        <v>10</v>
      </c>
      <c r="AA95" s="140">
        <f>MAX($C$37,$C$45,$C$49)</f>
        <v>0.05</v>
      </c>
      <c r="AB95" s="141">
        <f>MAX($I$37,$I$45,$I$49)</f>
        <v>4.9000000000000002E-2</v>
      </c>
      <c r="AC95" s="141">
        <f>MAX($O$37,$O$45,$O$49)</f>
        <v>0.05</v>
      </c>
      <c r="AD95" s="140">
        <f>MAX($V$37,$V$45,$V$49)</f>
        <v>0.05</v>
      </c>
      <c r="AE95" s="142">
        <f>MAX(AA95:AD95)</f>
        <v>0.05</v>
      </c>
      <c r="AF95" s="173"/>
      <c r="AG95" s="69"/>
      <c r="AH95" s="70" t="s">
        <v>9</v>
      </c>
      <c r="AI95" s="71">
        <f>MIN($AI90:$AI94)</f>
        <v>4.8000000000000001E-2</v>
      </c>
      <c r="AJ95" s="71">
        <f>MIN($AJ90:$AJ94)</f>
        <v>4.8000000000000001E-2</v>
      </c>
      <c r="AK95" s="71">
        <f>MIN($AK90:$AK94)</f>
        <v>4.9000000000000002E-2</v>
      </c>
      <c r="AL95" s="71">
        <f>MIN($AL90:$AL94)</f>
        <v>4.8000000000000001E-2</v>
      </c>
      <c r="AM95" s="72">
        <f>MIN($AM90:$AM94)</f>
        <v>4.8000000000000001E-2</v>
      </c>
    </row>
    <row r="96" spans="1:39" x14ac:dyDescent="0.35">
      <c r="A96" s="5" t="s">
        <v>20</v>
      </c>
      <c r="B96" s="12" t="s">
        <v>9</v>
      </c>
      <c r="C96" s="66">
        <f>MIN(C$52,C$62,C$63,C$66,C$67)</f>
        <v>8.0000000000000002E-3</v>
      </c>
      <c r="D96" s="66">
        <f>MIN(I$52,I$62,I$63,I$66,I$67)</f>
        <v>1.4999999999999999E-2</v>
      </c>
      <c r="E96" s="119">
        <f>MIN(O$52,O$62,O$63,O$66,O$67)</f>
        <v>2.1999999999999999E-2</v>
      </c>
      <c r="F96" s="119">
        <f>MIN(V$52,V$62,V$63,V$66,V$67)</f>
        <v>2.5000000000000001E-2</v>
      </c>
      <c r="G96" s="120">
        <f>MIN(C96:F96)</f>
        <v>8.0000000000000002E-3</v>
      </c>
      <c r="H96" s="173"/>
      <c r="I96" s="5" t="s">
        <v>20</v>
      </c>
      <c r="J96" s="12" t="s">
        <v>9</v>
      </c>
      <c r="K96" s="66">
        <f>MIN(C$54,C$55,C$60,C$64)</f>
        <v>8.2000000000000003E-2</v>
      </c>
      <c r="L96" s="126">
        <f>MIN(I$54,I$55,I$60,I$64)</f>
        <v>7.6999999999999999E-2</v>
      </c>
      <c r="M96" s="126">
        <f>MIN(O$54,O$55,O$60,O$64)</f>
        <v>7.4999999999999997E-2</v>
      </c>
      <c r="N96" s="126">
        <f>MIN(V$54,V$55,V$60,V$64)</f>
        <v>7.1999999999999995E-2</v>
      </c>
      <c r="O96" s="127">
        <f>MIN(K96:N96)</f>
        <v>7.1999999999999995E-2</v>
      </c>
      <c r="P96" s="173"/>
      <c r="Q96" s="5" t="s">
        <v>20</v>
      </c>
      <c r="R96" s="12" t="s">
        <v>9</v>
      </c>
      <c r="S96" s="133">
        <f>MIN($C$56,$C$58,$C$59)</f>
        <v>0.05</v>
      </c>
      <c r="T96" s="133">
        <f>MIN($I$56,$I$58,$I$59)</f>
        <v>5.3999999999999999E-2</v>
      </c>
      <c r="U96" s="133">
        <f>MIN($O$56,$O$58,$O$59)</f>
        <v>5.5E-2</v>
      </c>
      <c r="V96" s="133">
        <f>MIN($V$56,$V$58,$V$59)</f>
        <v>5.5E-2</v>
      </c>
      <c r="W96" s="134">
        <f>MIN(S96:V96)</f>
        <v>0.05</v>
      </c>
      <c r="X96" s="173"/>
      <c r="Y96" s="5" t="s">
        <v>20</v>
      </c>
      <c r="Z96" s="12" t="s">
        <v>9</v>
      </c>
      <c r="AA96" s="66">
        <f>MIN($C$53,$C$61,$C$65)</f>
        <v>0.05</v>
      </c>
      <c r="AB96" s="119">
        <f>MIN($I$53,$I$61,$I$65)</f>
        <v>4.9000000000000002E-2</v>
      </c>
      <c r="AC96" s="119">
        <f>MIN($O$53,$O$61,$O$65)</f>
        <v>4.9000000000000002E-2</v>
      </c>
      <c r="AD96" s="66">
        <f>MIN($V$53,$V$61,$V$65)</f>
        <v>4.9000000000000002E-2</v>
      </c>
      <c r="AE96" s="139">
        <f>MIN(AA96:AD96)</f>
        <v>4.9000000000000002E-2</v>
      </c>
      <c r="AF96" s="173"/>
      <c r="AG96" s="69"/>
      <c r="AH96" s="70" t="s">
        <v>10</v>
      </c>
      <c r="AI96" s="71">
        <f>MAX($AI90:$AI94)</f>
        <v>0.05</v>
      </c>
      <c r="AJ96" s="71">
        <f>MAX($AJ90:$AJ94)</f>
        <v>0.05</v>
      </c>
      <c r="AK96" s="71">
        <f>MAX($AK90:$AK94)</f>
        <v>0.05</v>
      </c>
      <c r="AL96" s="71">
        <f>MAX($AL90:$AL94)</f>
        <v>0.05</v>
      </c>
      <c r="AM96" s="72">
        <f>MAX($AM90:$AM94)</f>
        <v>4.9000000000000002E-2</v>
      </c>
    </row>
    <row r="97" spans="1:39" x14ac:dyDescent="0.35">
      <c r="A97" s="5"/>
      <c r="B97" s="6" t="s">
        <v>10</v>
      </c>
      <c r="C97" s="66">
        <f>MAX(C$52,C$62,C$63,C$66,C$67)</f>
        <v>2.7E-2</v>
      </c>
      <c r="D97" s="66">
        <f>MAX(I$52,I$62,I$63,I$66,I$67)</f>
        <v>3.4000000000000002E-2</v>
      </c>
      <c r="E97" s="119">
        <f>MAX(O$52,O$62,O$63,O$66,O$67)</f>
        <v>4.3999999999999997E-2</v>
      </c>
      <c r="F97" s="119">
        <f>MAX(V$52,V$62,V$63,V$66,V$67)</f>
        <v>5.0999999999999997E-2</v>
      </c>
      <c r="G97" s="121">
        <f>MAX(C97:F97)</f>
        <v>5.0999999999999997E-2</v>
      </c>
      <c r="H97" s="173"/>
      <c r="I97" s="5"/>
      <c r="J97" s="6" t="s">
        <v>10</v>
      </c>
      <c r="K97" s="66">
        <f>MAX(C$54,C$55,C$60,C$64)</f>
        <v>0.154</v>
      </c>
      <c r="L97" s="126">
        <f>MAX(I$54,I$55,I$60,I$64)</f>
        <v>0.191</v>
      </c>
      <c r="M97" s="126">
        <f>MAX(O$54,O$55,O$60,O$64)</f>
        <v>0.20899999999999999</v>
      </c>
      <c r="N97" s="126">
        <f>MAX(V$54,V$55,V$60,V$64)</f>
        <v>0.22</v>
      </c>
      <c r="O97" s="128">
        <f>MAX(K97:N97)</f>
        <v>0.22</v>
      </c>
      <c r="P97" s="173"/>
      <c r="Q97" s="5"/>
      <c r="R97" s="6" t="s">
        <v>10</v>
      </c>
      <c r="S97" s="133">
        <f>MAX($C$56,$C$58,$C$59)</f>
        <v>5.0999999999999997E-2</v>
      </c>
      <c r="T97" s="133">
        <f>MAX($I$56,$I$58,$I$59)</f>
        <v>7.6999999999999999E-2</v>
      </c>
      <c r="U97" s="133">
        <f>MAX($O$56,$O$58,$O$59)</f>
        <v>9.1999999999999998E-2</v>
      </c>
      <c r="V97" s="133">
        <f>MAX($V$56,$V$58,$V$59)</f>
        <v>0.104</v>
      </c>
      <c r="W97" s="135">
        <f>MAX(S97:V97)</f>
        <v>0.104</v>
      </c>
      <c r="X97" s="173"/>
      <c r="Y97" s="5"/>
      <c r="Z97" s="6" t="s">
        <v>10</v>
      </c>
      <c r="AA97" s="140">
        <f>MAX($C$53,$C$61,$C$65)</f>
        <v>0.05</v>
      </c>
      <c r="AB97" s="141">
        <f>MAX($I$53,$I$61,$I$65)</f>
        <v>0.05</v>
      </c>
      <c r="AC97" s="141">
        <f>MAX($O$53,$O$61,$O$65)</f>
        <v>0.05</v>
      </c>
      <c r="AD97" s="66">
        <f>MAX($V$53,$V$61,$V$65)</f>
        <v>4.9000000000000002E-2</v>
      </c>
      <c r="AE97" s="142">
        <f>MAX(AA97:AD97)</f>
        <v>0.05</v>
      </c>
      <c r="AF97" s="173"/>
      <c r="AG97" s="173"/>
      <c r="AH97" s="173"/>
      <c r="AI97" s="173"/>
      <c r="AJ97" s="173"/>
      <c r="AK97" s="173"/>
      <c r="AL97" s="173"/>
      <c r="AM97" s="173"/>
    </row>
    <row r="98" spans="1:39" x14ac:dyDescent="0.35">
      <c r="A98" s="173" t="s">
        <v>41</v>
      </c>
      <c r="B98" s="12" t="s">
        <v>9</v>
      </c>
      <c r="C98" s="66">
        <f>MIN(C$68,C$78,C$79,C$82,C$83)</f>
        <v>8.0000000000000002E-3</v>
      </c>
      <c r="D98" s="66">
        <f>MIN(I$68,I$78,I$79,I$82,I$83)</f>
        <v>1.4999999999999999E-2</v>
      </c>
      <c r="E98" s="119">
        <f>MIN(O$68,O$78,O$79,O$82,O$83)</f>
        <v>2.1999999999999999E-2</v>
      </c>
      <c r="F98" s="119">
        <f>MIN(V$68,V$78,V$79,V$82,V$83)</f>
        <v>2.5000000000000001E-2</v>
      </c>
      <c r="G98" s="120">
        <f>MIN(C98:F98)</f>
        <v>8.0000000000000002E-3</v>
      </c>
      <c r="H98" s="173"/>
      <c r="I98" s="5" t="s">
        <v>41</v>
      </c>
      <c r="J98" s="12" t="s">
        <v>9</v>
      </c>
      <c r="K98" s="66">
        <f>MIN(C$70,C$71,C$76,C$80)</f>
        <v>8.2000000000000003E-2</v>
      </c>
      <c r="L98" s="126">
        <f>MIN(I$70,I$71,I$76,I$80)</f>
        <v>7.6999999999999999E-2</v>
      </c>
      <c r="M98" s="126">
        <f>MIN(O$70,O$71,O$76,O$80)</f>
        <v>7.3999999999999996E-2</v>
      </c>
      <c r="N98" s="126">
        <f>MIN(V$70,V$71,V$76,V$80)</f>
        <v>7.1999999999999995E-2</v>
      </c>
      <c r="O98" s="127">
        <f>MIN(K98:N98)</f>
        <v>7.1999999999999995E-2</v>
      </c>
      <c r="P98" s="173"/>
      <c r="Q98" s="5" t="s">
        <v>41</v>
      </c>
      <c r="R98" s="12" t="s">
        <v>9</v>
      </c>
      <c r="S98" s="133">
        <f>MIN($C$72,$C$74,$C$75)</f>
        <v>0.05</v>
      </c>
      <c r="T98" s="133">
        <f>MIN($I$72,$I$74,$I$75)</f>
        <v>5.3999999999999999E-2</v>
      </c>
      <c r="U98" s="133">
        <f>MIN($O$72,$O$74,$O$75)</f>
        <v>5.6000000000000001E-2</v>
      </c>
      <c r="V98" s="133">
        <f>MIN($V$72,$V$74,$V$75)</f>
        <v>5.5E-2</v>
      </c>
      <c r="W98" s="134">
        <f>MIN(S98:V98)</f>
        <v>0.05</v>
      </c>
      <c r="X98" s="173"/>
      <c r="Y98" s="5" t="s">
        <v>41</v>
      </c>
      <c r="Z98" s="12" t="s">
        <v>9</v>
      </c>
      <c r="AA98" s="66">
        <f>MIN($C$69,$C$77,$C$81)</f>
        <v>0.05</v>
      </c>
      <c r="AB98" s="66">
        <f>MIN($I$69,$I$77,$I$81)</f>
        <v>0.05</v>
      </c>
      <c r="AC98" s="66">
        <f>MIN($O$69,$O$77,$O$81)</f>
        <v>0.05</v>
      </c>
      <c r="AD98" s="66">
        <f>MIN($V$69,$V$77,$V$81)</f>
        <v>4.9000000000000002E-2</v>
      </c>
      <c r="AE98" s="139">
        <f>MIN(AA98:AD98)</f>
        <v>4.9000000000000002E-2</v>
      </c>
      <c r="AF98" s="173"/>
      <c r="AG98" s="173"/>
      <c r="AH98" s="173"/>
      <c r="AI98" s="173"/>
      <c r="AJ98" s="173"/>
      <c r="AK98" s="173"/>
      <c r="AL98" s="173"/>
      <c r="AM98" s="173"/>
    </row>
    <row r="99" spans="1:39" x14ac:dyDescent="0.35">
      <c r="A99" s="173"/>
      <c r="B99" s="6" t="s">
        <v>10</v>
      </c>
      <c r="C99" s="66">
        <f>MAX(C$68,C$78,C$79,C$82,C$83)</f>
        <v>2.7E-2</v>
      </c>
      <c r="D99" s="66">
        <f>MAX(I$68,I$78,I$79,I$82,I$83)</f>
        <v>3.3000000000000002E-2</v>
      </c>
      <c r="E99" s="119">
        <f>MAX(O$68,O$78,O$79,O$82,O$83)</f>
        <v>4.3999999999999997E-2</v>
      </c>
      <c r="F99" s="119">
        <f>MAX(V$68,V$78,V$79,V$82,V$83)</f>
        <v>5.0999999999999997E-2</v>
      </c>
      <c r="G99" s="121">
        <f>MAX(C99:F99)</f>
        <v>5.0999999999999997E-2</v>
      </c>
      <c r="H99" s="173"/>
      <c r="I99" s="5"/>
      <c r="J99" s="6" t="s">
        <v>10</v>
      </c>
      <c r="K99" s="66">
        <f>MAX(C$70,C$71,C$76,C$80)</f>
        <v>0.151</v>
      </c>
      <c r="L99" s="126">
        <f>MAX(I$70,I$71,I$76,I$80)</f>
        <v>0.188</v>
      </c>
      <c r="M99" s="126">
        <f>MAX(O$70,O$71,O$76,O$80)</f>
        <v>0.20699999999999999</v>
      </c>
      <c r="N99" s="126">
        <f>MAX(V$70,V$71,V$76,V$80)</f>
        <v>0.218</v>
      </c>
      <c r="O99" s="128">
        <f>MAX(K99:N99)</f>
        <v>0.218</v>
      </c>
      <c r="P99" s="173"/>
      <c r="Q99" s="5"/>
      <c r="R99" s="6" t="s">
        <v>10</v>
      </c>
      <c r="S99" s="133">
        <f>MAX($C$72,$C$74,$C$75)</f>
        <v>0.05</v>
      </c>
      <c r="T99" s="133">
        <f>MAX($I$72,$I$74,$I$75)</f>
        <v>7.4999999999999997E-2</v>
      </c>
      <c r="U99" s="133">
        <f>MAX($O$72,$O$74,$O$75)</f>
        <v>9.1999999999999998E-2</v>
      </c>
      <c r="V99" s="133">
        <f>MAX($V$72,$V$74,$V$75)</f>
        <v>0.10299999999999999</v>
      </c>
      <c r="W99" s="135">
        <f>MAX(S99:V99)</f>
        <v>0.10299999999999999</v>
      </c>
      <c r="X99" s="173"/>
      <c r="Y99" s="5"/>
      <c r="Z99" s="6" t="s">
        <v>10</v>
      </c>
      <c r="AA99" s="66">
        <f>MAX($C$69,$C$77,$C$81)</f>
        <v>0.05</v>
      </c>
      <c r="AB99" s="66">
        <f>MAX($I$69,$I$77,$I$81)</f>
        <v>0.05</v>
      </c>
      <c r="AC99" s="66">
        <f>MAX($O$69,$O$77,$O$81)</f>
        <v>0.05</v>
      </c>
      <c r="AD99" s="66">
        <f>MAX($V$69,$V$77,$V$81)</f>
        <v>0.05</v>
      </c>
      <c r="AE99" s="142">
        <f>MAX(AA99:AD99)</f>
        <v>0.05</v>
      </c>
      <c r="AF99" s="173"/>
      <c r="AG99" s="173"/>
      <c r="AH99" s="173"/>
      <c r="AI99" s="173"/>
      <c r="AJ99" s="173"/>
      <c r="AK99" s="173"/>
      <c r="AL99" s="173"/>
      <c r="AM99" s="173"/>
    </row>
    <row r="100" spans="1:39" x14ac:dyDescent="0.35">
      <c r="A100" s="40"/>
      <c r="B100" s="41" t="s">
        <v>18</v>
      </c>
      <c r="C100" s="122">
        <f>MIN(C90:C99)</f>
        <v>8.0000000000000002E-3</v>
      </c>
      <c r="D100" s="122">
        <f>MIN(D90:D99)</f>
        <v>1.4999999999999999E-2</v>
      </c>
      <c r="E100" s="122">
        <f>MIN(E90:E99)</f>
        <v>2.1000000000000001E-2</v>
      </c>
      <c r="F100" s="122">
        <f>MIN(F90:F99)</f>
        <v>2.5000000000000001E-2</v>
      </c>
      <c r="G100" s="123">
        <f>MIN(C100:F100)</f>
        <v>8.0000000000000002E-3</v>
      </c>
      <c r="H100" s="173"/>
      <c r="I100" s="46"/>
      <c r="J100" s="47" t="s">
        <v>18</v>
      </c>
      <c r="K100" s="129">
        <f>MIN(K90:K99)</f>
        <v>8.2000000000000003E-2</v>
      </c>
      <c r="L100" s="129">
        <f>MIN(L90:L99)</f>
        <v>7.5999999999999998E-2</v>
      </c>
      <c r="M100" s="129">
        <f>MIN(M90:M99)</f>
        <v>7.2999999999999995E-2</v>
      </c>
      <c r="N100" s="129">
        <f>MIN(N90:N99)</f>
        <v>7.0999999999999994E-2</v>
      </c>
      <c r="O100" s="130">
        <f>MIN(K100:N100)</f>
        <v>7.0999999999999994E-2</v>
      </c>
      <c r="P100" s="173"/>
      <c r="Q100" s="52"/>
      <c r="R100" s="53" t="s">
        <v>18</v>
      </c>
      <c r="S100" s="112">
        <f>MIN(S90:S99)</f>
        <v>0.05</v>
      </c>
      <c r="T100" s="112">
        <f>MIN(T90:T99)</f>
        <v>5.2999999999999999E-2</v>
      </c>
      <c r="U100" s="112">
        <f>MIN(U90:U99)</f>
        <v>5.3999999999999999E-2</v>
      </c>
      <c r="V100" s="112">
        <f>MIN(V90:V99)</f>
        <v>5.3999999999999999E-2</v>
      </c>
      <c r="W100" s="136">
        <f>MIN(S100:V100)</f>
        <v>0.05</v>
      </c>
      <c r="X100" s="173"/>
      <c r="Y100" s="59"/>
      <c r="Z100" s="74" t="s">
        <v>9</v>
      </c>
      <c r="AA100" s="143">
        <f>MIN(AA90:AA99)</f>
        <v>4.8000000000000001E-2</v>
      </c>
      <c r="AB100" s="143">
        <f>MIN(AB90:AB99)</f>
        <v>4.8000000000000001E-2</v>
      </c>
      <c r="AC100" s="143">
        <f>MIN(AC90:AC99)</f>
        <v>4.8000000000000001E-2</v>
      </c>
      <c r="AD100" s="143">
        <f>MIN(AD90:AD99)</f>
        <v>4.8000000000000001E-2</v>
      </c>
      <c r="AE100" s="144">
        <f>MIN(AA100:AD100)</f>
        <v>4.8000000000000001E-2</v>
      </c>
      <c r="AF100" s="173"/>
      <c r="AG100" s="173"/>
      <c r="AH100" s="173"/>
      <c r="AI100" s="173"/>
      <c r="AJ100" s="173"/>
      <c r="AK100" s="173"/>
      <c r="AL100" s="173"/>
      <c r="AM100" s="173"/>
    </row>
    <row r="101" spans="1:39" x14ac:dyDescent="0.35">
      <c r="A101" s="42"/>
      <c r="B101" s="43" t="s">
        <v>19</v>
      </c>
      <c r="C101" s="124">
        <f>MAX(C90:C99)</f>
        <v>2.8000000000000001E-2</v>
      </c>
      <c r="D101" s="124">
        <f>MAX(D90:D99)</f>
        <v>3.4000000000000002E-2</v>
      </c>
      <c r="E101" s="124">
        <f>MAX(E90:E99)</f>
        <v>4.3999999999999997E-2</v>
      </c>
      <c r="F101" s="124">
        <f>MAX(F90:F99)</f>
        <v>5.1999999999999998E-2</v>
      </c>
      <c r="G101" s="125">
        <f>MAX(C101:F101)</f>
        <v>5.1999999999999998E-2</v>
      </c>
      <c r="H101" s="173"/>
      <c r="I101" s="48"/>
      <c r="J101" s="49" t="s">
        <v>19</v>
      </c>
      <c r="K101" s="131">
        <f>MAX(K90:K99)</f>
        <v>0.159</v>
      </c>
      <c r="L101" s="131">
        <f>MAX(L90:L99)</f>
        <v>0.19700000000000001</v>
      </c>
      <c r="M101" s="131">
        <f>MAX(M90:M99)</f>
        <v>0.215</v>
      </c>
      <c r="N101" s="131">
        <f>MAX(N90:N99)</f>
        <v>0.22600000000000001</v>
      </c>
      <c r="O101" s="132">
        <f>MAX(K101:N101)</f>
        <v>0.22600000000000001</v>
      </c>
      <c r="P101" s="173"/>
      <c r="Q101" s="54"/>
      <c r="R101" s="55" t="s">
        <v>19</v>
      </c>
      <c r="S101" s="137">
        <f>MAX(S90:S99)</f>
        <v>5.1999999999999998E-2</v>
      </c>
      <c r="T101" s="137">
        <f>MAX(T90:T99)</f>
        <v>7.6999999999999999E-2</v>
      </c>
      <c r="U101" s="137">
        <f>MAX(U90:U99)</f>
        <v>9.2999999999999999E-2</v>
      </c>
      <c r="V101" s="137">
        <f>MAX(V90:V99)</f>
        <v>0.105</v>
      </c>
      <c r="W101" s="138">
        <f>MAX(S101:V101)</f>
        <v>0.105</v>
      </c>
      <c r="X101" s="173"/>
      <c r="Y101" s="61"/>
      <c r="Z101" s="62" t="s">
        <v>10</v>
      </c>
      <c r="AA101" s="145">
        <f>MAX(AA90:AA99)</f>
        <v>0.05</v>
      </c>
      <c r="AB101" s="145">
        <f>MAX(AB90:AB99)</f>
        <v>0.05</v>
      </c>
      <c r="AC101" s="145">
        <f>MAX(AC90:AC99)</f>
        <v>0.05</v>
      </c>
      <c r="AD101" s="145">
        <f>MAX(AD90:AD99)</f>
        <v>0.05</v>
      </c>
      <c r="AE101" s="146">
        <f>MAX(AA101:AD101)</f>
        <v>0.05</v>
      </c>
      <c r="AF101" s="173"/>
      <c r="AG101" s="173"/>
      <c r="AH101" s="173"/>
      <c r="AI101" s="173"/>
      <c r="AJ101" s="173"/>
      <c r="AK101" s="173"/>
      <c r="AL101" s="173"/>
      <c r="AM101" s="173"/>
    </row>
    <row r="102" spans="1:39" x14ac:dyDescent="0.35">
      <c r="A102" s="34"/>
      <c r="B102" s="35"/>
      <c r="C102" s="35"/>
      <c r="D102" s="35"/>
      <c r="E102" s="35"/>
      <c r="F102" s="35"/>
      <c r="G102" s="36"/>
      <c r="H102" s="37"/>
      <c r="I102" s="34"/>
      <c r="J102" s="35"/>
      <c r="K102" s="35"/>
      <c r="L102" s="35"/>
      <c r="M102" s="35"/>
      <c r="N102" s="35"/>
      <c r="O102" s="36"/>
      <c r="P102" s="37"/>
      <c r="Q102" s="37"/>
      <c r="R102" s="37"/>
      <c r="S102" s="37"/>
      <c r="T102" s="37"/>
      <c r="U102" s="37"/>
      <c r="V102" s="37"/>
      <c r="W102" s="37"/>
      <c r="X102" s="37"/>
      <c r="Y102" s="173"/>
      <c r="Z102" s="173"/>
      <c r="AA102" s="173"/>
      <c r="AB102" s="173"/>
      <c r="AC102" s="173"/>
      <c r="AD102" s="173"/>
      <c r="AE102" s="173"/>
      <c r="AF102" s="173"/>
      <c r="AG102" s="37"/>
      <c r="AH102" s="37"/>
      <c r="AI102" s="37"/>
      <c r="AJ102" s="37"/>
      <c r="AK102" s="37"/>
      <c r="AL102" s="37"/>
      <c r="AM102" s="37"/>
    </row>
    <row r="103" spans="1:39" x14ac:dyDescent="0.35">
      <c r="A103" s="2" t="s">
        <v>49</v>
      </c>
      <c r="B103" s="3" t="s">
        <v>8</v>
      </c>
      <c r="C103" s="4">
        <v>2</v>
      </c>
      <c r="D103" s="4">
        <v>3</v>
      </c>
      <c r="E103" s="4">
        <v>4</v>
      </c>
      <c r="F103" s="4">
        <v>5</v>
      </c>
      <c r="G103" s="38" t="s">
        <v>11</v>
      </c>
      <c r="H103" s="173"/>
      <c r="I103" s="2" t="s">
        <v>49</v>
      </c>
      <c r="J103" s="3" t="s">
        <v>8</v>
      </c>
      <c r="K103" s="4">
        <v>2</v>
      </c>
      <c r="L103" s="4">
        <v>3</v>
      </c>
      <c r="M103" s="4">
        <v>4</v>
      </c>
      <c r="N103" s="4">
        <v>5</v>
      </c>
      <c r="O103" s="44" t="s">
        <v>11</v>
      </c>
      <c r="P103" s="173"/>
      <c r="Q103" s="2" t="s">
        <v>2</v>
      </c>
      <c r="R103" s="3" t="s">
        <v>8</v>
      </c>
      <c r="S103" s="4">
        <v>2</v>
      </c>
      <c r="T103" s="4">
        <v>3</v>
      </c>
      <c r="U103" s="4">
        <v>4</v>
      </c>
      <c r="V103" s="4">
        <v>5</v>
      </c>
      <c r="W103" s="50" t="s">
        <v>11</v>
      </c>
      <c r="X103" s="173"/>
      <c r="Y103" s="2" t="s">
        <v>2</v>
      </c>
      <c r="Z103" s="3" t="s">
        <v>8</v>
      </c>
      <c r="AA103" s="4">
        <v>2</v>
      </c>
      <c r="AB103" s="4">
        <v>3</v>
      </c>
      <c r="AC103" s="4">
        <v>4</v>
      </c>
      <c r="AD103" s="4">
        <v>5</v>
      </c>
      <c r="AE103" s="56" t="s">
        <v>11</v>
      </c>
      <c r="AF103" s="173"/>
      <c r="AG103" s="185" t="s">
        <v>53</v>
      </c>
      <c r="AH103" s="185"/>
      <c r="AI103" s="185"/>
      <c r="AJ103" s="185"/>
      <c r="AK103" s="185"/>
      <c r="AL103" s="185"/>
      <c r="AM103" s="185"/>
    </row>
    <row r="104" spans="1:39" x14ac:dyDescent="0.35">
      <c r="A104" s="5" t="s">
        <v>12</v>
      </c>
      <c r="B104" s="6"/>
      <c r="C104" s="7"/>
      <c r="D104" s="7"/>
      <c r="E104" s="7"/>
      <c r="F104" s="7"/>
      <c r="G104" s="39"/>
      <c r="H104" s="173"/>
      <c r="I104" s="5" t="s">
        <v>12</v>
      </c>
      <c r="J104" s="6"/>
      <c r="K104" s="7"/>
      <c r="L104" s="7"/>
      <c r="M104" s="7"/>
      <c r="N104" s="7"/>
      <c r="O104" s="45"/>
      <c r="P104" s="173"/>
      <c r="Q104" s="5" t="s">
        <v>12</v>
      </c>
      <c r="R104" s="6"/>
      <c r="S104" s="7"/>
      <c r="T104" s="7"/>
      <c r="U104" s="7"/>
      <c r="V104" s="7"/>
      <c r="W104" s="51"/>
      <c r="X104" s="173"/>
      <c r="Y104" s="5" t="s">
        <v>12</v>
      </c>
      <c r="Z104" s="6"/>
      <c r="AA104" s="7"/>
      <c r="AB104" s="7"/>
      <c r="AC104" s="7"/>
      <c r="AD104" s="7"/>
      <c r="AE104" s="57"/>
      <c r="AF104" s="173"/>
      <c r="AG104" s="173"/>
      <c r="AH104" s="173"/>
      <c r="AI104" s="173"/>
      <c r="AJ104" s="173"/>
      <c r="AK104" s="173"/>
      <c r="AL104" s="173"/>
      <c r="AM104" s="173"/>
    </row>
    <row r="105" spans="1:39" x14ac:dyDescent="0.35">
      <c r="A105" s="5" t="s">
        <v>13</v>
      </c>
      <c r="B105" s="12" t="s">
        <v>9</v>
      </c>
      <c r="C105" s="148">
        <f>MIN(D$4,D$14,D$15,D$18,D$19)</f>
        <v>4.5999999999999999E-2</v>
      </c>
      <c r="D105" s="148">
        <f>MIN(J$4,J$14,J$15,J$18,J$19)</f>
        <v>4.3999999999999997E-2</v>
      </c>
      <c r="E105" s="148">
        <f>MIN(P$4,P$14,P$15,P$18,P$19)</f>
        <v>4.2999999999999997E-2</v>
      </c>
      <c r="F105" s="148">
        <f>MIN(W$4,W$14,W$15,W$18,W$19)</f>
        <v>4.2000000000000003E-2</v>
      </c>
      <c r="G105" s="120">
        <f>MIN(C120:F120)</f>
        <v>4.3999999999999997E-2</v>
      </c>
      <c r="H105" s="173"/>
      <c r="I105" s="5" t="s">
        <v>13</v>
      </c>
      <c r="J105" s="12" t="s">
        <v>9</v>
      </c>
      <c r="K105" s="148">
        <f>MIN(D$6,D$7,D$12,D$16)</f>
        <v>4.2999999999999997E-2</v>
      </c>
      <c r="L105" s="148">
        <f>MIN(J$6,J$7,J$12,J$16)</f>
        <v>4.2999999999999997E-2</v>
      </c>
      <c r="M105" s="148">
        <f>MIN(P$6,P$7,P$12,P$16)</f>
        <v>4.2999999999999997E-2</v>
      </c>
      <c r="N105" s="148">
        <f>MIN(W$6,W$7,W$12,W$16)</f>
        <v>4.2000000000000003E-2</v>
      </c>
      <c r="O105" s="127">
        <f>MIN(K105:N105)</f>
        <v>4.2000000000000003E-2</v>
      </c>
      <c r="P105" s="173"/>
      <c r="Q105" s="5" t="s">
        <v>13</v>
      </c>
      <c r="R105" s="12" t="s">
        <v>9</v>
      </c>
      <c r="S105" s="148">
        <f>MIN($D$8,$D$10,$D$11)</f>
        <v>4.7E-2</v>
      </c>
      <c r="T105" s="148">
        <f>MIN($J$8,$J$10,$J$11)</f>
        <v>4.4999999999999998E-2</v>
      </c>
      <c r="U105" s="148">
        <f>MIN($P$8,$P$10,$P$11)</f>
        <v>4.3999999999999997E-2</v>
      </c>
      <c r="V105" s="148">
        <f>MIN($W$8,$W$10,$W$11)</f>
        <v>4.2999999999999997E-2</v>
      </c>
      <c r="W105" s="134">
        <f>MIN(S105:V105)</f>
        <v>4.2999999999999997E-2</v>
      </c>
      <c r="X105" s="173"/>
      <c r="Y105" s="5" t="s">
        <v>13</v>
      </c>
      <c r="Z105" s="12" t="s">
        <v>9</v>
      </c>
      <c r="AA105" s="148">
        <f>MIN($D$5,$D$13,$D$17)</f>
        <v>4.5999999999999999E-2</v>
      </c>
      <c r="AB105" s="148">
        <f>MIN($J$5,$J$13,$J$17)</f>
        <v>4.2999999999999997E-2</v>
      </c>
      <c r="AC105" s="148">
        <f>MIN($P$5,$P$13,$P$17)</f>
        <v>4.2000000000000003E-2</v>
      </c>
      <c r="AD105" s="148">
        <f>MIN($W$5,$W$13,$W$17)</f>
        <v>4.2000000000000003E-2</v>
      </c>
      <c r="AE105" s="139">
        <f>MIN(AA105:AD105)</f>
        <v>4.2000000000000003E-2</v>
      </c>
      <c r="AF105" s="173"/>
      <c r="AG105" s="2" t="s">
        <v>15</v>
      </c>
      <c r="AH105" s="3" t="s">
        <v>8</v>
      </c>
      <c r="AI105" s="4">
        <v>2</v>
      </c>
      <c r="AJ105" s="4">
        <v>3</v>
      </c>
      <c r="AK105" s="4">
        <v>4</v>
      </c>
      <c r="AL105" s="4">
        <v>5</v>
      </c>
      <c r="AM105" s="67" t="s">
        <v>11</v>
      </c>
    </row>
    <row r="106" spans="1:39" x14ac:dyDescent="0.35">
      <c r="A106" s="5"/>
      <c r="B106" s="6" t="s">
        <v>10</v>
      </c>
      <c r="C106" s="148">
        <f>MAX(D$4,D$14,D$15,D$18,D$19)</f>
        <v>4.9000000000000002E-2</v>
      </c>
      <c r="D106" s="148">
        <f>MAX(J$4,J$14,J$15,J$18,J$19)</f>
        <v>4.5999999999999999E-2</v>
      </c>
      <c r="E106" s="148">
        <f>MAX(P$4,P$14,P$15,P$18,P$19)</f>
        <v>4.4999999999999998E-2</v>
      </c>
      <c r="F106" s="148">
        <f>MAX(W$4,W$14,W$15,W$18,W$19)</f>
        <v>4.3999999999999997E-2</v>
      </c>
      <c r="G106" s="121">
        <f>MAX(C121:F121)</f>
        <v>9.1999999999999998E-2</v>
      </c>
      <c r="H106" s="173"/>
      <c r="I106" s="5"/>
      <c r="J106" s="6" t="s">
        <v>10</v>
      </c>
      <c r="K106" s="148">
        <f>MAX(D$6,D$7,D$12,D$16)</f>
        <v>4.7E-2</v>
      </c>
      <c r="L106" s="148">
        <f>MAX(J$6,J$7,J$12,J$16)</f>
        <v>4.4999999999999998E-2</v>
      </c>
      <c r="M106" s="148">
        <f>MAX(P$6,P$7,P$12,P$16)</f>
        <v>4.3999999999999997E-2</v>
      </c>
      <c r="N106" s="148">
        <f>MAX(W$6,W$7,W$12,W$16)</f>
        <v>4.2999999999999997E-2</v>
      </c>
      <c r="O106" s="128">
        <f>MAX(K106:N106)</f>
        <v>4.7E-2</v>
      </c>
      <c r="P106" s="173"/>
      <c r="Q106" s="5"/>
      <c r="R106" s="6" t="s">
        <v>10</v>
      </c>
      <c r="S106" s="148">
        <f>MAX($D$8,$D$10,$D$11)</f>
        <v>4.7E-2</v>
      </c>
      <c r="T106" s="148">
        <f>MAX($J$8,$J$10,$J$11)</f>
        <v>4.4999999999999998E-2</v>
      </c>
      <c r="U106" s="148">
        <f>MAX($P$8,$P$10,$P$11)</f>
        <v>4.3999999999999997E-2</v>
      </c>
      <c r="V106" s="148">
        <f>MAX($W$8,$W$10,$W$11)</f>
        <v>4.3999999999999997E-2</v>
      </c>
      <c r="W106" s="135">
        <f>MAX(S106:V106)</f>
        <v>4.7E-2</v>
      </c>
      <c r="X106" s="173"/>
      <c r="Y106" s="5"/>
      <c r="Z106" s="6" t="s">
        <v>10</v>
      </c>
      <c r="AA106" s="149">
        <f>MAX($D$5,$D$13,$D$17)</f>
        <v>4.9000000000000002E-2</v>
      </c>
      <c r="AB106" s="149">
        <f>MAX($J$5,$J$13,$J$17)</f>
        <v>4.5999999999999999E-2</v>
      </c>
      <c r="AC106" s="149">
        <f>MAX($P$5,$P$13,$P$17)</f>
        <v>4.3999999999999997E-2</v>
      </c>
      <c r="AD106" s="149">
        <f>MAX($W$5,$W$13,$W$17)</f>
        <v>4.3999999999999997E-2</v>
      </c>
      <c r="AE106" s="142">
        <f>MAX(AA106:AD106)</f>
        <v>4.9000000000000002E-2</v>
      </c>
      <c r="AF106" s="173"/>
      <c r="AG106" s="5" t="s">
        <v>12</v>
      </c>
      <c r="AH106" s="6"/>
      <c r="AI106" s="7"/>
      <c r="AJ106" s="7"/>
      <c r="AK106" s="7"/>
      <c r="AL106" s="7"/>
      <c r="AM106" s="68"/>
    </row>
    <row r="107" spans="1:39" x14ac:dyDescent="0.35">
      <c r="A107" s="5" t="s">
        <v>14</v>
      </c>
      <c r="B107" s="12" t="s">
        <v>9</v>
      </c>
      <c r="C107" s="148">
        <f>MIN(D$20,D$30,D$31,D$34,D$35)</f>
        <v>4.8000000000000001E-2</v>
      </c>
      <c r="D107" s="148">
        <f>MIN(J$20,J$30,J$31,J$34,J$35)</f>
        <v>4.5999999999999999E-2</v>
      </c>
      <c r="E107" s="148">
        <f>MIN(P$20,P$30,P$31,P$34,P$35)</f>
        <v>4.4999999999999998E-2</v>
      </c>
      <c r="F107" s="148">
        <f>MIN(W$20,W$30,W$31,W$34,W$35)</f>
        <v>4.4999999999999998E-2</v>
      </c>
      <c r="G107" s="120">
        <f>MIN(C122:F122)</f>
        <v>4.5999999999999999E-2</v>
      </c>
      <c r="H107" s="173"/>
      <c r="I107" s="5" t="s">
        <v>14</v>
      </c>
      <c r="J107" s="12" t="s">
        <v>9</v>
      </c>
      <c r="K107" s="148">
        <f>MIN(D$22,D$23,D$28,D$32)</f>
        <v>4.5999999999999999E-2</v>
      </c>
      <c r="L107" s="148">
        <f>MIN(J$22,J$23,J$28,J$32)</f>
        <v>4.4999999999999998E-2</v>
      </c>
      <c r="M107" s="148">
        <f>MIN(P$22,P$23,P$28,P$32)</f>
        <v>4.4999999999999998E-2</v>
      </c>
      <c r="N107" s="148">
        <f>MIN(W$22,W$23,W$28,W$32)</f>
        <v>4.3999999999999997E-2</v>
      </c>
      <c r="O107" s="127">
        <f>MIN(K107:N107)</f>
        <v>4.3999999999999997E-2</v>
      </c>
      <c r="P107" s="173"/>
      <c r="Q107" s="5" t="s">
        <v>14</v>
      </c>
      <c r="R107" s="12" t="s">
        <v>9</v>
      </c>
      <c r="S107" s="148">
        <f>MIN($D$24,$D$26:$D$27)</f>
        <v>4.8000000000000001E-2</v>
      </c>
      <c r="T107" s="148">
        <f>MIN($J$24,$J$26:$J$27)</f>
        <v>4.7E-2</v>
      </c>
      <c r="U107" s="148">
        <f>MIN($P$24,$P$26:$P$27)</f>
        <v>4.5999999999999999E-2</v>
      </c>
      <c r="V107" s="148">
        <f>MIN($W$24,$W$26,$W$27)</f>
        <v>4.4999999999999998E-2</v>
      </c>
      <c r="W107" s="134">
        <f>MIN(S107:V107)</f>
        <v>4.4999999999999998E-2</v>
      </c>
      <c r="X107" s="173"/>
      <c r="Y107" s="5" t="s">
        <v>14</v>
      </c>
      <c r="Z107" s="12" t="s">
        <v>9</v>
      </c>
      <c r="AA107" s="148">
        <f>MIN($D$21,$D$29,$D$33)</f>
        <v>4.7E-2</v>
      </c>
      <c r="AB107" s="148">
        <f>MIN($J$21,$J$29,$J$33)</f>
        <v>4.5999999999999999E-2</v>
      </c>
      <c r="AC107" s="148">
        <f>MIN($P$21,$P$29,$P$33)</f>
        <v>4.4999999999999998E-2</v>
      </c>
      <c r="AD107" s="148">
        <f>MIN($W$21,$W$29,$W$33)</f>
        <v>4.3999999999999997E-2</v>
      </c>
      <c r="AE107" s="139">
        <f>MIN(AA107:AD107)</f>
        <v>4.3999999999999997E-2</v>
      </c>
      <c r="AF107" s="173"/>
      <c r="AG107" s="5" t="s">
        <v>13</v>
      </c>
      <c r="AH107" s="12" t="s">
        <v>9</v>
      </c>
      <c r="AI107" s="66">
        <f>$D$9</f>
        <v>4.8000000000000001E-2</v>
      </c>
      <c r="AJ107" s="66">
        <f>$J$9</f>
        <v>4.4999999999999998E-2</v>
      </c>
      <c r="AK107" s="66">
        <f>$P$9</f>
        <v>4.3999999999999997E-2</v>
      </c>
      <c r="AL107" s="66">
        <f>$W$9</f>
        <v>4.2999999999999997E-2</v>
      </c>
      <c r="AM107" s="73">
        <f>MIN($AI107:$AL107)</f>
        <v>4.2999999999999997E-2</v>
      </c>
    </row>
    <row r="108" spans="1:39" x14ac:dyDescent="0.35">
      <c r="A108" s="5"/>
      <c r="B108" s="6" t="s">
        <v>10</v>
      </c>
      <c r="C108" s="148">
        <f>MAX(D$20,D$30,D$31,D$34,D$35)</f>
        <v>0.05</v>
      </c>
      <c r="D108" s="148">
        <f>MAX(J$20,J$30,J$31,J$34,J$35)</f>
        <v>4.8000000000000001E-2</v>
      </c>
      <c r="E108" s="148">
        <f>MAX(P$20,P$30,P$31,P$34,P$35)</f>
        <v>4.7E-2</v>
      </c>
      <c r="F108" s="148">
        <f>MAX(W$20,W$30,W$31,W$34,W$35)</f>
        <v>4.5999999999999999E-2</v>
      </c>
      <c r="G108" s="121">
        <f>MAX(C123:F123)</f>
        <v>9.5000000000000001E-2</v>
      </c>
      <c r="H108" s="173"/>
      <c r="I108" s="5"/>
      <c r="J108" s="6" t="s">
        <v>10</v>
      </c>
      <c r="K108" s="148">
        <f>MAX(D$22,D$23,D$28,D$32)</f>
        <v>4.8000000000000001E-2</v>
      </c>
      <c r="L108" s="148">
        <f>MAX(J$22,J$23,J$28,J$32)</f>
        <v>4.7E-2</v>
      </c>
      <c r="M108" s="148">
        <f>MAX(P$22,P$23,P$28,P$32)</f>
        <v>4.5999999999999999E-2</v>
      </c>
      <c r="N108" s="148">
        <f>MAX(W$22,W$23,W$28,W$32)</f>
        <v>4.5999999999999999E-2</v>
      </c>
      <c r="O108" s="128">
        <f>MAX(K108:N108)</f>
        <v>4.8000000000000001E-2</v>
      </c>
      <c r="P108" s="173"/>
      <c r="Q108" s="5"/>
      <c r="R108" s="6" t="s">
        <v>10</v>
      </c>
      <c r="S108" s="148">
        <f>MAX($D$24,$D$26:$D$27)</f>
        <v>4.8000000000000001E-2</v>
      </c>
      <c r="T108" s="148">
        <f>MAX($J$24,$J$26:$J$27)</f>
        <v>4.7E-2</v>
      </c>
      <c r="U108" s="148">
        <f>MAX($P$24,$P$26:$P$27)</f>
        <v>4.5999999999999999E-2</v>
      </c>
      <c r="V108" s="148">
        <f>MAX($W$24,$W$26,$W$27)</f>
        <v>4.5999999999999999E-2</v>
      </c>
      <c r="W108" s="135">
        <f>MAX(S108:V108)</f>
        <v>4.8000000000000001E-2</v>
      </c>
      <c r="X108" s="173"/>
      <c r="Y108" s="5"/>
      <c r="Z108" s="6" t="s">
        <v>10</v>
      </c>
      <c r="AA108" s="149">
        <f>MAX($D$21,$D$29,$D$33)</f>
        <v>4.9000000000000002E-2</v>
      </c>
      <c r="AB108" s="149">
        <f>MAX($J$21,$J$29,$J$33)</f>
        <v>4.7E-2</v>
      </c>
      <c r="AC108" s="149">
        <f>MAX($P$21,$P$29,$P$33)</f>
        <v>4.7E-2</v>
      </c>
      <c r="AD108" s="149">
        <f>MAX($W$21,$W$29,$W$33)</f>
        <v>4.5999999999999999E-2</v>
      </c>
      <c r="AE108" s="142">
        <f>MAX(AA108:AD108)</f>
        <v>4.9000000000000002E-2</v>
      </c>
      <c r="AF108" s="173"/>
      <c r="AG108" s="5" t="s">
        <v>14</v>
      </c>
      <c r="AH108" s="12" t="s">
        <v>9</v>
      </c>
      <c r="AI108" s="66">
        <f>$D$25</f>
        <v>4.9000000000000002E-2</v>
      </c>
      <c r="AJ108" s="66">
        <f>$J$25</f>
        <v>4.7E-2</v>
      </c>
      <c r="AK108" s="66">
        <f>$P$25</f>
        <v>4.5999999999999999E-2</v>
      </c>
      <c r="AL108" s="66">
        <f>$W$25</f>
        <v>4.5999999999999999E-2</v>
      </c>
      <c r="AM108" s="73">
        <f>MIN($AI108:$AL108)</f>
        <v>4.5999999999999999E-2</v>
      </c>
    </row>
    <row r="109" spans="1:39" x14ac:dyDescent="0.35">
      <c r="A109" s="5" t="s">
        <v>17</v>
      </c>
      <c r="B109" s="12" t="s">
        <v>9</v>
      </c>
      <c r="C109" s="148">
        <f>MIN(D$36,D$46,D$47,D$50,D$51)</f>
        <v>4.9000000000000002E-2</v>
      </c>
      <c r="D109" s="148">
        <f>MIN(J$36,J$46,J$47,J$50,J$51)</f>
        <v>4.7E-2</v>
      </c>
      <c r="E109" s="148">
        <f>MIN(P$36,P$46,P$47,P$50,P$51)</f>
        <v>4.7E-2</v>
      </c>
      <c r="F109" s="148">
        <f>MIN(W$36,W$46,W$47,W$50,W$51)</f>
        <v>4.5999999999999999E-2</v>
      </c>
      <c r="G109" s="120">
        <f>MIN(C124:F124)</f>
        <v>4.7E-2</v>
      </c>
      <c r="H109" s="173"/>
      <c r="I109" s="5" t="s">
        <v>17</v>
      </c>
      <c r="J109" s="12" t="s">
        <v>9</v>
      </c>
      <c r="K109" s="148">
        <f>MIN(D$38,D$39,D$44,D$48)</f>
        <v>4.7E-2</v>
      </c>
      <c r="L109" s="148">
        <f>MIN(J$38,J$39,J$44,J$48)</f>
        <v>4.5999999999999999E-2</v>
      </c>
      <c r="M109" s="148">
        <f>MIN(P$38,P$39,P$44,P$48)</f>
        <v>4.5999999999999999E-2</v>
      </c>
      <c r="N109" s="148">
        <f>MIN(W$38,W$39,W$44,W$48)</f>
        <v>4.5999999999999999E-2</v>
      </c>
      <c r="O109" s="127">
        <f>MIN(K109:N109)</f>
        <v>4.5999999999999999E-2</v>
      </c>
      <c r="P109" s="173"/>
      <c r="Q109" s="5" t="s">
        <v>17</v>
      </c>
      <c r="R109" s="12" t="s">
        <v>9</v>
      </c>
      <c r="S109" s="148">
        <f>MIN($D$40,$D$42:$D$43)</f>
        <v>4.9000000000000002E-2</v>
      </c>
      <c r="T109" s="148">
        <f>MIN($J$40,$J$42:$J$43)</f>
        <v>4.7E-2</v>
      </c>
      <c r="U109" s="148">
        <f>MIN($P$40,$P$42:$P$43)</f>
        <v>4.7E-2</v>
      </c>
      <c r="V109" s="148">
        <f>MIN($W$40,$W$42,$W$43)</f>
        <v>4.5999999999999999E-2</v>
      </c>
      <c r="W109" s="134">
        <f>MIN(S109:V109)</f>
        <v>4.5999999999999999E-2</v>
      </c>
      <c r="X109" s="173"/>
      <c r="Y109" s="5" t="s">
        <v>17</v>
      </c>
      <c r="Z109" s="12" t="s">
        <v>9</v>
      </c>
      <c r="AA109" s="148">
        <f>MIN($D$37,$D$45,$D$49)</f>
        <v>4.8000000000000001E-2</v>
      </c>
      <c r="AB109" s="148">
        <f>MIN($J$37,$J$45,$J$49)</f>
        <v>4.7E-2</v>
      </c>
      <c r="AC109" s="148">
        <f>MIN($P$37,$P$45,$P$49)</f>
        <v>4.5999999999999999E-2</v>
      </c>
      <c r="AD109" s="148">
        <f>MIN($W$37,$W$45,$W$49)</f>
        <v>4.5999999999999999E-2</v>
      </c>
      <c r="AE109" s="139">
        <f>MIN(AA109:AD109)</f>
        <v>4.5999999999999999E-2</v>
      </c>
      <c r="AF109" s="173"/>
      <c r="AG109" s="5" t="s">
        <v>17</v>
      </c>
      <c r="AH109" s="12" t="s">
        <v>9</v>
      </c>
      <c r="AI109" s="66">
        <f>$D$41</f>
        <v>4.9000000000000002E-2</v>
      </c>
      <c r="AJ109" s="66">
        <f>$J$41</f>
        <v>4.8000000000000001E-2</v>
      </c>
      <c r="AK109" s="66">
        <f>$P$41</f>
        <v>4.7E-2</v>
      </c>
      <c r="AL109" s="66">
        <f>$W$41</f>
        <v>4.7E-2</v>
      </c>
      <c r="AM109" s="73">
        <f>MIN($AI109:$AL109)</f>
        <v>4.7E-2</v>
      </c>
    </row>
    <row r="110" spans="1:39" x14ac:dyDescent="0.35">
      <c r="A110" s="5"/>
      <c r="B110" s="6" t="s">
        <v>10</v>
      </c>
      <c r="C110" s="148">
        <f>MAX(D$36,D$46,D$47,D$50,D$51)</f>
        <v>0.05</v>
      </c>
      <c r="D110" s="148">
        <f>MAX(J$36,J$46,J$47,J$50,J$51)</f>
        <v>4.8000000000000001E-2</v>
      </c>
      <c r="E110" s="148">
        <f>MAX(P$36,P$46,P$47,P$50,P$51)</f>
        <v>4.7E-2</v>
      </c>
      <c r="F110" s="148">
        <f>MAX(W$36,W$46,W$47,W$50,W$51)</f>
        <v>4.7E-2</v>
      </c>
      <c r="G110" s="121">
        <f>MAX(C125:F125)</f>
        <v>9.6000000000000002E-2</v>
      </c>
      <c r="H110" s="173"/>
      <c r="I110" s="5"/>
      <c r="J110" s="6" t="s">
        <v>10</v>
      </c>
      <c r="K110" s="148">
        <f>MAX(D$38,D$39,D$44,D$48)</f>
        <v>4.9000000000000002E-2</v>
      </c>
      <c r="L110" s="148">
        <f>MAX(J$38,J$39,J$44,J$48)</f>
        <v>4.8000000000000001E-2</v>
      </c>
      <c r="M110" s="148">
        <f>MAX(P$38,P$39,P$44,P$48)</f>
        <v>4.7E-2</v>
      </c>
      <c r="N110" s="148">
        <f>MAX(W$38,W$39,W$44,W$48)</f>
        <v>4.7E-2</v>
      </c>
      <c r="O110" s="128">
        <f>MAX(K110:N110)</f>
        <v>4.9000000000000002E-2</v>
      </c>
      <c r="P110" s="173"/>
      <c r="Q110" s="5"/>
      <c r="R110" s="6" t="s">
        <v>10</v>
      </c>
      <c r="S110" s="148">
        <f>MAX($D$40,$D$42:$D$43)</f>
        <v>4.9000000000000002E-2</v>
      </c>
      <c r="T110" s="148">
        <f>MAX($J$40,$J$42:$J$43)</f>
        <v>4.8000000000000001E-2</v>
      </c>
      <c r="U110" s="148">
        <f>MAX($P$40,$P$42:$P$43)</f>
        <v>4.7E-2</v>
      </c>
      <c r="V110" s="148">
        <f>MAX($W$40,$W$42,$W$43)</f>
        <v>4.7E-2</v>
      </c>
      <c r="W110" s="135">
        <f>MAX(S110:V110)</f>
        <v>4.9000000000000002E-2</v>
      </c>
      <c r="X110" s="173"/>
      <c r="Y110" s="5"/>
      <c r="Z110" s="6" t="s">
        <v>10</v>
      </c>
      <c r="AA110" s="149">
        <f>MAX($D$37,$D$45,$D$49)</f>
        <v>4.9000000000000002E-2</v>
      </c>
      <c r="AB110" s="149">
        <f>MAX($J$37,$J$45,$J$49)</f>
        <v>4.8000000000000001E-2</v>
      </c>
      <c r="AC110" s="149">
        <f>MAX($P$37,$P$45,$P$49)</f>
        <v>4.7E-2</v>
      </c>
      <c r="AD110" s="149">
        <f>MAX($W$37,$W$45,$W$49)</f>
        <v>4.7E-2</v>
      </c>
      <c r="AE110" s="142">
        <f>MAX(AA110:AD110)</f>
        <v>4.9000000000000002E-2</v>
      </c>
      <c r="AF110" s="173"/>
      <c r="AG110" s="5" t="s">
        <v>20</v>
      </c>
      <c r="AH110" s="12" t="s">
        <v>9</v>
      </c>
      <c r="AI110" s="66">
        <f>$D$57</f>
        <v>4.9000000000000002E-2</v>
      </c>
      <c r="AJ110" s="66">
        <f>$J$57</f>
        <v>4.8000000000000001E-2</v>
      </c>
      <c r="AK110" s="66">
        <f>$P$57</f>
        <v>4.7E-2</v>
      </c>
      <c r="AL110" s="66">
        <f>$W$57</f>
        <v>4.7E-2</v>
      </c>
      <c r="AM110" s="73">
        <f>MIN($AI110:$AL110)</f>
        <v>4.7E-2</v>
      </c>
    </row>
    <row r="111" spans="1:39" x14ac:dyDescent="0.35">
      <c r="A111" s="5" t="s">
        <v>20</v>
      </c>
      <c r="B111" s="12" t="s">
        <v>9</v>
      </c>
      <c r="C111" s="148">
        <f>MIN(D$52,D$62,D$63,D$66,D$67)</f>
        <v>4.9000000000000002E-2</v>
      </c>
      <c r="D111" s="148">
        <f>MIN(J$52,J$62,J$63,J$66,J$67)</f>
        <v>4.8000000000000001E-2</v>
      </c>
      <c r="E111" s="148">
        <f>MIN(P$52,P$62,P$63,P$66,P$67)</f>
        <v>4.7E-2</v>
      </c>
      <c r="F111" s="148">
        <f>MIN(W$52,W$62,W$63,W$66,W$67)</f>
        <v>4.7E-2</v>
      </c>
      <c r="G111" s="120">
        <f>MIN(C126:F126)</f>
        <v>4.9000000000000002E-2</v>
      </c>
      <c r="H111" s="173"/>
      <c r="I111" s="5" t="s">
        <v>20</v>
      </c>
      <c r="J111" s="12" t="s">
        <v>9</v>
      </c>
      <c r="K111" s="148">
        <f>MIN(D$54,D$55,D$60,D$64)</f>
        <v>4.7E-2</v>
      </c>
      <c r="L111" s="148">
        <f>MIN(J$54,J$55,J$60,J$64)</f>
        <v>4.7E-2</v>
      </c>
      <c r="M111" s="148">
        <f>MIN(P$54,P$55,P$60,P$64)</f>
        <v>4.7E-2</v>
      </c>
      <c r="N111" s="148">
        <f>MIN(W$54,W$55,W$60,W$64)</f>
        <v>4.5999999999999999E-2</v>
      </c>
      <c r="O111" s="127">
        <f>MIN(K111:N111)</f>
        <v>4.5999999999999999E-2</v>
      </c>
      <c r="P111" s="173"/>
      <c r="Q111" s="5" t="s">
        <v>20</v>
      </c>
      <c r="R111" s="12" t="s">
        <v>9</v>
      </c>
      <c r="S111" s="148">
        <f>MIN($D$56,$D$58,$D$59)</f>
        <v>4.9000000000000002E-2</v>
      </c>
      <c r="T111" s="148">
        <f>MIN($J$56,$J$58,$J$59)</f>
        <v>4.8000000000000001E-2</v>
      </c>
      <c r="U111" s="148">
        <f>MIN($P$56,$P$58,$P$59)</f>
        <v>4.8000000000000001E-2</v>
      </c>
      <c r="V111" s="148">
        <f>MIN($W$56,$W$58,$W$59)</f>
        <v>4.7E-2</v>
      </c>
      <c r="W111" s="134">
        <f>MIN(S111:V111)</f>
        <v>4.7E-2</v>
      </c>
      <c r="X111" s="173"/>
      <c r="Y111" s="5" t="s">
        <v>20</v>
      </c>
      <c r="Z111" s="12" t="s">
        <v>9</v>
      </c>
      <c r="AA111" s="148">
        <f>MIN($D$53,$D$61,$D$65)</f>
        <v>4.9000000000000002E-2</v>
      </c>
      <c r="AB111" s="148">
        <f>MIN($J$53,$J$61,$J$65)</f>
        <v>4.8000000000000001E-2</v>
      </c>
      <c r="AC111" s="148">
        <f>MIN($P$53,$P$61,$P$65)</f>
        <v>4.7E-2</v>
      </c>
      <c r="AD111" s="148">
        <f>MIN($W$53,$W$61,$W$65)</f>
        <v>4.5999999999999999E-2</v>
      </c>
      <c r="AE111" s="139">
        <f>MIN(AA111:AD111)</f>
        <v>4.5999999999999999E-2</v>
      </c>
      <c r="AF111" s="173"/>
      <c r="AG111" s="5" t="s">
        <v>41</v>
      </c>
      <c r="AH111" s="12" t="s">
        <v>9</v>
      </c>
      <c r="AI111" s="66">
        <f>$D$73</f>
        <v>0.05</v>
      </c>
      <c r="AJ111" s="66">
        <f>$J$73</f>
        <v>4.9000000000000002E-2</v>
      </c>
      <c r="AK111" s="66">
        <f>$P$73</f>
        <v>4.9000000000000002E-2</v>
      </c>
      <c r="AL111" s="66">
        <f>$W$73</f>
        <v>4.8000000000000001E-2</v>
      </c>
      <c r="AM111" s="73">
        <f>MIN($AI111:$AL111)</f>
        <v>4.8000000000000001E-2</v>
      </c>
    </row>
    <row r="112" spans="1:39" x14ac:dyDescent="0.35">
      <c r="A112" s="5"/>
      <c r="B112" s="6" t="s">
        <v>10</v>
      </c>
      <c r="C112" s="148">
        <f>MAX(D$52,D$62,D$63,D$66,D$67)</f>
        <v>0.05</v>
      </c>
      <c r="D112" s="148">
        <f>MAX(J$52,J$62,J$63,J$66,J$67)</f>
        <v>4.9000000000000002E-2</v>
      </c>
      <c r="E112" s="148">
        <f>MAX(P$52,P$62,P$63,P$66,P$67)</f>
        <v>4.8000000000000001E-2</v>
      </c>
      <c r="F112" s="148">
        <f>MAX(W$52,W$62,W$63,W$66,W$67)</f>
        <v>4.8000000000000001E-2</v>
      </c>
      <c r="G112" s="121">
        <f>MAX(C127:F127)</f>
        <v>9.7000000000000003E-2</v>
      </c>
      <c r="H112" s="173"/>
      <c r="I112" s="5"/>
      <c r="J112" s="6" t="s">
        <v>10</v>
      </c>
      <c r="K112" s="148">
        <f>MAX(D$54,D$55,D$60,D$64)</f>
        <v>4.9000000000000002E-2</v>
      </c>
      <c r="L112" s="148">
        <f>MAX(J$54,J$55,J$60,J$64)</f>
        <v>4.8000000000000001E-2</v>
      </c>
      <c r="M112" s="148">
        <f>MAX(P$54,P$55,P$60,P$64)</f>
        <v>4.8000000000000001E-2</v>
      </c>
      <c r="N112" s="148">
        <f>MAX(W$54,W$55,W$60,W$64)</f>
        <v>4.7E-2</v>
      </c>
      <c r="O112" s="128">
        <f>MAX(K112:N112)</f>
        <v>4.9000000000000002E-2</v>
      </c>
      <c r="P112" s="173"/>
      <c r="Q112" s="5"/>
      <c r="R112" s="6" t="s">
        <v>10</v>
      </c>
      <c r="S112" s="148">
        <f>MAX($D$56,$D$58,$D$59)</f>
        <v>4.9000000000000002E-2</v>
      </c>
      <c r="T112" s="148">
        <f>MAX($J$56,$J$58,$J$59)</f>
        <v>4.8000000000000001E-2</v>
      </c>
      <c r="U112" s="148">
        <f>MAX($P$56,$P$58,$P$59)</f>
        <v>4.8000000000000001E-2</v>
      </c>
      <c r="V112" s="148">
        <f>MAX($W$56,$W$58,$W$59)</f>
        <v>4.7E-2</v>
      </c>
      <c r="W112" s="135">
        <f>MAX(S112:V112)</f>
        <v>4.9000000000000002E-2</v>
      </c>
      <c r="X112" s="173"/>
      <c r="Y112" s="5"/>
      <c r="Z112" s="6" t="s">
        <v>10</v>
      </c>
      <c r="AA112" s="149">
        <f>MAX($D$53,$D$61,$D$65)</f>
        <v>0.05</v>
      </c>
      <c r="AB112" s="149">
        <f>MAX($J$53,$J$61,$J$65)</f>
        <v>4.8000000000000001E-2</v>
      </c>
      <c r="AC112" s="149">
        <f>MAX($P$53,$P$61,$P$65)</f>
        <v>4.8000000000000001E-2</v>
      </c>
      <c r="AD112" s="148">
        <f>MAX($W$53,$W$61,$W$65)</f>
        <v>4.8000000000000001E-2</v>
      </c>
      <c r="AE112" s="142">
        <f>MAX(AA112:AD112)</f>
        <v>0.05</v>
      </c>
      <c r="AF112" s="173"/>
      <c r="AG112" s="69"/>
      <c r="AH112" s="147" t="s">
        <v>9</v>
      </c>
      <c r="AI112" s="71">
        <f>MIN($AI107:$AI111)</f>
        <v>4.8000000000000001E-2</v>
      </c>
      <c r="AJ112" s="71">
        <f>MIN($AJ107:$AJ111)</f>
        <v>4.4999999999999998E-2</v>
      </c>
      <c r="AK112" s="71">
        <f>MIN($AK107:$AK111)</f>
        <v>4.3999999999999997E-2</v>
      </c>
      <c r="AL112" s="71">
        <f>MIN($AL107:$AL111)</f>
        <v>4.2999999999999997E-2</v>
      </c>
      <c r="AM112" s="72">
        <f>MIN($AM107:$AM111)</f>
        <v>4.2999999999999997E-2</v>
      </c>
    </row>
    <row r="113" spans="1:39" x14ac:dyDescent="0.35">
      <c r="A113" s="173" t="s">
        <v>41</v>
      </c>
      <c r="B113" s="12" t="s">
        <v>9</v>
      </c>
      <c r="C113" s="148">
        <f>MIN(D$68,D$78,D$79,D$82,D$83)</f>
        <v>4.9000000000000002E-2</v>
      </c>
      <c r="D113" s="148">
        <f>MIN(J$68,J$78,J$79,J$82,J$83)</f>
        <v>4.9000000000000002E-2</v>
      </c>
      <c r="E113" s="148">
        <f>MIN(P$68,P$78,P$79,P$82,P$83)</f>
        <v>4.9000000000000002E-2</v>
      </c>
      <c r="F113" s="148">
        <f>MIN(W$68,W$78,W$79,W$82,W$83)</f>
        <v>4.9000000000000002E-2</v>
      </c>
      <c r="G113" s="120">
        <f>MIN(C128:F128)</f>
        <v>4.9000000000000002E-2</v>
      </c>
      <c r="H113" s="173"/>
      <c r="I113" s="5" t="s">
        <v>41</v>
      </c>
      <c r="J113" s="12" t="s">
        <v>9</v>
      </c>
      <c r="K113" s="148">
        <f>MIN(D$70,D$71,D$76,D$80)</f>
        <v>4.9000000000000002E-2</v>
      </c>
      <c r="L113" s="148">
        <f>MIN(J$70,J$71,J$76,J$80)</f>
        <v>4.9000000000000002E-2</v>
      </c>
      <c r="M113" s="148">
        <f>MIN(P$70,P$71,P$76,P$80)</f>
        <v>4.8000000000000001E-2</v>
      </c>
      <c r="N113" s="148">
        <f>MIN(W$70,W$71,W$76,W$80)</f>
        <v>4.8000000000000001E-2</v>
      </c>
      <c r="O113" s="127">
        <f>MIN(K113:N113)</f>
        <v>4.8000000000000001E-2</v>
      </c>
      <c r="P113" s="173"/>
      <c r="Q113" s="5" t="s">
        <v>41</v>
      </c>
      <c r="R113" s="12" t="s">
        <v>9</v>
      </c>
      <c r="S113" s="148">
        <f>MIN($D$72,$D$74,$D$75)</f>
        <v>4.9000000000000002E-2</v>
      </c>
      <c r="T113" s="148">
        <f>MIN($J$72,$J$74,$J$75)</f>
        <v>4.9000000000000002E-2</v>
      </c>
      <c r="U113" s="148">
        <f>MIN($P$72,$P$74,$P$75)</f>
        <v>4.9000000000000002E-2</v>
      </c>
      <c r="V113" s="148">
        <f>MIN($W$72,$W$74,$W$75)</f>
        <v>4.8000000000000001E-2</v>
      </c>
      <c r="W113" s="134">
        <f>MIN(S113:V113)</f>
        <v>4.8000000000000001E-2</v>
      </c>
      <c r="X113" s="173"/>
      <c r="Y113" s="5" t="s">
        <v>41</v>
      </c>
      <c r="Z113" s="12" t="s">
        <v>9</v>
      </c>
      <c r="AA113" s="148">
        <f>MIN($D$69,$D$77,$D$81)</f>
        <v>4.9000000000000002E-2</v>
      </c>
      <c r="AB113" s="148">
        <f>MIN($J$69,$J$77,$J$81)</f>
        <v>4.9000000000000002E-2</v>
      </c>
      <c r="AC113" s="148">
        <f>MIN($P$69,$P$77,$P$81)</f>
        <v>4.8000000000000001E-2</v>
      </c>
      <c r="AD113" s="148">
        <f>MIN($W$69,$W$77,$W$81)</f>
        <v>4.8000000000000001E-2</v>
      </c>
      <c r="AE113" s="139">
        <f>MIN(AA113:AD113)</f>
        <v>4.8000000000000001E-2</v>
      </c>
      <c r="AF113" s="173"/>
      <c r="AG113" s="69"/>
      <c r="AH113" s="147" t="s">
        <v>10</v>
      </c>
      <c r="AI113" s="71">
        <f>MAX($AI107:$AI111)</f>
        <v>0.05</v>
      </c>
      <c r="AJ113" s="71">
        <f>MAX($AJ107:$AJ111)</f>
        <v>4.9000000000000002E-2</v>
      </c>
      <c r="AK113" s="71">
        <f>MAX($AK107:$AK111)</f>
        <v>4.9000000000000002E-2</v>
      </c>
      <c r="AL113" s="71">
        <f>MAX($AL107:$AL111)</f>
        <v>4.8000000000000001E-2</v>
      </c>
      <c r="AM113" s="72">
        <f>MAX($AM107:$AM111)</f>
        <v>4.8000000000000001E-2</v>
      </c>
    </row>
    <row r="114" spans="1:39" x14ac:dyDescent="0.35">
      <c r="A114" s="173"/>
      <c r="B114" s="6" t="s">
        <v>10</v>
      </c>
      <c r="C114" s="148">
        <f>MAX(D$68,D$78,D$79,D$82,D$83)</f>
        <v>0.05</v>
      </c>
      <c r="D114" s="148">
        <f>MAX(J$68,J$78,J$79,J$82,J$83)</f>
        <v>0.05</v>
      </c>
      <c r="E114" s="148">
        <f>MAX(P$68,P$78,P$79,P$82,P$83)</f>
        <v>4.9000000000000002E-2</v>
      </c>
      <c r="F114" s="148">
        <f>MAX(W$68,W$78,W$79,W$82,W$83)</f>
        <v>4.9000000000000002E-2</v>
      </c>
      <c r="G114" s="121">
        <f>MAX(C129:F129)</f>
        <v>9.9000000000000005E-2</v>
      </c>
      <c r="H114" s="173"/>
      <c r="I114" s="5"/>
      <c r="J114" s="6" t="s">
        <v>10</v>
      </c>
      <c r="K114" s="148">
        <f>MAX(D$70,D$71,D$76,D$80)</f>
        <v>0.05</v>
      </c>
      <c r="L114" s="148">
        <f>MAX(J$70,J$71,J$76,J$80)</f>
        <v>4.9000000000000002E-2</v>
      </c>
      <c r="M114" s="148">
        <f>MAX(P$70,P$71,P$76,P$80)</f>
        <v>4.9000000000000002E-2</v>
      </c>
      <c r="N114" s="148">
        <f>MAX(W$70,W$71,W$76,W$80)</f>
        <v>4.9000000000000002E-2</v>
      </c>
      <c r="O114" s="128">
        <f>MAX(K114:N114)</f>
        <v>0.05</v>
      </c>
      <c r="P114" s="173"/>
      <c r="Q114" s="5"/>
      <c r="R114" s="6" t="s">
        <v>10</v>
      </c>
      <c r="S114" s="148">
        <f>MAX($D$72,$D$74,$D$75)</f>
        <v>0.05</v>
      </c>
      <c r="T114" s="148">
        <f>MAX($J$72,$J$74,$J$75)</f>
        <v>4.9000000000000002E-2</v>
      </c>
      <c r="U114" s="148">
        <f>MAX($P$72,$P$74,$P$75)</f>
        <v>4.9000000000000002E-2</v>
      </c>
      <c r="V114" s="148">
        <f>MAX($W$72,$W$74,$W$75)</f>
        <v>4.9000000000000002E-2</v>
      </c>
      <c r="W114" s="135">
        <f>MAX(S114:V114)</f>
        <v>0.05</v>
      </c>
      <c r="X114" s="173"/>
      <c r="Y114" s="5"/>
      <c r="Z114" s="6" t="s">
        <v>10</v>
      </c>
      <c r="AA114" s="148">
        <f>MAX($D$69,$D$77,$D$81)</f>
        <v>0.05</v>
      </c>
      <c r="AB114" s="148">
        <f>MAX($J$69,$J$77,$J$81)</f>
        <v>0.05</v>
      </c>
      <c r="AC114" s="148">
        <f>MAX($P$69,$P$77,$P$81)</f>
        <v>4.9000000000000002E-2</v>
      </c>
      <c r="AD114" s="148">
        <f>MAX($W$69,$W$77,$W$81)</f>
        <v>4.9000000000000002E-2</v>
      </c>
      <c r="AE114" s="142">
        <f>MAX(AA114:AD114)</f>
        <v>0.05</v>
      </c>
      <c r="AF114" s="173"/>
      <c r="AG114" s="173"/>
      <c r="AH114" s="173"/>
      <c r="AI114" s="173"/>
      <c r="AJ114" s="173"/>
      <c r="AK114" s="173"/>
      <c r="AL114" s="173"/>
      <c r="AM114" s="173"/>
    </row>
    <row r="115" spans="1:39" x14ac:dyDescent="0.35">
      <c r="A115" s="40"/>
      <c r="B115" s="41" t="s">
        <v>18</v>
      </c>
      <c r="C115" s="122">
        <f>MIN(C105:C114)</f>
        <v>4.5999999999999999E-2</v>
      </c>
      <c r="D115" s="122">
        <f>MIN(D105:D114)</f>
        <v>4.3999999999999997E-2</v>
      </c>
      <c r="E115" s="122">
        <f>MIN(E105:E114)</f>
        <v>4.2999999999999997E-2</v>
      </c>
      <c r="F115" s="122">
        <f>MIN(F105:F114)</f>
        <v>4.2000000000000003E-2</v>
      </c>
      <c r="G115" s="123">
        <f>MIN(C115:F115)</f>
        <v>4.2000000000000003E-2</v>
      </c>
      <c r="H115" s="173"/>
      <c r="I115" s="46"/>
      <c r="J115" s="47" t="s">
        <v>18</v>
      </c>
      <c r="K115" s="129">
        <f>MIN(K105:K114)</f>
        <v>4.2999999999999997E-2</v>
      </c>
      <c r="L115" s="129">
        <f>MIN(L105:L114)</f>
        <v>4.2999999999999997E-2</v>
      </c>
      <c r="M115" s="129">
        <f>MIN(M105:M114)</f>
        <v>4.2999999999999997E-2</v>
      </c>
      <c r="N115" s="129">
        <f>MIN(N105:N114)</f>
        <v>4.2000000000000003E-2</v>
      </c>
      <c r="O115" s="130">
        <f>MIN(K115:N115)</f>
        <v>4.2000000000000003E-2</v>
      </c>
      <c r="P115" s="173"/>
      <c r="Q115" s="52"/>
      <c r="R115" s="53" t="s">
        <v>18</v>
      </c>
      <c r="S115" s="112">
        <f>MIN(S105:S114)</f>
        <v>4.7E-2</v>
      </c>
      <c r="T115" s="112">
        <f>MIN(T105:T114)</f>
        <v>4.4999999999999998E-2</v>
      </c>
      <c r="U115" s="112">
        <f>MIN(U105:U114)</f>
        <v>4.3999999999999997E-2</v>
      </c>
      <c r="V115" s="112">
        <f>MIN(V105:V114)</f>
        <v>4.2999999999999997E-2</v>
      </c>
      <c r="W115" s="136">
        <f>MIN(S115:V115)</f>
        <v>4.2999999999999997E-2</v>
      </c>
      <c r="X115" s="173"/>
      <c r="Y115" s="59"/>
      <c r="Z115" s="60" t="s">
        <v>11</v>
      </c>
      <c r="AA115" s="143">
        <f>MIN(AA105:AA114)</f>
        <v>4.5999999999999999E-2</v>
      </c>
      <c r="AB115" s="143">
        <f>MIN(AB105:AB114)</f>
        <v>4.2999999999999997E-2</v>
      </c>
      <c r="AC115" s="143">
        <f>MIN(AC105:AC114)</f>
        <v>4.2000000000000003E-2</v>
      </c>
      <c r="AD115" s="143">
        <f>MIN(AD105:AD114)</f>
        <v>4.2000000000000003E-2</v>
      </c>
      <c r="AE115" s="144">
        <f>MIN(AA115:AD115)</f>
        <v>4.2000000000000003E-2</v>
      </c>
      <c r="AF115" s="173"/>
      <c r="AG115" s="173"/>
      <c r="AH115" s="173"/>
      <c r="AI115" s="173"/>
      <c r="AJ115" s="173"/>
      <c r="AK115" s="173"/>
      <c r="AL115" s="173"/>
      <c r="AM115" s="173"/>
    </row>
    <row r="116" spans="1:39" x14ac:dyDescent="0.35">
      <c r="A116" s="42"/>
      <c r="B116" s="43" t="s">
        <v>19</v>
      </c>
      <c r="C116" s="124">
        <f>MAX(C105:C114)</f>
        <v>0.05</v>
      </c>
      <c r="D116" s="124">
        <f>MAX(D105:D114)</f>
        <v>0.05</v>
      </c>
      <c r="E116" s="124">
        <f>MAX(E105:E114)</f>
        <v>4.9000000000000002E-2</v>
      </c>
      <c r="F116" s="124">
        <f>MAX(F105:F114)</f>
        <v>4.9000000000000002E-2</v>
      </c>
      <c r="G116" s="125">
        <f>MAX(C116:F116)</f>
        <v>0.05</v>
      </c>
      <c r="H116" s="173"/>
      <c r="I116" s="48"/>
      <c r="J116" s="49" t="s">
        <v>19</v>
      </c>
      <c r="K116" s="131">
        <f>MAX(K105:K114)</f>
        <v>0.05</v>
      </c>
      <c r="L116" s="131">
        <f>MAX(L105:L114)</f>
        <v>4.9000000000000002E-2</v>
      </c>
      <c r="M116" s="131">
        <f>MAX(M105:M114)</f>
        <v>4.9000000000000002E-2</v>
      </c>
      <c r="N116" s="131">
        <f>MAX(N105:N114)</f>
        <v>4.9000000000000002E-2</v>
      </c>
      <c r="O116" s="132">
        <f>MAX(K116:N116)</f>
        <v>0.05</v>
      </c>
      <c r="P116" s="173"/>
      <c r="Q116" s="54"/>
      <c r="R116" s="55" t="s">
        <v>19</v>
      </c>
      <c r="S116" s="137">
        <f>MAX(S105:S114)</f>
        <v>0.05</v>
      </c>
      <c r="T116" s="137">
        <f>MAX(T105:T114)</f>
        <v>4.9000000000000002E-2</v>
      </c>
      <c r="U116" s="137">
        <f>MAX(U105:U114)</f>
        <v>4.9000000000000002E-2</v>
      </c>
      <c r="V116" s="137">
        <f>MAX(V105:V114)</f>
        <v>4.9000000000000002E-2</v>
      </c>
      <c r="W116" s="138">
        <f>MAX(S116:V116)</f>
        <v>0.05</v>
      </c>
      <c r="X116" s="173"/>
      <c r="Y116" s="61"/>
      <c r="Z116" s="62"/>
      <c r="AA116" s="145">
        <f>MAX(AA105:AA114)</f>
        <v>0.05</v>
      </c>
      <c r="AB116" s="145">
        <f>MAX(AB105:AB114)</f>
        <v>0.05</v>
      </c>
      <c r="AC116" s="145">
        <f>MAX(AC105:AC114)</f>
        <v>4.9000000000000002E-2</v>
      </c>
      <c r="AD116" s="145">
        <f>MAX(AD105:AD114)</f>
        <v>4.9000000000000002E-2</v>
      </c>
      <c r="AE116" s="150">
        <f>MAX(AA116:AD116)</f>
        <v>0.05</v>
      </c>
      <c r="AF116" s="173"/>
      <c r="AG116" s="173"/>
      <c r="AH116" s="173"/>
      <c r="AI116" s="173"/>
      <c r="AJ116" s="173"/>
      <c r="AK116" s="173"/>
      <c r="AL116" s="173"/>
      <c r="AM116" s="173"/>
    </row>
    <row r="117" spans="1:39" x14ac:dyDescent="0.35">
      <c r="A117" s="34"/>
      <c r="B117" s="35"/>
      <c r="C117" s="35"/>
      <c r="D117" s="35"/>
      <c r="E117" s="35"/>
      <c r="F117" s="35"/>
      <c r="G117" s="36"/>
      <c r="H117" s="37"/>
      <c r="I117" s="34"/>
      <c r="J117" s="35"/>
      <c r="K117" s="35"/>
      <c r="L117" s="35"/>
      <c r="M117" s="35"/>
      <c r="N117" s="35"/>
      <c r="O117" s="36"/>
      <c r="P117" s="3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</row>
    <row r="118" spans="1:39" x14ac:dyDescent="0.35">
      <c r="A118" s="2" t="s">
        <v>50</v>
      </c>
      <c r="B118" s="3" t="s">
        <v>8</v>
      </c>
      <c r="C118" s="4">
        <v>2</v>
      </c>
      <c r="D118" s="4">
        <v>3</v>
      </c>
      <c r="E118" s="4">
        <v>4</v>
      </c>
      <c r="F118" s="4">
        <v>5</v>
      </c>
      <c r="G118" s="38" t="s">
        <v>11</v>
      </c>
      <c r="H118" s="173"/>
      <c r="I118" s="2" t="s">
        <v>50</v>
      </c>
      <c r="J118" s="3" t="s">
        <v>8</v>
      </c>
      <c r="K118" s="4">
        <v>2</v>
      </c>
      <c r="L118" s="4">
        <v>3</v>
      </c>
      <c r="M118" s="4">
        <v>4</v>
      </c>
      <c r="N118" s="4">
        <v>5</v>
      </c>
      <c r="O118" s="44" t="s">
        <v>11</v>
      </c>
      <c r="P118" s="173"/>
      <c r="Q118" s="2" t="s">
        <v>3</v>
      </c>
      <c r="R118" s="3" t="s">
        <v>8</v>
      </c>
      <c r="S118" s="4">
        <v>2</v>
      </c>
      <c r="T118" s="4">
        <v>3</v>
      </c>
      <c r="U118" s="4">
        <v>4</v>
      </c>
      <c r="V118" s="4">
        <v>5</v>
      </c>
      <c r="W118" s="50" t="s">
        <v>11</v>
      </c>
      <c r="X118" s="173"/>
      <c r="Y118" s="2" t="s">
        <v>3</v>
      </c>
      <c r="Z118" s="3" t="s">
        <v>8</v>
      </c>
      <c r="AA118" s="4">
        <v>2</v>
      </c>
      <c r="AB118" s="4">
        <v>3</v>
      </c>
      <c r="AC118" s="4">
        <v>4</v>
      </c>
      <c r="AD118" s="4">
        <v>5</v>
      </c>
      <c r="AE118" s="56" t="s">
        <v>11</v>
      </c>
      <c r="AF118" s="173"/>
      <c r="AG118" s="186" t="s">
        <v>53</v>
      </c>
      <c r="AH118" s="186"/>
      <c r="AI118" s="186"/>
      <c r="AJ118" s="186"/>
      <c r="AK118" s="186"/>
      <c r="AL118" s="186"/>
      <c r="AM118" s="186"/>
    </row>
    <row r="119" spans="1:39" x14ac:dyDescent="0.35">
      <c r="A119" s="5" t="s">
        <v>12</v>
      </c>
      <c r="B119" s="6"/>
      <c r="C119" s="7"/>
      <c r="D119" s="7"/>
      <c r="E119" s="7"/>
      <c r="F119" s="7"/>
      <c r="G119" s="39"/>
      <c r="H119" s="173"/>
      <c r="I119" s="5" t="s">
        <v>12</v>
      </c>
      <c r="J119" s="6"/>
      <c r="K119" s="7"/>
      <c r="L119" s="7"/>
      <c r="M119" s="7"/>
      <c r="N119" s="7"/>
      <c r="O119" s="45"/>
      <c r="P119" s="173"/>
      <c r="Q119" s="5" t="s">
        <v>12</v>
      </c>
      <c r="R119" s="6"/>
      <c r="S119" s="7"/>
      <c r="T119" s="7"/>
      <c r="U119" s="7"/>
      <c r="V119" s="7"/>
      <c r="W119" s="51"/>
      <c r="X119" s="173"/>
      <c r="Y119" s="5" t="s">
        <v>12</v>
      </c>
      <c r="Z119" s="6"/>
      <c r="AA119" s="7"/>
      <c r="AB119" s="7"/>
      <c r="AC119" s="7"/>
      <c r="AD119" s="7"/>
      <c r="AE119" s="57"/>
      <c r="AF119" s="173"/>
      <c r="AG119" s="173"/>
      <c r="AH119" s="173"/>
      <c r="AI119" s="173"/>
      <c r="AJ119" s="173"/>
      <c r="AK119" s="173"/>
      <c r="AL119" s="173"/>
      <c r="AM119" s="173"/>
    </row>
    <row r="120" spans="1:39" x14ac:dyDescent="0.35">
      <c r="A120" s="5" t="s">
        <v>13</v>
      </c>
      <c r="B120" s="12" t="s">
        <v>9</v>
      </c>
      <c r="C120" s="148">
        <f>MIN(E$4,E$14,E$15,E$18,E$19)</f>
        <v>4.3999999999999997E-2</v>
      </c>
      <c r="D120" s="148">
        <f>MIN(K$4,K$14,K$15,K$18,K$19)</f>
        <v>5.2999999999999999E-2</v>
      </c>
      <c r="E120" s="148">
        <f>MIN(Q$4,Q$14,Q$15,Q$18,Q$19)</f>
        <v>5.3999999999999999E-2</v>
      </c>
      <c r="F120" s="148">
        <f>MIN(X$4,X$14,X$15,X$18,X$19)</f>
        <v>5.2999999999999999E-2</v>
      </c>
      <c r="G120" s="120">
        <f>MIN(C105:F105)</f>
        <v>4.2000000000000003E-2</v>
      </c>
      <c r="H120" s="173"/>
      <c r="I120" s="5" t="s">
        <v>13</v>
      </c>
      <c r="J120" s="12" t="s">
        <v>9</v>
      </c>
      <c r="K120" s="148">
        <f>MIN(E$6,E$7,E$12,E$16)</f>
        <v>4.2999999999999997E-2</v>
      </c>
      <c r="L120" s="148">
        <f>MIN(K$6,K$7,K$12,K$16)</f>
        <v>4.8000000000000001E-2</v>
      </c>
      <c r="M120" s="148">
        <f>MIN(Q$6,Q$7,Q$12,Q$16)</f>
        <v>4.9000000000000002E-2</v>
      </c>
      <c r="N120" s="148">
        <f>MIN(X$6,X$7,X$12,X$16)</f>
        <v>0.05</v>
      </c>
      <c r="O120" s="127">
        <f>MIN(K120:N120)</f>
        <v>4.2999999999999997E-2</v>
      </c>
      <c r="P120" s="173"/>
      <c r="Q120" s="5" t="s">
        <v>13</v>
      </c>
      <c r="R120" s="12" t="s">
        <v>9</v>
      </c>
      <c r="S120" s="148">
        <f>MIN($E$8,$E$10,$E$11)</f>
        <v>4.5999999999999999E-2</v>
      </c>
      <c r="T120" s="148">
        <f>MIN($K$8,$K$10,$K$11)</f>
        <v>5.0999999999999997E-2</v>
      </c>
      <c r="U120" s="148">
        <f>MIN($Q$8,$Q$10,$Q$11)</f>
        <v>5.1999999999999998E-2</v>
      </c>
      <c r="V120" s="148">
        <f>MIN($X$8,$X$10,$X$11)</f>
        <v>5.1999999999999998E-2</v>
      </c>
      <c r="W120" s="134">
        <f>MIN(S120:V120)</f>
        <v>4.5999999999999999E-2</v>
      </c>
      <c r="X120" s="173"/>
      <c r="Y120" s="5" t="s">
        <v>13</v>
      </c>
      <c r="Z120" s="12" t="s">
        <v>9</v>
      </c>
      <c r="AA120" s="148">
        <f>MIN($E$5,$E$13,$E$17)</f>
        <v>4.3999999999999997E-2</v>
      </c>
      <c r="AB120" s="148">
        <f>MIN($K$5,$K$13,$K$17)</f>
        <v>4.4999999999999998E-2</v>
      </c>
      <c r="AC120" s="148">
        <f>MIN($Q$5,$Q$13,$Q$17)</f>
        <v>4.5999999999999999E-2</v>
      </c>
      <c r="AD120" s="148">
        <f>MIN($X$5,$X$13,$X$17)</f>
        <v>4.5999999999999999E-2</v>
      </c>
      <c r="AE120" s="139">
        <f>MIN(AA120:AD120)</f>
        <v>4.3999999999999997E-2</v>
      </c>
      <c r="AF120" s="173"/>
      <c r="AG120" s="2" t="s">
        <v>15</v>
      </c>
      <c r="AH120" s="3" t="s">
        <v>8</v>
      </c>
      <c r="AI120" s="4">
        <v>2</v>
      </c>
      <c r="AJ120" s="4">
        <v>3</v>
      </c>
      <c r="AK120" s="4">
        <v>4</v>
      </c>
      <c r="AL120" s="4">
        <v>5</v>
      </c>
      <c r="AM120" s="67" t="s">
        <v>11</v>
      </c>
    </row>
    <row r="121" spans="1:39" x14ac:dyDescent="0.35">
      <c r="A121" s="5"/>
      <c r="B121" s="6" t="s">
        <v>10</v>
      </c>
      <c r="C121" s="148">
        <f>MAX(E$4,E$14,E$15,E$18,E$19)</f>
        <v>4.9000000000000002E-2</v>
      </c>
      <c r="D121" s="148">
        <f>MAX(K$4,K$14,K$15,K$18,K$19)</f>
        <v>6.9000000000000006E-2</v>
      </c>
      <c r="E121" s="148">
        <f>MAX(Q$4,Q$14,Q$15,Q$18,Q$19)</f>
        <v>8.3000000000000004E-2</v>
      </c>
      <c r="F121" s="148">
        <f>MAX(X$4,X$14,X$15,X$18,X$19)</f>
        <v>9.1999999999999998E-2</v>
      </c>
      <c r="G121" s="121">
        <f>MAX(C106:F106)</f>
        <v>4.9000000000000002E-2</v>
      </c>
      <c r="H121" s="173"/>
      <c r="I121" s="5"/>
      <c r="J121" s="6" t="s">
        <v>10</v>
      </c>
      <c r="K121" s="148">
        <f>MAX(E$6,E$7,E$12,E$16)</f>
        <v>4.5999999999999999E-2</v>
      </c>
      <c r="L121" s="148">
        <f>MAX(K$6,K$7,K$12,K$16)</f>
        <v>0.06</v>
      </c>
      <c r="M121" s="148">
        <f>MAX(Q$6,Q$7,Q$12,Q$16)</f>
        <v>7.0999999999999994E-2</v>
      </c>
      <c r="N121" s="148">
        <f>MAX(X$6,X$7,X$12,X$16)</f>
        <v>7.9000000000000001E-2</v>
      </c>
      <c r="O121" s="128">
        <f>MAX(K121:N121)</f>
        <v>7.9000000000000001E-2</v>
      </c>
      <c r="P121" s="173"/>
      <c r="Q121" s="5"/>
      <c r="R121" s="6" t="s">
        <v>10</v>
      </c>
      <c r="S121" s="148">
        <f>MAX($E$8,$E$10,$E$11)</f>
        <v>4.7E-2</v>
      </c>
      <c r="T121" s="148">
        <f>MAX($K$8,$K$10,$K$11)</f>
        <v>6.7000000000000004E-2</v>
      </c>
      <c r="U121" s="148">
        <f>MAX($Q$8,$Q$10,$Q$11)</f>
        <v>0.08</v>
      </c>
      <c r="V121" s="148">
        <f>MAX($X$8,$X$10,$X$11)</f>
        <v>0.09</v>
      </c>
      <c r="W121" s="135">
        <f>MAX(S121:V121)</f>
        <v>0.09</v>
      </c>
      <c r="X121" s="173"/>
      <c r="Y121" s="5"/>
      <c r="Z121" s="6" t="s">
        <v>10</v>
      </c>
      <c r="AA121" s="149">
        <f>MAX($E$5,$E$13,$E$17)</f>
        <v>4.7E-2</v>
      </c>
      <c r="AB121" s="149">
        <f>MAX($K$5,$K$13,$K$17)</f>
        <v>4.7E-2</v>
      </c>
      <c r="AC121" s="149">
        <f>MAX($Q$5,$Q$13,$Q$17)</f>
        <v>4.7E-2</v>
      </c>
      <c r="AD121" s="149">
        <f>MAX($X$5,$X$13,$X$17)</f>
        <v>4.7E-2</v>
      </c>
      <c r="AE121" s="142">
        <f>MAX(AA121:AD121)</f>
        <v>4.7E-2</v>
      </c>
      <c r="AF121" s="173"/>
      <c r="AG121" s="5" t="s">
        <v>12</v>
      </c>
      <c r="AH121" s="6"/>
      <c r="AI121" s="7"/>
      <c r="AJ121" s="7"/>
      <c r="AK121" s="7"/>
      <c r="AL121" s="7"/>
      <c r="AM121" s="68"/>
    </row>
    <row r="122" spans="1:39" x14ac:dyDescent="0.35">
      <c r="A122" s="5" t="s">
        <v>14</v>
      </c>
      <c r="B122" s="12" t="s">
        <v>9</v>
      </c>
      <c r="C122" s="148">
        <f>MIN(E$20,E$30,E$31,E$34,E$35)</f>
        <v>4.5999999999999999E-2</v>
      </c>
      <c r="D122" s="148">
        <f>MIN(K$20,K$30,K$31,K$34,K$35)</f>
        <v>5.5E-2</v>
      </c>
      <c r="E122" s="148">
        <f>MIN(Q$20,Q$30,Q$31,Q$34,Q$35)</f>
        <v>5.6000000000000001E-2</v>
      </c>
      <c r="F122" s="148">
        <f>MIN(X$20,X$30,X$31,X$34,X$35)</f>
        <v>5.5E-2</v>
      </c>
      <c r="G122" s="120">
        <f>MIN(C107:F107)</f>
        <v>4.4999999999999998E-2</v>
      </c>
      <c r="H122" s="173"/>
      <c r="I122" s="5" t="s">
        <v>14</v>
      </c>
      <c r="J122" s="12" t="s">
        <v>9</v>
      </c>
      <c r="K122" s="148">
        <f>MIN(E$22,E$23,E$28,E$32)</f>
        <v>4.4999999999999998E-2</v>
      </c>
      <c r="L122" s="148">
        <f>MIN(K$22,K$23,K$28,K$32)</f>
        <v>0.05</v>
      </c>
      <c r="M122" s="148">
        <f>MIN(Q$22,Q$23,Q$28,Q$32)</f>
        <v>5.0999999999999997E-2</v>
      </c>
      <c r="N122" s="148">
        <f>MIN(X$22,X$23,X$28,X$32)</f>
        <v>5.0999999999999997E-2</v>
      </c>
      <c r="O122" s="127">
        <f>MIN(K122:N122)</f>
        <v>4.4999999999999998E-2</v>
      </c>
      <c r="P122" s="173"/>
      <c r="Q122" s="5" t="s">
        <v>14</v>
      </c>
      <c r="R122" s="12" t="s">
        <v>9</v>
      </c>
      <c r="S122" s="148">
        <f>MIN($E$24,$E$26:$E$27)</f>
        <v>4.7E-2</v>
      </c>
      <c r="T122" s="148">
        <f>MIN($K$24,$K$26:$K$27)</f>
        <v>5.1999999999999998E-2</v>
      </c>
      <c r="U122" s="148">
        <f>MIN($Q$24,$Q$26:$Q$27)</f>
        <v>5.2999999999999999E-2</v>
      </c>
      <c r="V122" s="148">
        <f>MIN($X$24,$X$26,$X$27)</f>
        <v>5.2999999999999999E-2</v>
      </c>
      <c r="W122" s="134">
        <f>MIN(S122:V122)</f>
        <v>4.7E-2</v>
      </c>
      <c r="X122" s="173"/>
      <c r="Y122" s="5" t="s">
        <v>14</v>
      </c>
      <c r="Z122" s="12" t="s">
        <v>9</v>
      </c>
      <c r="AA122" s="148">
        <f>MIN($E$21,$E$29,$E$33)</f>
        <v>4.5999999999999999E-2</v>
      </c>
      <c r="AB122" s="148">
        <f>MIN($K$21,$K$29,$K$33)</f>
        <v>4.7E-2</v>
      </c>
      <c r="AC122" s="148">
        <f>MIN($Q$21,$Q$29,$Q$33)</f>
        <v>4.7E-2</v>
      </c>
      <c r="AD122" s="148">
        <f>MIN($X$21,$X$29,$X$33)</f>
        <v>4.7E-2</v>
      </c>
      <c r="AE122" s="139">
        <f>MIN(AA122:AD122)</f>
        <v>4.5999999999999999E-2</v>
      </c>
      <c r="AF122" s="173"/>
      <c r="AG122" s="5" t="s">
        <v>13</v>
      </c>
      <c r="AH122" s="12" t="s">
        <v>9</v>
      </c>
      <c r="AI122" s="66">
        <f>$E$9</f>
        <v>4.5999999999999999E-2</v>
      </c>
      <c r="AJ122" s="66">
        <f>$K$9</f>
        <v>4.7E-2</v>
      </c>
      <c r="AK122" s="66">
        <f>$Q$9</f>
        <v>4.7E-2</v>
      </c>
      <c r="AL122" s="66">
        <f>$X$9</f>
        <v>4.7E-2</v>
      </c>
      <c r="AM122" s="73">
        <f>MIN($AI122:$AL122)</f>
        <v>4.5999999999999999E-2</v>
      </c>
    </row>
    <row r="123" spans="1:39" x14ac:dyDescent="0.35">
      <c r="A123" s="5"/>
      <c r="B123" s="6" t="s">
        <v>10</v>
      </c>
      <c r="C123" s="148">
        <f>MAX(E$20,E$30,E$31,E$34,E$35)</f>
        <v>4.9000000000000002E-2</v>
      </c>
      <c r="D123" s="148">
        <f>MAX(K$20,K$30,K$31,K$34,K$35)</f>
        <v>7.0999999999999994E-2</v>
      </c>
      <c r="E123" s="148">
        <f>MAX(Q$20,Q$30,Q$31,Q$34,Q$35)</f>
        <v>8.5000000000000006E-2</v>
      </c>
      <c r="F123" s="148">
        <f>MAX(X$20,X$30,X$31,X$34,X$35)</f>
        <v>9.5000000000000001E-2</v>
      </c>
      <c r="G123" s="121">
        <f>MAX(C108:F108)</f>
        <v>0.05</v>
      </c>
      <c r="H123" s="173"/>
      <c r="I123" s="5"/>
      <c r="J123" s="6" t="s">
        <v>10</v>
      </c>
      <c r="K123" s="148">
        <f>MAX(E$22,E$23,E$28,E$32)</f>
        <v>4.8000000000000001E-2</v>
      </c>
      <c r="L123" s="148">
        <f>MAX(K$22,K$23,K$28,K$32)</f>
        <v>6.5000000000000002E-2</v>
      </c>
      <c r="M123" s="148">
        <f>MAX(Q$22,Q$23,Q$28,Q$32)</f>
        <v>7.8E-2</v>
      </c>
      <c r="N123" s="148">
        <f>MAX(X$22,X$23,X$28,X$32)</f>
        <v>6.2E-2</v>
      </c>
      <c r="O123" s="128">
        <f>MAX(K123:N123)</f>
        <v>7.8E-2</v>
      </c>
      <c r="P123" s="173"/>
      <c r="Q123" s="5"/>
      <c r="R123" s="6" t="s">
        <v>10</v>
      </c>
      <c r="S123" s="148">
        <f>MAX($E$24,$E$26:$E$27)</f>
        <v>4.8000000000000001E-2</v>
      </c>
      <c r="T123" s="148">
        <f>MAX($K$24,$K$26:$K$27)</f>
        <v>7.0000000000000007E-2</v>
      </c>
      <c r="U123" s="148">
        <f>MAX($Q$24,$Q$26:$Q$27)</f>
        <v>8.4000000000000005E-2</v>
      </c>
      <c r="V123" s="148">
        <f>MAX($X$24,$X$26,$X$27)</f>
        <v>9.4E-2</v>
      </c>
      <c r="W123" s="135">
        <f>MAX(S123:V123)</f>
        <v>9.4E-2</v>
      </c>
      <c r="X123" s="173"/>
      <c r="Y123" s="5"/>
      <c r="Z123" s="6" t="s">
        <v>10</v>
      </c>
      <c r="AA123" s="149">
        <f>MAX($E$21,$E$29,$E$33)</f>
        <v>4.8000000000000001E-2</v>
      </c>
      <c r="AB123" s="149">
        <f>MAX($K$21,$K$29,$K$33)</f>
        <v>4.8000000000000001E-2</v>
      </c>
      <c r="AC123" s="149">
        <f>MAX($Q$21,$Q$29,$Q$33)</f>
        <v>4.9000000000000002E-2</v>
      </c>
      <c r="AD123" s="149">
        <f>MAX($X$21,$X$29,$X$33)</f>
        <v>4.9000000000000002E-2</v>
      </c>
      <c r="AE123" s="142">
        <f>MAX(AA123:AD123)</f>
        <v>4.9000000000000002E-2</v>
      </c>
      <c r="AF123" s="173"/>
      <c r="AG123" s="5" t="s">
        <v>14</v>
      </c>
      <c r="AH123" s="12" t="s">
        <v>9</v>
      </c>
      <c r="AI123" s="66">
        <f>$E$25</f>
        <v>4.7E-2</v>
      </c>
      <c r="AJ123" s="66">
        <f>$K$25</f>
        <v>4.8000000000000001E-2</v>
      </c>
      <c r="AK123" s="66">
        <f>$Q$25</f>
        <v>4.8000000000000001E-2</v>
      </c>
      <c r="AL123" s="66">
        <f>$X$25</f>
        <v>4.8000000000000001E-2</v>
      </c>
      <c r="AM123" s="73">
        <f>MIN($AI123:$AL123)</f>
        <v>4.7E-2</v>
      </c>
    </row>
    <row r="124" spans="1:39" x14ac:dyDescent="0.35">
      <c r="A124" s="5" t="s">
        <v>17</v>
      </c>
      <c r="B124" s="12" t="s">
        <v>9</v>
      </c>
      <c r="C124" s="148">
        <f>MIN(E$36,E$46,E$47,E$50,E$51)</f>
        <v>4.7E-2</v>
      </c>
      <c r="D124" s="148">
        <f>MIN(K$36,K$46,K$47,K$50,K$51)</f>
        <v>5.5E-2</v>
      </c>
      <c r="E124" s="148">
        <f>MIN(Q$36,Q$46,Q$47,Q$50,Q$51)</f>
        <v>5.6000000000000001E-2</v>
      </c>
      <c r="F124" s="148">
        <f>MIN(X$36,X$46,X$47,X$50,X$51)</f>
        <v>5.6000000000000001E-2</v>
      </c>
      <c r="G124" s="120">
        <f>MIN(C109:F109)</f>
        <v>4.5999999999999999E-2</v>
      </c>
      <c r="H124" s="173"/>
      <c r="I124" s="5" t="s">
        <v>17</v>
      </c>
      <c r="J124" s="12" t="s">
        <v>9</v>
      </c>
      <c r="K124" s="148">
        <f>MIN(E$38,E$39,E$44,E$48)</f>
        <v>4.5999999999999999E-2</v>
      </c>
      <c r="L124" s="148">
        <f>MIN(K$38,K$39,K$44,K$48)</f>
        <v>0.05</v>
      </c>
      <c r="M124" s="148">
        <f>MIN(Q$38,Q$39,Q$44,Q$48)</f>
        <v>5.1999999999999998E-2</v>
      </c>
      <c r="N124" s="148">
        <f>MIN(X$38,X$39,X$44,X$48)</f>
        <v>5.1999999999999998E-2</v>
      </c>
      <c r="O124" s="127">
        <f>MIN(K124:N124)</f>
        <v>4.5999999999999999E-2</v>
      </c>
      <c r="P124" s="173"/>
      <c r="Q124" s="5" t="s">
        <v>17</v>
      </c>
      <c r="R124" s="12" t="s">
        <v>9</v>
      </c>
      <c r="S124" s="148">
        <f>MIN($E$40,$E$42:$E$43)</f>
        <v>4.8000000000000001E-2</v>
      </c>
      <c r="T124" s="148">
        <f>MIN($K$40,$K$42:$K$43)</f>
        <v>5.2999999999999999E-2</v>
      </c>
      <c r="U124" s="148">
        <f>MIN($Q$40,$Q$42:$Q$43)</f>
        <v>5.3999999999999999E-2</v>
      </c>
      <c r="V124" s="148">
        <f>MIN($X$40,$X$42,$X$43)</f>
        <v>5.3999999999999999E-2</v>
      </c>
      <c r="W124" s="134">
        <f>MIN(S124:V124)</f>
        <v>4.8000000000000001E-2</v>
      </c>
      <c r="X124" s="173"/>
      <c r="Y124" s="5" t="s">
        <v>17</v>
      </c>
      <c r="Z124" s="12" t="s">
        <v>9</v>
      </c>
      <c r="AA124" s="148">
        <f>MIN($E$37,$E$45,$E$49)</f>
        <v>4.7E-2</v>
      </c>
      <c r="AB124" s="148">
        <f>MIN($K$37,$K$45,$K$49)</f>
        <v>4.8000000000000001E-2</v>
      </c>
      <c r="AC124" s="148">
        <f>MIN($Q$37,$Q$45,$Q$49)</f>
        <v>4.8000000000000001E-2</v>
      </c>
      <c r="AD124" s="148">
        <f>MIN($X$37,$X$45,$X$49)</f>
        <v>4.9000000000000002E-2</v>
      </c>
      <c r="AE124" s="139">
        <f>MIN(AA124:AD124)</f>
        <v>4.7E-2</v>
      </c>
      <c r="AF124" s="173"/>
      <c r="AG124" s="5" t="s">
        <v>17</v>
      </c>
      <c r="AH124" s="12" t="s">
        <v>9</v>
      </c>
      <c r="AI124" s="66">
        <f>$E$41</f>
        <v>4.8000000000000001E-2</v>
      </c>
      <c r="AJ124" s="66">
        <f>$K$41</f>
        <v>4.9000000000000002E-2</v>
      </c>
      <c r="AK124" s="66">
        <f>$Q$41</f>
        <v>4.9000000000000002E-2</v>
      </c>
      <c r="AL124" s="66">
        <f>$X$41</f>
        <v>4.9000000000000002E-2</v>
      </c>
      <c r="AM124" s="73">
        <f>MIN($AI124:$AL124)</f>
        <v>4.8000000000000001E-2</v>
      </c>
    </row>
    <row r="125" spans="1:39" x14ac:dyDescent="0.35">
      <c r="A125" s="5"/>
      <c r="B125" s="6" t="s">
        <v>10</v>
      </c>
      <c r="C125" s="148">
        <f>MAX(E$36,E$46,E$47,E$50,E$51)</f>
        <v>0.05</v>
      </c>
      <c r="D125" s="148">
        <f>MAX(K$36,K$46,K$47,K$50,K$51)</f>
        <v>7.0999999999999994E-2</v>
      </c>
      <c r="E125" s="148">
        <f>MAX(Q$36,Q$46,Q$47,Q$50,Q$51)</f>
        <v>8.5999999999999993E-2</v>
      </c>
      <c r="F125" s="148">
        <f>MAX(X$36,X$46,X$47,X$50,X$51)</f>
        <v>9.6000000000000002E-2</v>
      </c>
      <c r="G125" s="121">
        <f>MAX(C110:F110)</f>
        <v>0.05</v>
      </c>
      <c r="H125" s="173"/>
      <c r="I125" s="5"/>
      <c r="J125" s="6" t="s">
        <v>10</v>
      </c>
      <c r="K125" s="148">
        <f>MAX(E$38,E$39,E$44,E$48)</f>
        <v>4.9000000000000002E-2</v>
      </c>
      <c r="L125" s="148">
        <f>MAX(K$38,K$39,K$44,K$48)</f>
        <v>6.8000000000000005E-2</v>
      </c>
      <c r="M125" s="148">
        <f>MAX(Q$38,Q$39,Q$44,Q$48)</f>
        <v>8.1000000000000003E-2</v>
      </c>
      <c r="N125" s="148">
        <f>MAX(X$38,X$39,X$44,X$48)</f>
        <v>0.09</v>
      </c>
      <c r="O125" s="128">
        <f>MAX(K125:N125)</f>
        <v>0.09</v>
      </c>
      <c r="P125" s="173"/>
      <c r="Q125" s="5"/>
      <c r="R125" s="6" t="s">
        <v>10</v>
      </c>
      <c r="S125" s="148">
        <f>MAX($E$40,$E$42:$E$43)</f>
        <v>4.9000000000000002E-2</v>
      </c>
      <c r="T125" s="148">
        <f>MAX($K$40,$K$42:$K$43)</f>
        <v>7.0999999999999994E-2</v>
      </c>
      <c r="U125" s="148">
        <f>MAX($Q$40,$Q$42:$Q$43)</f>
        <v>8.5999999999999993E-2</v>
      </c>
      <c r="V125" s="148">
        <f>MAX($X$40,$X$42,$X$43)</f>
        <v>9.5000000000000001E-2</v>
      </c>
      <c r="W125" s="135">
        <f>MAX(S125:V125)</f>
        <v>9.5000000000000001E-2</v>
      </c>
      <c r="X125" s="173"/>
      <c r="Y125" s="5"/>
      <c r="Z125" s="6" t="s">
        <v>10</v>
      </c>
      <c r="AA125" s="149">
        <f>MAX($E$37,$E$45,$E$49)</f>
        <v>4.9000000000000002E-2</v>
      </c>
      <c r="AB125" s="149">
        <f>MAX($K$37,$K$45,$K$49)</f>
        <v>4.9000000000000002E-2</v>
      </c>
      <c r="AC125" s="149">
        <f>MAX($Q$37,$Q$45,$Q$49)</f>
        <v>4.9000000000000002E-2</v>
      </c>
      <c r="AD125" s="149">
        <f>MAX($X$37,$X$45,$X$49)</f>
        <v>4.9000000000000002E-2</v>
      </c>
      <c r="AE125" s="142">
        <f>MAX(AA125:AD125)</f>
        <v>4.9000000000000002E-2</v>
      </c>
      <c r="AF125" s="173"/>
      <c r="AG125" s="5" t="s">
        <v>20</v>
      </c>
      <c r="AH125" s="12" t="s">
        <v>9</v>
      </c>
      <c r="AI125" s="66">
        <f>$E$57</f>
        <v>4.9000000000000002E-2</v>
      </c>
      <c r="AJ125" s="66">
        <f>$K$57</f>
        <v>4.9000000000000002E-2</v>
      </c>
      <c r="AK125" s="66">
        <f>$Q$57</f>
        <v>4.9000000000000002E-2</v>
      </c>
      <c r="AL125" s="66">
        <f>$X$57</f>
        <v>4.9000000000000002E-2</v>
      </c>
      <c r="AM125" s="73">
        <f>MIN($AI125:$AL125)</f>
        <v>4.9000000000000002E-2</v>
      </c>
    </row>
    <row r="126" spans="1:39" x14ac:dyDescent="0.35">
      <c r="A126" s="5" t="s">
        <v>20</v>
      </c>
      <c r="B126" s="12" t="s">
        <v>9</v>
      </c>
      <c r="C126" s="148">
        <f>MIN(E$52,E$62,E$63,E$66,E$67)</f>
        <v>4.9000000000000002E-2</v>
      </c>
      <c r="D126" s="148">
        <f>MIN(K$52,K$62,K$63,K$66,K$67)</f>
        <v>5.6000000000000001E-2</v>
      </c>
      <c r="E126" s="148">
        <f>MIN(Q$52,Q$62,Q$63,Q$66,Q$67)</f>
        <v>5.6000000000000001E-2</v>
      </c>
      <c r="F126" s="148">
        <f>MIN(X$52,X$62,X$63,X$66,X$67)</f>
        <v>5.6000000000000001E-2</v>
      </c>
      <c r="G126" s="120">
        <f>MIN(C111:F111)</f>
        <v>4.7E-2</v>
      </c>
      <c r="H126" s="173"/>
      <c r="I126" s="5" t="s">
        <v>20</v>
      </c>
      <c r="J126" s="12" t="s">
        <v>9</v>
      </c>
      <c r="K126" s="148">
        <f>MIN(E$54,E$55,E$60,E$64)</f>
        <v>4.7E-2</v>
      </c>
      <c r="L126" s="148">
        <f>MIN(K$54,K$55,K$60,K$64)</f>
        <v>5.0999999999999997E-2</v>
      </c>
      <c r="M126" s="148">
        <f>MIN(Q$54,Q$55,Q$60,Q$64)</f>
        <v>5.1999999999999998E-2</v>
      </c>
      <c r="N126" s="148">
        <f>MIN(X$54,X$55,X$60,X$64)</f>
        <v>5.2999999999999999E-2</v>
      </c>
      <c r="O126" s="127">
        <f>MIN(K126:N126)</f>
        <v>4.7E-2</v>
      </c>
      <c r="P126" s="173"/>
      <c r="Q126" s="5" t="s">
        <v>20</v>
      </c>
      <c r="R126" s="12" t="s">
        <v>9</v>
      </c>
      <c r="S126" s="148">
        <f>MIN($E$56,$E$58,$E$59)</f>
        <v>4.9000000000000002E-2</v>
      </c>
      <c r="T126" s="148">
        <f>MIN($K$56,$K$58,$K$59)</f>
        <v>5.2999999999999999E-2</v>
      </c>
      <c r="U126" s="148">
        <f>MIN($Q$56,$Q$58,$Q$59)</f>
        <v>5.3999999999999999E-2</v>
      </c>
      <c r="V126" s="148">
        <f>MIN($X$56,$X$58,$X$59)</f>
        <v>5.3999999999999999E-2</v>
      </c>
      <c r="W126" s="134">
        <f>MIN(S126:V126)</f>
        <v>4.9000000000000002E-2</v>
      </c>
      <c r="X126" s="173"/>
      <c r="Y126" s="5" t="s">
        <v>20</v>
      </c>
      <c r="Z126" s="12" t="s">
        <v>9</v>
      </c>
      <c r="AA126" s="148">
        <f>MIN($E$53,$E$61,$E$65)</f>
        <v>4.9000000000000002E-2</v>
      </c>
      <c r="AB126" s="148">
        <f>MIN($K$53,$K$61,$K$65)</f>
        <v>4.8000000000000001E-2</v>
      </c>
      <c r="AC126" s="148">
        <f>MIN($Q$53,$Q$61,$Q$65)</f>
        <v>4.8000000000000001E-2</v>
      </c>
      <c r="AD126" s="148">
        <f>MIN($X$53,$X$61,$X$65)</f>
        <v>4.8000000000000001E-2</v>
      </c>
      <c r="AE126" s="139">
        <f>MIN(AA126:AD126)</f>
        <v>4.8000000000000001E-2</v>
      </c>
      <c r="AF126" s="173"/>
      <c r="AG126" s="5" t="s">
        <v>41</v>
      </c>
      <c r="AH126" s="12" t="s">
        <v>9</v>
      </c>
      <c r="AI126" s="66">
        <f>$E$73</f>
        <v>0.05</v>
      </c>
      <c r="AJ126" s="66">
        <f>$K$73</f>
        <v>0.05</v>
      </c>
      <c r="AK126" s="66">
        <f>$Q$73</f>
        <v>0.05</v>
      </c>
      <c r="AL126" s="66">
        <f>$X$73</f>
        <v>4.9000000000000002E-2</v>
      </c>
      <c r="AM126" s="73">
        <f>MIN($AI126:$AL126)</f>
        <v>4.9000000000000002E-2</v>
      </c>
    </row>
    <row r="127" spans="1:39" x14ac:dyDescent="0.35">
      <c r="A127" s="5"/>
      <c r="B127" s="6" t="s">
        <v>10</v>
      </c>
      <c r="C127" s="148">
        <f>MAX(E$52,E$62,E$63,E$66,E$67)</f>
        <v>0.05</v>
      </c>
      <c r="D127" s="148">
        <f>MAX(K$52,K$62,K$63,K$66,K$67)</f>
        <v>7.2999999999999995E-2</v>
      </c>
      <c r="E127" s="148">
        <f>MAX(Q$52,Q$62,Q$63,Q$66,Q$67)</f>
        <v>8.6999999999999994E-2</v>
      </c>
      <c r="F127" s="148">
        <f>MAX(X$52,X$62,X$63,X$66,X$67)</f>
        <v>9.7000000000000003E-2</v>
      </c>
      <c r="G127" s="121">
        <f>MAX(C112:F112)</f>
        <v>0.05</v>
      </c>
      <c r="H127" s="173"/>
      <c r="I127" s="5"/>
      <c r="J127" s="6" t="s">
        <v>10</v>
      </c>
      <c r="K127" s="148">
        <f>MAX(E$54,E$55,E$60,E$64)</f>
        <v>4.9000000000000002E-2</v>
      </c>
      <c r="L127" s="148">
        <f>MAX(K$54,K$55,K$60,K$64)</f>
        <v>7.0000000000000007E-2</v>
      </c>
      <c r="M127" s="148">
        <f>MAX(Q$54,Q$55,Q$60,Q$64)</f>
        <v>8.4000000000000005E-2</v>
      </c>
      <c r="N127" s="148">
        <f>MAX(X$54,X$55,X$60,X$64)</f>
        <v>9.4E-2</v>
      </c>
      <c r="O127" s="128">
        <f>MAX(K127:N127)</f>
        <v>9.4E-2</v>
      </c>
      <c r="P127" s="173"/>
      <c r="Q127" s="5"/>
      <c r="R127" s="6" t="s">
        <v>10</v>
      </c>
      <c r="S127" s="148">
        <f>MAX($E$56,$E$58,$E$59)</f>
        <v>4.9000000000000002E-2</v>
      </c>
      <c r="T127" s="148">
        <f>MAX($K$56,$K$58,$K$59)</f>
        <v>7.2999999999999995E-2</v>
      </c>
      <c r="U127" s="148">
        <f>MAX($Q$56,$Q$58,$Q$59)</f>
        <v>8.5999999999999993E-2</v>
      </c>
      <c r="V127" s="148">
        <f>MAX($X$56,$X$58,$X$59)</f>
        <v>9.7000000000000003E-2</v>
      </c>
      <c r="W127" s="135">
        <f>MAX(S127:V127)</f>
        <v>9.7000000000000003E-2</v>
      </c>
      <c r="X127" s="173"/>
      <c r="Y127" s="5"/>
      <c r="Z127" s="6" t="s">
        <v>10</v>
      </c>
      <c r="AA127" s="149">
        <f>MAX($E$53,$E$61,$E$65)</f>
        <v>0.05</v>
      </c>
      <c r="AB127" s="149">
        <f>MAX($K$53,$K$61,$K$65)</f>
        <v>4.9000000000000002E-2</v>
      </c>
      <c r="AC127" s="149">
        <f>MAX($Q$53,$Q$61,$Q$65)</f>
        <v>4.9000000000000002E-2</v>
      </c>
      <c r="AD127" s="148">
        <f>MAX($X$53,$X$61,$X$65)</f>
        <v>4.9000000000000002E-2</v>
      </c>
      <c r="AE127" s="142">
        <f>MAX(AA127:AD127)</f>
        <v>0.05</v>
      </c>
      <c r="AF127" s="173"/>
      <c r="AG127" s="69"/>
      <c r="AH127" s="147" t="s">
        <v>9</v>
      </c>
      <c r="AI127" s="71">
        <f>MIN($AI122:$AI126)</f>
        <v>4.5999999999999999E-2</v>
      </c>
      <c r="AJ127" s="71">
        <f>MIN($AJ122:$AJ126)</f>
        <v>4.7E-2</v>
      </c>
      <c r="AK127" s="71">
        <f>MIN($AK122:$AK126)</f>
        <v>4.7E-2</v>
      </c>
      <c r="AL127" s="71">
        <f>MIN($AL122:$AL126)</f>
        <v>4.7E-2</v>
      </c>
      <c r="AM127" s="72">
        <f>MIN($AM122:$AM126)</f>
        <v>4.5999999999999999E-2</v>
      </c>
    </row>
    <row r="128" spans="1:39" x14ac:dyDescent="0.35">
      <c r="A128" s="173" t="s">
        <v>41</v>
      </c>
      <c r="B128" s="12" t="s">
        <v>9</v>
      </c>
      <c r="C128" s="148">
        <f>MIN(E$68,E$78,E$79,E$82,E$83)</f>
        <v>4.9000000000000002E-2</v>
      </c>
      <c r="D128" s="148">
        <f>MIN(K$68,K$78,K$79,K$82,K$83)</f>
        <v>5.7000000000000002E-2</v>
      </c>
      <c r="E128" s="148">
        <f>MIN(Q$68,Q$78,Q$79,Q$82,Q$83)</f>
        <v>5.7000000000000002E-2</v>
      </c>
      <c r="F128" s="148">
        <f>MIN(X$68,X$78,X$79,X$82,X$83)</f>
        <v>5.7000000000000002E-2</v>
      </c>
      <c r="G128" s="120">
        <f>MIN(C113:F113)</f>
        <v>4.9000000000000002E-2</v>
      </c>
      <c r="H128" s="173"/>
      <c r="I128" s="5" t="s">
        <v>41</v>
      </c>
      <c r="J128" s="12" t="s">
        <v>9</v>
      </c>
      <c r="K128" s="148">
        <f>MIN(E$70,E$71,E$76,E$80)</f>
        <v>4.9000000000000002E-2</v>
      </c>
      <c r="L128" s="148">
        <f>MIN(K$70,K$71,K$76,K$80)</f>
        <v>5.0999999999999997E-2</v>
      </c>
      <c r="M128" s="148">
        <f>MIN(Q$70,Q$71,Q$76,Q$80)</f>
        <v>5.2999999999999999E-2</v>
      </c>
      <c r="N128" s="148">
        <f>MIN(X$70,X$71,X$76,X$80)</f>
        <v>5.2999999999999999E-2</v>
      </c>
      <c r="O128" s="127">
        <f>MIN(K128:N128)</f>
        <v>4.9000000000000002E-2</v>
      </c>
      <c r="P128" s="173"/>
      <c r="Q128" s="5" t="s">
        <v>41</v>
      </c>
      <c r="R128" s="12" t="s">
        <v>9</v>
      </c>
      <c r="S128" s="148">
        <f>MIN($E$72,$E$74,$E$75)</f>
        <v>4.9000000000000002E-2</v>
      </c>
      <c r="T128" s="148">
        <f>MIN($K$72,$K$74,$K$75)</f>
        <v>5.3999999999999999E-2</v>
      </c>
      <c r="U128" s="148">
        <f>MIN($Q$72,$Q$74,$Q$75)</f>
        <v>5.5E-2</v>
      </c>
      <c r="V128" s="148">
        <f>MIN($X$72,$X$74,$X$75)</f>
        <v>5.5E-2</v>
      </c>
      <c r="W128" s="134">
        <f>MIN(S128:V128)</f>
        <v>4.9000000000000002E-2</v>
      </c>
      <c r="X128" s="173"/>
      <c r="Y128" s="5" t="s">
        <v>41</v>
      </c>
      <c r="Z128" s="12" t="s">
        <v>9</v>
      </c>
      <c r="AA128" s="148">
        <f>MIN($E$69,$E$77,$E$81)</f>
        <v>4.9000000000000002E-2</v>
      </c>
      <c r="AB128" s="148">
        <f>MIN($K$69,$K$77,$K$81)</f>
        <v>4.9000000000000002E-2</v>
      </c>
      <c r="AC128" s="148">
        <f>MIN($Q$69,$Q$77,$Q$81)</f>
        <v>4.9000000000000002E-2</v>
      </c>
      <c r="AD128" s="148">
        <f>MIN($X$69,$X$77,$X$81)</f>
        <v>4.9000000000000002E-2</v>
      </c>
      <c r="AE128" s="139">
        <f>MIN(AA128:AD128)</f>
        <v>4.9000000000000002E-2</v>
      </c>
      <c r="AF128" s="173"/>
      <c r="AG128" s="69"/>
      <c r="AH128" s="147" t="s">
        <v>10</v>
      </c>
      <c r="AI128" s="71">
        <f>MAX($AI122:$AI126)</f>
        <v>0.05</v>
      </c>
      <c r="AJ128" s="71">
        <f>MAX($AJ122:$AJ126)</f>
        <v>0.05</v>
      </c>
      <c r="AK128" s="71">
        <f>MAX($AK122:$AK126)</f>
        <v>0.05</v>
      </c>
      <c r="AL128" s="71">
        <f>MAX($AL122:$AL126)</f>
        <v>4.9000000000000002E-2</v>
      </c>
      <c r="AM128" s="72">
        <f>MAX($AM122:$AM126)</f>
        <v>4.9000000000000002E-2</v>
      </c>
    </row>
    <row r="129" spans="1:39" x14ac:dyDescent="0.35">
      <c r="A129" s="173"/>
      <c r="B129" s="6" t="s">
        <v>10</v>
      </c>
      <c r="C129" s="148">
        <f>MAX(E$68,E$78,E$79,E$82,E$83)</f>
        <v>0.05</v>
      </c>
      <c r="D129" s="148">
        <f>MAX(K$68,K$78,K$79,K$82,K$83)</f>
        <v>7.2999999999999995E-2</v>
      </c>
      <c r="E129" s="148">
        <f>MAX(Q$68,Q$78,Q$79,Q$82,Q$83)</f>
        <v>8.8999999999999996E-2</v>
      </c>
      <c r="F129" s="148">
        <f>MAX(X$68,X$78,X$79,X$82,X$83)</f>
        <v>9.9000000000000005E-2</v>
      </c>
      <c r="G129" s="121">
        <f>MAX(C114:F114)</f>
        <v>0.05</v>
      </c>
      <c r="H129" s="173"/>
      <c r="I129" s="5"/>
      <c r="J129" s="6" t="s">
        <v>10</v>
      </c>
      <c r="K129" s="148">
        <f>MAX(E$70,E$71,E$76,E$80)</f>
        <v>0.05</v>
      </c>
      <c r="L129" s="148">
        <f>MAX(K$70,K$71,K$76,K$80)</f>
        <v>7.2999999999999995E-2</v>
      </c>
      <c r="M129" s="148">
        <f>MAX(Q$70,Q$71,Q$76,Q$80)</f>
        <v>8.7999999999999995E-2</v>
      </c>
      <c r="N129" s="148">
        <f>MAX(X$70,X$71,X$76,X$80)</f>
        <v>9.9000000000000005E-2</v>
      </c>
      <c r="O129" s="128">
        <f>MAX(K129:N129)</f>
        <v>9.9000000000000005E-2</v>
      </c>
      <c r="P129" s="173"/>
      <c r="Q129" s="5"/>
      <c r="R129" s="6" t="s">
        <v>10</v>
      </c>
      <c r="S129" s="148">
        <f>MAX($E$72,$E$74,$E$75)</f>
        <v>0.05</v>
      </c>
      <c r="T129" s="148">
        <f>MAX($K$72,$K$74,$K$75)</f>
        <v>7.2999999999999995E-2</v>
      </c>
      <c r="U129" s="148">
        <f>MAX($Q$72,$Q$74,$Q$75)</f>
        <v>8.8999999999999996E-2</v>
      </c>
      <c r="V129" s="148">
        <f>MAX($X$72,$X$74,$X$75)</f>
        <v>0.1</v>
      </c>
      <c r="W129" s="135">
        <f>MAX(S129:V129)</f>
        <v>0.1</v>
      </c>
      <c r="X129" s="173"/>
      <c r="Y129" s="5"/>
      <c r="Z129" s="6" t="s">
        <v>10</v>
      </c>
      <c r="AA129" s="148">
        <f>MAX($E$69,$E$77,$E$81)</f>
        <v>0.05</v>
      </c>
      <c r="AB129" s="148">
        <f>MAX($K$69,$K$77,$K$81)</f>
        <v>0.05</v>
      </c>
      <c r="AC129" s="148">
        <f>MAX($Q$69,$Q$77,$Q$81)</f>
        <v>0.05</v>
      </c>
      <c r="AD129" s="148">
        <f>MAX($X$69,$X$77,$X$81)</f>
        <v>0.05</v>
      </c>
      <c r="AE129" s="142">
        <f>MAX(AA129:AD129)</f>
        <v>0.05</v>
      </c>
      <c r="AF129" s="173"/>
      <c r="AG129" s="173"/>
      <c r="AH129" s="173"/>
      <c r="AI129" s="173"/>
      <c r="AJ129" s="173"/>
      <c r="AK129" s="173"/>
      <c r="AL129" s="173"/>
      <c r="AM129" s="173"/>
    </row>
    <row r="130" spans="1:39" x14ac:dyDescent="0.35">
      <c r="A130" s="40"/>
      <c r="B130" s="41" t="s">
        <v>18</v>
      </c>
      <c r="C130" s="122">
        <f>MIN(C120:C129)</f>
        <v>4.3999999999999997E-2</v>
      </c>
      <c r="D130" s="122">
        <f>MIN(D120:D129)</f>
        <v>5.2999999999999999E-2</v>
      </c>
      <c r="E130" s="122">
        <f>MIN(E120:E129)</f>
        <v>5.3999999999999999E-2</v>
      </c>
      <c r="F130" s="122">
        <f>MIN(F120:F129)</f>
        <v>5.2999999999999999E-2</v>
      </c>
      <c r="G130" s="123">
        <f>MIN(C130:F130)</f>
        <v>4.3999999999999997E-2</v>
      </c>
      <c r="H130" s="173"/>
      <c r="I130" s="46"/>
      <c r="J130" s="47" t="s">
        <v>18</v>
      </c>
      <c r="K130" s="129">
        <f>MIN(K120:K129)</f>
        <v>4.2999999999999997E-2</v>
      </c>
      <c r="L130" s="129">
        <f>MIN(L120:L129)</f>
        <v>4.8000000000000001E-2</v>
      </c>
      <c r="M130" s="129">
        <f>MIN(M120:M129)</f>
        <v>4.9000000000000002E-2</v>
      </c>
      <c r="N130" s="129">
        <f>MIN(N120:N129)</f>
        <v>0.05</v>
      </c>
      <c r="O130" s="130">
        <f>MIN(K130:N130)</f>
        <v>4.2999999999999997E-2</v>
      </c>
      <c r="P130" s="173"/>
      <c r="Q130" s="52"/>
      <c r="R130" s="53" t="s">
        <v>18</v>
      </c>
      <c r="S130" s="112">
        <f>MIN(S120:S129)</f>
        <v>4.5999999999999999E-2</v>
      </c>
      <c r="T130" s="112">
        <f>MIN(T120:T129)</f>
        <v>5.0999999999999997E-2</v>
      </c>
      <c r="U130" s="112">
        <f>MIN(U120:U129)</f>
        <v>5.1999999999999998E-2</v>
      </c>
      <c r="V130" s="112">
        <f>MIN(V120:V129)</f>
        <v>5.1999999999999998E-2</v>
      </c>
      <c r="W130" s="136">
        <f>MIN(S130:V130)</f>
        <v>4.5999999999999999E-2</v>
      </c>
      <c r="X130" s="173"/>
      <c r="Y130" s="59"/>
      <c r="Z130" s="74" t="s">
        <v>9</v>
      </c>
      <c r="AA130" s="143">
        <f>MIN(AA120:AA129)</f>
        <v>4.3999999999999997E-2</v>
      </c>
      <c r="AB130" s="143">
        <f>MIN(AB120:AB129)</f>
        <v>4.4999999999999998E-2</v>
      </c>
      <c r="AC130" s="143">
        <f>MIN(AC120:AC129)</f>
        <v>4.5999999999999999E-2</v>
      </c>
      <c r="AD130" s="143">
        <f>MIN(AD120:AD129)</f>
        <v>4.5999999999999999E-2</v>
      </c>
      <c r="AE130" s="144">
        <f>MIN(AA130:AD130)</f>
        <v>4.3999999999999997E-2</v>
      </c>
      <c r="AF130" s="173"/>
      <c r="AG130" s="173"/>
      <c r="AH130" s="173"/>
      <c r="AI130" s="173"/>
      <c r="AJ130" s="173"/>
      <c r="AK130" s="173"/>
      <c r="AL130" s="173"/>
      <c r="AM130" s="173"/>
    </row>
    <row r="131" spans="1:39" x14ac:dyDescent="0.35">
      <c r="A131" s="42"/>
      <c r="B131" s="43" t="s">
        <v>19</v>
      </c>
      <c r="C131" s="124">
        <f>MAX(C120:C129)</f>
        <v>0.05</v>
      </c>
      <c r="D131" s="124">
        <f>MAX(D120:D129)</f>
        <v>7.2999999999999995E-2</v>
      </c>
      <c r="E131" s="124">
        <f>MAX(E120:E129)</f>
        <v>8.8999999999999996E-2</v>
      </c>
      <c r="F131" s="124">
        <f>MAX(F120:F129)</f>
        <v>9.9000000000000005E-2</v>
      </c>
      <c r="G131" s="125">
        <f>MAX(C131:F131)</f>
        <v>9.9000000000000005E-2</v>
      </c>
      <c r="H131" s="173"/>
      <c r="I131" s="48"/>
      <c r="J131" s="49" t="s">
        <v>19</v>
      </c>
      <c r="K131" s="131">
        <f>MAX(K120:K129)</f>
        <v>0.05</v>
      </c>
      <c r="L131" s="131">
        <f>MAX(L120:L129)</f>
        <v>7.2999999999999995E-2</v>
      </c>
      <c r="M131" s="131">
        <f>MAX(M120:M129)</f>
        <v>8.7999999999999995E-2</v>
      </c>
      <c r="N131" s="131">
        <f>MAX(N120:N129)</f>
        <v>9.9000000000000005E-2</v>
      </c>
      <c r="O131" s="132">
        <f>MAX(K131:N131)</f>
        <v>9.9000000000000005E-2</v>
      </c>
      <c r="P131" s="173"/>
      <c r="Q131" s="54"/>
      <c r="R131" s="55" t="s">
        <v>19</v>
      </c>
      <c r="S131" s="137">
        <f>MAX(S120:S129)</f>
        <v>0.05</v>
      </c>
      <c r="T131" s="137">
        <f>MAX(T120:T129)</f>
        <v>7.2999999999999995E-2</v>
      </c>
      <c r="U131" s="137">
        <f>MAX(U120:U129)</f>
        <v>8.8999999999999996E-2</v>
      </c>
      <c r="V131" s="137">
        <f>MAX(V120:V129)</f>
        <v>0.1</v>
      </c>
      <c r="W131" s="138">
        <f>MAX(S131:V131)</f>
        <v>0.1</v>
      </c>
      <c r="X131" s="173"/>
      <c r="Y131" s="61"/>
      <c r="Z131" s="62" t="s">
        <v>10</v>
      </c>
      <c r="AA131" s="145">
        <f>MAX(AA120:AA129)</f>
        <v>0.05</v>
      </c>
      <c r="AB131" s="145">
        <f>MAX(AB120:AB129)</f>
        <v>0.05</v>
      </c>
      <c r="AC131" s="145">
        <f>MAX(AC120:AC129)</f>
        <v>0.05</v>
      </c>
      <c r="AD131" s="145">
        <f>MAX(AD120:AD129)</f>
        <v>0.05</v>
      </c>
      <c r="AE131" s="144">
        <f>MAX(AA131:AD131)</f>
        <v>0.05</v>
      </c>
      <c r="AF131" s="173"/>
      <c r="AG131" s="173"/>
      <c r="AH131" s="173"/>
      <c r="AI131" s="173"/>
      <c r="AJ131" s="173"/>
      <c r="AK131" s="173"/>
      <c r="AL131" s="173"/>
      <c r="AM131" s="173"/>
    </row>
  </sheetData>
  <mergeCells count="15">
    <mergeCell ref="AG118:AM118"/>
    <mergeCell ref="A86:G86"/>
    <mergeCell ref="I86:O86"/>
    <mergeCell ref="Q86:W86"/>
    <mergeCell ref="Y86:AE86"/>
    <mergeCell ref="AG86:AM86"/>
    <mergeCell ref="AG103:AM103"/>
    <mergeCell ref="Z3:AD3"/>
    <mergeCell ref="Z4:AD4"/>
    <mergeCell ref="Z5:AD5"/>
    <mergeCell ref="C2:E2"/>
    <mergeCell ref="I2:K2"/>
    <mergeCell ref="O2:Q2"/>
    <mergeCell ref="V2:X2"/>
    <mergeCell ref="Z2:AD2"/>
  </mergeCells>
  <conditionalFormatting sqref="AH92">
    <cfRule type="duplicateValues" dxfId="170" priority="29"/>
  </conditionalFormatting>
  <conditionalFormatting sqref="AH93">
    <cfRule type="duplicateValues" dxfId="169" priority="30"/>
  </conditionalFormatting>
  <conditionalFormatting sqref="AH94">
    <cfRule type="duplicateValues" dxfId="168" priority="31"/>
  </conditionalFormatting>
  <conditionalFormatting sqref="AH109">
    <cfRule type="duplicateValues" dxfId="167" priority="26"/>
  </conditionalFormatting>
  <conditionalFormatting sqref="AH110">
    <cfRule type="duplicateValues" dxfId="166" priority="27"/>
  </conditionalFormatting>
  <conditionalFormatting sqref="AH111">
    <cfRule type="duplicateValues" dxfId="165" priority="28"/>
  </conditionalFormatting>
  <conditionalFormatting sqref="AH124">
    <cfRule type="duplicateValues" dxfId="164" priority="23"/>
  </conditionalFormatting>
  <conditionalFormatting sqref="AH125">
    <cfRule type="duplicateValues" dxfId="163" priority="24"/>
  </conditionalFormatting>
  <conditionalFormatting sqref="AH126">
    <cfRule type="duplicateValues" dxfId="162" priority="25"/>
  </conditionalFormatting>
  <conditionalFormatting sqref="Z94:Z95">
    <cfRule type="duplicateValues" dxfId="161" priority="22"/>
  </conditionalFormatting>
  <conditionalFormatting sqref="Z96:Z97">
    <cfRule type="duplicateValues" dxfId="160" priority="21"/>
  </conditionalFormatting>
  <conditionalFormatting sqref="Z98:Z99">
    <cfRule type="duplicateValues" dxfId="159" priority="20"/>
  </conditionalFormatting>
  <conditionalFormatting sqref="Z109:Z110">
    <cfRule type="duplicateValues" dxfId="158" priority="19"/>
  </conditionalFormatting>
  <conditionalFormatting sqref="Z111:Z112">
    <cfRule type="duplicateValues" dxfId="157" priority="18"/>
  </conditionalFormatting>
  <conditionalFormatting sqref="Z113:Z114">
    <cfRule type="duplicateValues" dxfId="156" priority="17"/>
  </conditionalFormatting>
  <conditionalFormatting sqref="Z124:Z125">
    <cfRule type="duplicateValues" dxfId="155" priority="16"/>
  </conditionalFormatting>
  <conditionalFormatting sqref="Z126:Z127">
    <cfRule type="duplicateValues" dxfId="154" priority="15"/>
  </conditionalFormatting>
  <conditionalFormatting sqref="Z128:Z129">
    <cfRule type="duplicateValues" dxfId="153" priority="14"/>
  </conditionalFormatting>
  <conditionalFormatting sqref="R94:R95">
    <cfRule type="duplicateValues" dxfId="152" priority="13"/>
  </conditionalFormatting>
  <conditionalFormatting sqref="R96:R97">
    <cfRule type="duplicateValues" dxfId="151" priority="12"/>
  </conditionalFormatting>
  <conditionalFormatting sqref="R98:R99">
    <cfRule type="duplicateValues" dxfId="150" priority="11"/>
  </conditionalFormatting>
  <conditionalFormatting sqref="R109:R110">
    <cfRule type="duplicateValues" dxfId="149" priority="10"/>
  </conditionalFormatting>
  <conditionalFormatting sqref="R111:R112">
    <cfRule type="duplicateValues" dxfId="148" priority="9"/>
  </conditionalFormatting>
  <conditionalFormatting sqref="R113:R114">
    <cfRule type="duplicateValues" dxfId="147" priority="8"/>
  </conditionalFormatting>
  <conditionalFormatting sqref="R124:R125">
    <cfRule type="duplicateValues" dxfId="146" priority="7"/>
  </conditionalFormatting>
  <conditionalFormatting sqref="R126:R127">
    <cfRule type="duplicateValues" dxfId="145" priority="6"/>
  </conditionalFormatting>
  <conditionalFormatting sqref="R128:R129">
    <cfRule type="duplicateValues" dxfId="144" priority="5"/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833C-D727-45DE-BBC5-30C73F30027B}">
  <dimension ref="A1:AM131"/>
  <sheetViews>
    <sheetView topLeftCell="Z116" workbookViewId="0">
      <selection activeCell="AN136" sqref="AN136"/>
    </sheetView>
  </sheetViews>
  <sheetFormatPr baseColWidth="10" defaultRowHeight="14.5" x14ac:dyDescent="0.35"/>
  <cols>
    <col min="1" max="1" width="7.6328125" bestFit="1" customWidth="1"/>
    <col min="2" max="2" width="8.54296875" bestFit="1" customWidth="1"/>
    <col min="3" max="3" width="7.54296875" bestFit="1" customWidth="1"/>
    <col min="4" max="5" width="7.08984375" bestFit="1" customWidth="1"/>
    <col min="7" max="7" width="5.54296875" bestFit="1" customWidth="1"/>
    <col min="8" max="8" width="8.1796875" bestFit="1" customWidth="1"/>
    <col min="9" max="9" width="7.81640625" bestFit="1" customWidth="1"/>
    <col min="10" max="10" width="8.6328125" bestFit="1" customWidth="1"/>
    <col min="11" max="11" width="7.08984375" bestFit="1" customWidth="1"/>
    <col min="13" max="13" width="5.54296875" bestFit="1" customWidth="1"/>
    <col min="14" max="14" width="8.1796875" bestFit="1" customWidth="1"/>
    <col min="15" max="15" width="7.54296875" bestFit="1" customWidth="1"/>
    <col min="16" max="16" width="7.08984375" bestFit="1" customWidth="1"/>
    <col min="17" max="17" width="7.81640625" bestFit="1" customWidth="1"/>
    <col min="20" max="20" width="5.54296875" bestFit="1" customWidth="1"/>
    <col min="21" max="21" width="8.1796875" bestFit="1" customWidth="1"/>
    <col min="22" max="22" width="7.54296875" bestFit="1" customWidth="1"/>
    <col min="23" max="23" width="7" bestFit="1" customWidth="1"/>
    <col min="24" max="24" width="6" bestFit="1" customWidth="1"/>
  </cols>
  <sheetData>
    <row r="1" spans="1:39" x14ac:dyDescent="0.35">
      <c r="A1" s="172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</row>
    <row r="2" spans="1:39" ht="15.65" customHeight="1" x14ac:dyDescent="0.35">
      <c r="A2" s="8" t="s">
        <v>60</v>
      </c>
      <c r="B2" s="9"/>
      <c r="C2" s="191" t="s">
        <v>69</v>
      </c>
      <c r="D2" s="192"/>
      <c r="E2" s="193"/>
      <c r="F2" s="172"/>
      <c r="G2" s="8" t="s">
        <v>0</v>
      </c>
      <c r="H2" s="9"/>
      <c r="I2" s="191" t="s">
        <v>69</v>
      </c>
      <c r="J2" s="192"/>
      <c r="K2" s="193"/>
      <c r="L2" s="172"/>
      <c r="M2" s="8" t="s">
        <v>5</v>
      </c>
      <c r="N2" s="9"/>
      <c r="O2" s="191" t="s">
        <v>69</v>
      </c>
      <c r="P2" s="192"/>
      <c r="Q2" s="193"/>
      <c r="R2" s="151"/>
      <c r="S2" s="151"/>
      <c r="T2" s="8" t="s">
        <v>6</v>
      </c>
      <c r="U2" s="9"/>
      <c r="V2" s="191" t="s">
        <v>69</v>
      </c>
      <c r="W2" s="192"/>
      <c r="X2" s="193"/>
      <c r="Y2" s="172"/>
      <c r="Z2" s="187" t="s">
        <v>43</v>
      </c>
      <c r="AA2" s="187"/>
      <c r="AB2" s="187"/>
      <c r="AC2" s="187"/>
      <c r="AD2" s="187"/>
      <c r="AE2" s="172"/>
      <c r="AF2" s="172"/>
      <c r="AG2" s="172"/>
      <c r="AH2" s="172"/>
      <c r="AI2" s="172"/>
      <c r="AJ2" s="172"/>
      <c r="AK2" s="172"/>
      <c r="AL2" s="172"/>
      <c r="AM2" s="172"/>
    </row>
    <row r="3" spans="1:39" ht="15.5" x14ac:dyDescent="0.35">
      <c r="A3" s="9" t="s">
        <v>7</v>
      </c>
      <c r="B3" s="9" t="s">
        <v>16</v>
      </c>
      <c r="C3" s="10" t="s">
        <v>1</v>
      </c>
      <c r="D3" s="116" t="s">
        <v>2</v>
      </c>
      <c r="E3" s="116" t="s">
        <v>3</v>
      </c>
      <c r="F3" s="172"/>
      <c r="G3" s="9" t="s">
        <v>7</v>
      </c>
      <c r="H3" s="9" t="s">
        <v>16</v>
      </c>
      <c r="I3" s="10" t="s">
        <v>1</v>
      </c>
      <c r="J3" s="116" t="s">
        <v>2</v>
      </c>
      <c r="K3" s="116" t="s">
        <v>3</v>
      </c>
      <c r="L3" s="172"/>
      <c r="M3" s="9" t="s">
        <v>7</v>
      </c>
      <c r="N3" s="9" t="s">
        <v>16</v>
      </c>
      <c r="O3" s="10" t="s">
        <v>1</v>
      </c>
      <c r="P3" s="116" t="s">
        <v>2</v>
      </c>
      <c r="Q3" s="116" t="s">
        <v>3</v>
      </c>
      <c r="R3" s="151"/>
      <c r="S3" s="151"/>
      <c r="T3" s="9" t="s">
        <v>7</v>
      </c>
      <c r="U3" s="9" t="s">
        <v>16</v>
      </c>
      <c r="V3" s="10" t="s">
        <v>1</v>
      </c>
      <c r="W3" s="116" t="s">
        <v>2</v>
      </c>
      <c r="X3" s="116" t="s">
        <v>3</v>
      </c>
      <c r="Y3" s="172"/>
      <c r="Z3" s="188" t="s">
        <v>42</v>
      </c>
      <c r="AA3" s="188"/>
      <c r="AB3" s="188"/>
      <c r="AC3" s="188"/>
      <c r="AD3" s="188"/>
      <c r="AE3" s="172"/>
      <c r="AF3" s="172"/>
      <c r="AG3" s="172"/>
      <c r="AH3" s="172"/>
      <c r="AI3" s="172"/>
      <c r="AJ3" s="172"/>
      <c r="AK3" s="172"/>
      <c r="AL3" s="172"/>
      <c r="AM3" s="172"/>
    </row>
    <row r="4" spans="1:39" ht="15.5" x14ac:dyDescent="0.35">
      <c r="A4" s="11">
        <v>2.1</v>
      </c>
      <c r="B4" s="18" t="s">
        <v>21</v>
      </c>
      <c r="C4" s="158">
        <v>1.7000000000000001E-2</v>
      </c>
      <c r="D4" s="158">
        <v>4.1000000000000002E-2</v>
      </c>
      <c r="E4" s="158">
        <v>4.1000000000000002E-2</v>
      </c>
      <c r="F4" s="172"/>
      <c r="G4" s="11">
        <v>2.1</v>
      </c>
      <c r="H4" s="18" t="s">
        <v>21</v>
      </c>
      <c r="I4" s="158">
        <v>2.9000000000000001E-2</v>
      </c>
      <c r="J4" s="158">
        <v>3.6999999999999998E-2</v>
      </c>
      <c r="K4" s="158">
        <v>4.8000000000000001E-2</v>
      </c>
      <c r="L4" s="172"/>
      <c r="M4" s="11">
        <v>2.1</v>
      </c>
      <c r="N4" s="18" t="s">
        <v>21</v>
      </c>
      <c r="O4" s="158">
        <v>3.3000000000000002E-2</v>
      </c>
      <c r="P4" s="158">
        <v>3.5999999999999997E-2</v>
      </c>
      <c r="Q4" s="158">
        <v>4.8000000000000001E-2</v>
      </c>
      <c r="R4" s="151"/>
      <c r="S4" s="151"/>
      <c r="T4" s="11">
        <v>2.1</v>
      </c>
      <c r="U4" s="18" t="s">
        <v>21</v>
      </c>
      <c r="V4" s="158">
        <v>2.9000000000000001E-2</v>
      </c>
      <c r="W4" s="158">
        <v>3.6999999999999998E-2</v>
      </c>
      <c r="X4" s="158">
        <v>4.8000000000000001E-2</v>
      </c>
      <c r="Y4" s="172"/>
      <c r="Z4" s="189" t="s">
        <v>44</v>
      </c>
      <c r="AA4" s="189"/>
      <c r="AB4" s="189"/>
      <c r="AC4" s="189"/>
      <c r="AD4" s="189"/>
      <c r="AE4" s="172"/>
      <c r="AF4" s="172"/>
      <c r="AG4" s="172"/>
      <c r="AH4" s="172"/>
      <c r="AI4" s="172"/>
      <c r="AJ4" s="172"/>
      <c r="AK4" s="172"/>
      <c r="AL4" s="172"/>
      <c r="AM4" s="172"/>
    </row>
    <row r="5" spans="1:39" ht="15.5" x14ac:dyDescent="0.35">
      <c r="A5" s="63">
        <v>2.2000000000000002</v>
      </c>
      <c r="B5" s="64" t="s">
        <v>21</v>
      </c>
      <c r="C5" s="175">
        <v>4.4999999999999998E-2</v>
      </c>
      <c r="D5" s="175">
        <v>0.04</v>
      </c>
      <c r="E5" s="175">
        <v>0.04</v>
      </c>
      <c r="F5" s="172"/>
      <c r="G5" s="63">
        <v>2.2000000000000002</v>
      </c>
      <c r="H5" s="64" t="s">
        <v>21</v>
      </c>
      <c r="I5" s="175">
        <v>4.4999999999999998E-2</v>
      </c>
      <c r="J5" s="175">
        <v>3.7999999999999999E-2</v>
      </c>
      <c r="K5" s="175">
        <v>0.04</v>
      </c>
      <c r="L5" s="172"/>
      <c r="M5" s="63">
        <v>2.2000000000000002</v>
      </c>
      <c r="N5" s="64" t="s">
        <v>21</v>
      </c>
      <c r="O5" s="175">
        <v>4.4999999999999998E-2</v>
      </c>
      <c r="P5" s="175">
        <v>3.6999999999999998E-2</v>
      </c>
      <c r="Q5" s="175">
        <v>0.04</v>
      </c>
      <c r="R5" s="151"/>
      <c r="S5" s="151"/>
      <c r="T5" s="63">
        <v>2.2000000000000002</v>
      </c>
      <c r="U5" s="64" t="s">
        <v>21</v>
      </c>
      <c r="V5" s="175">
        <v>4.4999999999999998E-2</v>
      </c>
      <c r="W5" s="175">
        <v>3.7999999999999999E-2</v>
      </c>
      <c r="X5" s="175">
        <v>0.04</v>
      </c>
      <c r="Y5" s="172"/>
      <c r="Z5" s="190" t="s">
        <v>45</v>
      </c>
      <c r="AA5" s="190"/>
      <c r="AB5" s="190"/>
      <c r="AC5" s="190"/>
      <c r="AD5" s="190"/>
      <c r="AE5" s="172"/>
      <c r="AF5" s="172"/>
      <c r="AG5" s="172"/>
      <c r="AH5" s="172"/>
      <c r="AI5" s="172"/>
      <c r="AJ5" s="172"/>
      <c r="AK5" s="172"/>
      <c r="AL5" s="172"/>
      <c r="AM5" s="172"/>
    </row>
    <row r="6" spans="1:39" ht="15.5" x14ac:dyDescent="0.35">
      <c r="A6" s="15">
        <v>2.4</v>
      </c>
      <c r="B6" s="16" t="s">
        <v>21</v>
      </c>
      <c r="C6" s="159">
        <v>9.8000000000000004E-2</v>
      </c>
      <c r="D6" s="159">
        <v>0.04</v>
      </c>
      <c r="E6" s="159">
        <v>0.04</v>
      </c>
      <c r="F6" s="172"/>
      <c r="G6" s="15">
        <v>2.4</v>
      </c>
      <c r="H6" s="16" t="s">
        <v>21</v>
      </c>
      <c r="I6" s="159">
        <v>0.105</v>
      </c>
      <c r="J6" s="159">
        <v>3.9E-2</v>
      </c>
      <c r="K6" s="159">
        <v>4.3999999999999997E-2</v>
      </c>
      <c r="L6" s="172"/>
      <c r="M6" s="15">
        <v>2.4</v>
      </c>
      <c r="N6" s="16" t="s">
        <v>21</v>
      </c>
      <c r="O6" s="159">
        <v>0.106</v>
      </c>
      <c r="P6" s="159">
        <v>3.6999999999999998E-2</v>
      </c>
      <c r="Q6" s="159">
        <v>4.5999999999999999E-2</v>
      </c>
      <c r="R6" s="151"/>
      <c r="S6" s="151"/>
      <c r="T6" s="15">
        <v>2.4</v>
      </c>
      <c r="U6" s="16" t="s">
        <v>21</v>
      </c>
      <c r="V6" s="159">
        <v>0.105</v>
      </c>
      <c r="W6" s="159">
        <v>3.9E-2</v>
      </c>
      <c r="X6" s="159">
        <v>4.3999999999999997E-2</v>
      </c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</row>
    <row r="7" spans="1:39" ht="15.5" x14ac:dyDescent="0.35">
      <c r="A7" s="15">
        <v>2.8</v>
      </c>
      <c r="B7" s="16" t="s">
        <v>21</v>
      </c>
      <c r="C7" s="159">
        <v>0.14699999999999999</v>
      </c>
      <c r="D7" s="159">
        <v>0.04</v>
      </c>
      <c r="E7" s="159">
        <v>0.04</v>
      </c>
      <c r="F7" s="172"/>
      <c r="G7" s="15">
        <v>2.8</v>
      </c>
      <c r="H7" s="16" t="s">
        <v>21</v>
      </c>
      <c r="I7" s="159">
        <v>0.184</v>
      </c>
      <c r="J7" s="159">
        <v>3.9E-2</v>
      </c>
      <c r="K7" s="159">
        <v>5.2999999999999999E-2</v>
      </c>
      <c r="L7" s="172"/>
      <c r="M7" s="15">
        <v>2.8</v>
      </c>
      <c r="N7" s="16" t="s">
        <v>21</v>
      </c>
      <c r="O7" s="159">
        <v>0.20200000000000001</v>
      </c>
      <c r="P7" s="159">
        <v>3.7999999999999999E-2</v>
      </c>
      <c r="Q7" s="159">
        <v>6.2E-2</v>
      </c>
      <c r="R7" s="151"/>
      <c r="S7" s="151"/>
      <c r="T7" s="15">
        <v>2.8</v>
      </c>
      <c r="U7" s="16" t="s">
        <v>21</v>
      </c>
      <c r="V7" s="159">
        <v>0.184</v>
      </c>
      <c r="W7" s="159">
        <v>3.9E-2</v>
      </c>
      <c r="X7" s="159">
        <v>5.2999999999999999E-2</v>
      </c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</row>
    <row r="8" spans="1:39" ht="15.5" x14ac:dyDescent="0.35">
      <c r="A8" s="27">
        <v>2.1</v>
      </c>
      <c r="B8" s="27" t="s">
        <v>22</v>
      </c>
      <c r="C8" s="174">
        <v>4.4999999999999998E-2</v>
      </c>
      <c r="D8" s="174">
        <v>4.2999999999999997E-2</v>
      </c>
      <c r="E8" s="174">
        <v>4.2999999999999997E-2</v>
      </c>
      <c r="F8" s="172"/>
      <c r="G8" s="27">
        <v>2.1</v>
      </c>
      <c r="H8" s="27" t="s">
        <v>22</v>
      </c>
      <c r="I8" s="174">
        <v>4.9000000000000002E-2</v>
      </c>
      <c r="J8" s="174">
        <v>3.9E-2</v>
      </c>
      <c r="K8" s="174">
        <v>4.4999999999999998E-2</v>
      </c>
      <c r="L8" s="172"/>
      <c r="M8" s="27">
        <v>2.1</v>
      </c>
      <c r="N8" s="27" t="s">
        <v>22</v>
      </c>
      <c r="O8" s="174">
        <v>4.9000000000000002E-2</v>
      </c>
      <c r="P8" s="174">
        <v>3.6999999999999998E-2</v>
      </c>
      <c r="Q8" s="174">
        <v>4.5999999999999999E-2</v>
      </c>
      <c r="R8" s="151"/>
      <c r="S8" s="151"/>
      <c r="T8" s="27">
        <v>2.1</v>
      </c>
      <c r="U8" s="27" t="s">
        <v>22</v>
      </c>
      <c r="V8" s="174">
        <v>4.9000000000000002E-2</v>
      </c>
      <c r="W8" s="174">
        <v>3.9E-2</v>
      </c>
      <c r="X8" s="174">
        <v>4.4999999999999998E-2</v>
      </c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</row>
    <row r="9" spans="1:39" ht="15.5" x14ac:dyDescent="0.35">
      <c r="A9" s="31">
        <v>2.2000000000000002</v>
      </c>
      <c r="B9" s="31" t="s">
        <v>22</v>
      </c>
      <c r="C9" s="161">
        <v>4.3999999999999997E-2</v>
      </c>
      <c r="D9" s="161">
        <v>4.2999999999999997E-2</v>
      </c>
      <c r="E9" s="161">
        <v>4.2999999999999997E-2</v>
      </c>
      <c r="F9" s="172"/>
      <c r="G9" s="31">
        <v>2.2000000000000002</v>
      </c>
      <c r="H9" s="31" t="s">
        <v>22</v>
      </c>
      <c r="I9" s="161">
        <v>4.3999999999999997E-2</v>
      </c>
      <c r="J9" s="161">
        <v>3.9E-2</v>
      </c>
      <c r="K9" s="161">
        <v>4.2000000000000003E-2</v>
      </c>
      <c r="L9" s="172"/>
      <c r="M9" s="31">
        <v>2.2000000000000002</v>
      </c>
      <c r="N9" s="31" t="s">
        <v>22</v>
      </c>
      <c r="O9" s="161">
        <v>4.3999999999999997E-2</v>
      </c>
      <c r="P9" s="161">
        <v>3.6999999999999998E-2</v>
      </c>
      <c r="Q9" s="161">
        <v>4.2000000000000003E-2</v>
      </c>
      <c r="R9" s="151"/>
      <c r="S9" s="151"/>
      <c r="T9" s="31">
        <v>2.2000000000000002</v>
      </c>
      <c r="U9" s="31" t="s">
        <v>22</v>
      </c>
      <c r="V9" s="161">
        <v>4.3999999999999997E-2</v>
      </c>
      <c r="W9" s="161">
        <v>3.9E-2</v>
      </c>
      <c r="X9" s="161">
        <v>4.2000000000000003E-2</v>
      </c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</row>
    <row r="10" spans="1:39" ht="15.5" x14ac:dyDescent="0.35">
      <c r="A10" s="22">
        <v>2.4</v>
      </c>
      <c r="B10" s="22" t="s">
        <v>22</v>
      </c>
      <c r="C10" s="160">
        <v>4.4999999999999998E-2</v>
      </c>
      <c r="D10" s="160">
        <v>4.2999999999999997E-2</v>
      </c>
      <c r="E10" s="160">
        <v>4.2999999999999997E-2</v>
      </c>
      <c r="F10" s="172"/>
      <c r="G10" s="22">
        <v>2.4</v>
      </c>
      <c r="H10" s="22" t="s">
        <v>22</v>
      </c>
      <c r="I10" s="160">
        <v>5.1999999999999998E-2</v>
      </c>
      <c r="J10" s="160">
        <v>3.7999999999999999E-2</v>
      </c>
      <c r="K10" s="160">
        <v>4.8000000000000001E-2</v>
      </c>
      <c r="L10" s="172"/>
      <c r="M10" s="22">
        <v>2.4</v>
      </c>
      <c r="N10" s="22" t="s">
        <v>22</v>
      </c>
      <c r="O10" s="160">
        <v>5.7000000000000002E-2</v>
      </c>
      <c r="P10" s="160">
        <v>3.6999999999999998E-2</v>
      </c>
      <c r="Q10" s="160">
        <v>5.1999999999999998E-2</v>
      </c>
      <c r="R10" s="151"/>
      <c r="S10" s="151"/>
      <c r="T10" s="22">
        <v>2.4</v>
      </c>
      <c r="U10" s="22" t="s">
        <v>22</v>
      </c>
      <c r="V10" s="160">
        <v>5.1999999999999998E-2</v>
      </c>
      <c r="W10" s="160">
        <v>3.7999999999999999E-2</v>
      </c>
      <c r="X10" s="160">
        <v>4.8000000000000001E-2</v>
      </c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</row>
    <row r="11" spans="1:39" ht="15.5" x14ac:dyDescent="0.35">
      <c r="A11" s="22">
        <v>2.8</v>
      </c>
      <c r="B11" s="22" t="s">
        <v>22</v>
      </c>
      <c r="C11" s="160">
        <v>4.5999999999999999E-2</v>
      </c>
      <c r="D11" s="160">
        <v>4.2000000000000003E-2</v>
      </c>
      <c r="E11" s="160">
        <v>4.2000000000000003E-2</v>
      </c>
      <c r="F11" s="172"/>
      <c r="G11" s="22">
        <v>2.8</v>
      </c>
      <c r="H11" s="22" t="s">
        <v>22</v>
      </c>
      <c r="I11" s="160">
        <v>6.9000000000000006E-2</v>
      </c>
      <c r="J11" s="160">
        <v>3.9E-2</v>
      </c>
      <c r="K11" s="160">
        <v>0.06</v>
      </c>
      <c r="L11" s="172"/>
      <c r="M11" s="22">
        <v>2.8</v>
      </c>
      <c r="N11" s="22" t="s">
        <v>22</v>
      </c>
      <c r="O11" s="160">
        <v>8.5000000000000006E-2</v>
      </c>
      <c r="P11" s="160">
        <v>3.6999999999999998E-2</v>
      </c>
      <c r="Q11" s="160">
        <v>7.1999999999999995E-2</v>
      </c>
      <c r="R11" s="151"/>
      <c r="S11" s="151"/>
      <c r="T11" s="22">
        <v>2.8</v>
      </c>
      <c r="U11" s="22" t="s">
        <v>22</v>
      </c>
      <c r="V11" s="160">
        <v>6.9000000000000006E-2</v>
      </c>
      <c r="W11" s="160">
        <v>3.9E-2</v>
      </c>
      <c r="X11" s="160">
        <v>0.06</v>
      </c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</row>
    <row r="12" spans="1:39" ht="15.5" x14ac:dyDescent="0.35">
      <c r="A12" s="15">
        <v>2.1</v>
      </c>
      <c r="B12" s="15" t="s">
        <v>23</v>
      </c>
      <c r="C12" s="159">
        <v>7.5999999999999998E-2</v>
      </c>
      <c r="D12" s="159">
        <v>4.2999999999999997E-2</v>
      </c>
      <c r="E12" s="159">
        <v>4.2999999999999997E-2</v>
      </c>
      <c r="F12" s="172"/>
      <c r="G12" s="15">
        <v>2.1</v>
      </c>
      <c r="H12" s="15" t="s">
        <v>23</v>
      </c>
      <c r="I12" s="159">
        <v>7.0999999999999994E-2</v>
      </c>
      <c r="J12" s="159">
        <v>3.9E-2</v>
      </c>
      <c r="K12" s="159">
        <v>4.3999999999999997E-2</v>
      </c>
      <c r="L12" s="172"/>
      <c r="M12" s="15">
        <v>2.1</v>
      </c>
      <c r="N12" s="15" t="s">
        <v>23</v>
      </c>
      <c r="O12" s="159">
        <v>6.9000000000000006E-2</v>
      </c>
      <c r="P12" s="159">
        <v>3.7999999999999999E-2</v>
      </c>
      <c r="Q12" s="159">
        <v>4.4999999999999998E-2</v>
      </c>
      <c r="R12" s="151"/>
      <c r="S12" s="151"/>
      <c r="T12" s="15">
        <v>2.1</v>
      </c>
      <c r="U12" s="15" t="s">
        <v>23</v>
      </c>
      <c r="V12" s="159">
        <v>7.0999999999999994E-2</v>
      </c>
      <c r="W12" s="159">
        <v>3.9E-2</v>
      </c>
      <c r="X12" s="159">
        <v>4.3999999999999997E-2</v>
      </c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</row>
    <row r="13" spans="1:39" ht="15.5" x14ac:dyDescent="0.35">
      <c r="A13" s="63">
        <v>2.2000000000000002</v>
      </c>
      <c r="B13" s="64" t="s">
        <v>23</v>
      </c>
      <c r="C13" s="175">
        <v>4.5999999999999999E-2</v>
      </c>
      <c r="D13" s="175">
        <v>4.3999999999999997E-2</v>
      </c>
      <c r="E13" s="175">
        <v>4.3999999999999997E-2</v>
      </c>
      <c r="F13" s="172"/>
      <c r="G13" s="63">
        <v>2.2000000000000002</v>
      </c>
      <c r="H13" s="64" t="s">
        <v>23</v>
      </c>
      <c r="I13" s="175">
        <v>4.4999999999999998E-2</v>
      </c>
      <c r="J13" s="175">
        <v>0.04</v>
      </c>
      <c r="K13" s="175">
        <v>4.2999999999999997E-2</v>
      </c>
      <c r="L13" s="172"/>
      <c r="M13" s="63">
        <v>2.2000000000000002</v>
      </c>
      <c r="N13" s="64" t="s">
        <v>23</v>
      </c>
      <c r="O13" s="175">
        <v>4.4999999999999998E-2</v>
      </c>
      <c r="P13" s="175">
        <v>3.7999999999999999E-2</v>
      </c>
      <c r="Q13" s="175">
        <v>4.2999999999999997E-2</v>
      </c>
      <c r="R13" s="151"/>
      <c r="S13" s="151"/>
      <c r="T13" s="63">
        <v>2.2000000000000002</v>
      </c>
      <c r="U13" s="64" t="s">
        <v>23</v>
      </c>
      <c r="V13" s="175">
        <v>4.4999999999999998E-2</v>
      </c>
      <c r="W13" s="175">
        <v>0.04</v>
      </c>
      <c r="X13" s="175">
        <v>4.2999999999999997E-2</v>
      </c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</row>
    <row r="14" spans="1:39" ht="15.5" x14ac:dyDescent="0.35">
      <c r="A14" s="11">
        <v>2.4</v>
      </c>
      <c r="B14" s="11" t="s">
        <v>23</v>
      </c>
      <c r="C14" s="158">
        <v>2.5999999999999999E-2</v>
      </c>
      <c r="D14" s="158">
        <v>4.4999999999999998E-2</v>
      </c>
      <c r="E14" s="158">
        <v>4.4999999999999998E-2</v>
      </c>
      <c r="F14" s="172"/>
      <c r="G14" s="11">
        <v>2.4</v>
      </c>
      <c r="H14" s="11" t="s">
        <v>23</v>
      </c>
      <c r="I14" s="158">
        <v>0.03</v>
      </c>
      <c r="J14" s="158">
        <v>0.04</v>
      </c>
      <c r="K14" s="158">
        <v>5.0999999999999997E-2</v>
      </c>
      <c r="L14" s="172"/>
      <c r="M14" s="11">
        <v>2.4</v>
      </c>
      <c r="N14" s="11" t="s">
        <v>23</v>
      </c>
      <c r="O14" s="158">
        <v>3.4000000000000002E-2</v>
      </c>
      <c r="P14" s="158">
        <v>3.7999999999999999E-2</v>
      </c>
      <c r="Q14" s="158">
        <v>5.5E-2</v>
      </c>
      <c r="R14" s="151"/>
      <c r="S14" s="151"/>
      <c r="T14" s="11">
        <v>2.4</v>
      </c>
      <c r="U14" s="11" t="s">
        <v>23</v>
      </c>
      <c r="V14" s="158">
        <v>0.03</v>
      </c>
      <c r="W14" s="158">
        <v>0.04</v>
      </c>
      <c r="X14" s="158">
        <v>5.0999999999999997E-2</v>
      </c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</row>
    <row r="15" spans="1:39" ht="15.5" x14ac:dyDescent="0.35">
      <c r="A15" s="11">
        <v>2.8</v>
      </c>
      <c r="B15" s="11" t="s">
        <v>23</v>
      </c>
      <c r="C15" s="158">
        <v>1.7000000000000001E-2</v>
      </c>
      <c r="D15" s="158">
        <v>4.2999999999999997E-2</v>
      </c>
      <c r="E15" s="158">
        <v>4.2999999999999997E-2</v>
      </c>
      <c r="F15" s="172"/>
      <c r="G15" s="11">
        <v>2.8</v>
      </c>
      <c r="H15" s="11" t="s">
        <v>23</v>
      </c>
      <c r="I15" s="158">
        <v>2.9000000000000001E-2</v>
      </c>
      <c r="J15" s="158">
        <v>0.04</v>
      </c>
      <c r="K15" s="158">
        <v>6.3E-2</v>
      </c>
      <c r="L15" s="172"/>
      <c r="M15" s="11">
        <v>2.8</v>
      </c>
      <c r="N15" s="11" t="s">
        <v>23</v>
      </c>
      <c r="O15" s="158">
        <v>3.7999999999999999E-2</v>
      </c>
      <c r="P15" s="158">
        <v>3.7999999999999999E-2</v>
      </c>
      <c r="Q15" s="158">
        <v>7.6999999999999999E-2</v>
      </c>
      <c r="R15" s="151"/>
      <c r="S15" s="151"/>
      <c r="T15" s="11">
        <v>2.8</v>
      </c>
      <c r="U15" s="11" t="s">
        <v>23</v>
      </c>
      <c r="V15" s="158">
        <v>2.9000000000000001E-2</v>
      </c>
      <c r="W15" s="158">
        <v>0.04</v>
      </c>
      <c r="X15" s="158">
        <v>6.3E-2</v>
      </c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</row>
    <row r="16" spans="1:39" ht="15.5" x14ac:dyDescent="0.35">
      <c r="A16" s="15">
        <v>2.1</v>
      </c>
      <c r="B16" s="15" t="s">
        <v>24</v>
      </c>
      <c r="C16" s="159">
        <v>0.10299999999999999</v>
      </c>
      <c r="D16" s="159">
        <v>4.2000000000000003E-2</v>
      </c>
      <c r="E16" s="159">
        <v>4.2000000000000003E-2</v>
      </c>
      <c r="F16" s="172"/>
      <c r="G16" s="15">
        <v>2.1</v>
      </c>
      <c r="H16" s="15" t="s">
        <v>24</v>
      </c>
      <c r="I16" s="159">
        <v>9.4E-2</v>
      </c>
      <c r="J16" s="159">
        <v>3.9E-2</v>
      </c>
      <c r="K16" s="159">
        <v>4.2999999999999997E-2</v>
      </c>
      <c r="L16" s="172"/>
      <c r="M16" s="15">
        <v>2.1</v>
      </c>
      <c r="N16" s="15" t="s">
        <v>24</v>
      </c>
      <c r="O16" s="159">
        <v>8.8999999999999996E-2</v>
      </c>
      <c r="P16" s="159">
        <v>3.7999999999999999E-2</v>
      </c>
      <c r="Q16" s="159">
        <v>4.3999999999999997E-2</v>
      </c>
      <c r="R16" s="151"/>
      <c r="S16" s="151"/>
      <c r="T16" s="15">
        <v>2.1</v>
      </c>
      <c r="U16" s="15" t="s">
        <v>24</v>
      </c>
      <c r="V16" s="159">
        <v>9.4E-2</v>
      </c>
      <c r="W16" s="159">
        <v>3.9E-2</v>
      </c>
      <c r="X16" s="159">
        <v>4.2999999999999997E-2</v>
      </c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</row>
    <row r="17" spans="1:39" ht="15.5" x14ac:dyDescent="0.35">
      <c r="A17" s="63">
        <v>2.2000000000000002</v>
      </c>
      <c r="B17" s="64" t="s">
        <v>24</v>
      </c>
      <c r="C17" s="175">
        <v>4.8000000000000001E-2</v>
      </c>
      <c r="D17" s="175">
        <v>4.3999999999999997E-2</v>
      </c>
      <c r="E17" s="175">
        <v>4.3999999999999997E-2</v>
      </c>
      <c r="F17" s="172"/>
      <c r="G17" s="63">
        <v>2.2000000000000002</v>
      </c>
      <c r="H17" s="64" t="s">
        <v>24</v>
      </c>
      <c r="I17" s="175">
        <v>4.5999999999999999E-2</v>
      </c>
      <c r="J17" s="175">
        <v>0.04</v>
      </c>
      <c r="K17" s="175">
        <v>4.2999999999999997E-2</v>
      </c>
      <c r="L17" s="172"/>
      <c r="M17" s="63">
        <v>2.2000000000000002</v>
      </c>
      <c r="N17" s="64" t="s">
        <v>24</v>
      </c>
      <c r="O17" s="175">
        <v>4.5999999999999999E-2</v>
      </c>
      <c r="P17" s="175">
        <v>3.7999999999999999E-2</v>
      </c>
      <c r="Q17" s="175">
        <v>4.2999999999999997E-2</v>
      </c>
      <c r="R17" s="151"/>
      <c r="S17" s="151"/>
      <c r="T17" s="63">
        <v>2.2000000000000002</v>
      </c>
      <c r="U17" s="64" t="s">
        <v>24</v>
      </c>
      <c r="V17" s="175">
        <v>4.5999999999999999E-2</v>
      </c>
      <c r="W17" s="175">
        <v>0.04</v>
      </c>
      <c r="X17" s="175">
        <v>4.2999999999999997E-2</v>
      </c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</row>
    <row r="18" spans="1:39" ht="15.5" x14ac:dyDescent="0.35">
      <c r="A18" s="11">
        <v>2.4</v>
      </c>
      <c r="B18" s="11" t="s">
        <v>24</v>
      </c>
      <c r="C18" s="158">
        <v>1.7000000000000001E-2</v>
      </c>
      <c r="D18" s="158">
        <v>4.5999999999999999E-2</v>
      </c>
      <c r="E18" s="158">
        <v>4.5999999999999999E-2</v>
      </c>
      <c r="F18" s="172"/>
      <c r="G18" s="11">
        <v>2.4</v>
      </c>
      <c r="H18" s="11" t="s">
        <v>24</v>
      </c>
      <c r="I18" s="158">
        <v>1.9E-2</v>
      </c>
      <c r="J18" s="158">
        <v>4.1000000000000002E-2</v>
      </c>
      <c r="K18" s="158">
        <v>5.0999999999999997E-2</v>
      </c>
      <c r="L18" s="172"/>
      <c r="M18" s="11">
        <v>2.4</v>
      </c>
      <c r="N18" s="11" t="s">
        <v>24</v>
      </c>
      <c r="O18" s="158">
        <v>2.1000000000000001E-2</v>
      </c>
      <c r="P18" s="158">
        <v>3.7999999999999999E-2</v>
      </c>
      <c r="Q18" s="158">
        <v>5.5E-2</v>
      </c>
      <c r="R18" s="151"/>
      <c r="S18" s="151"/>
      <c r="T18" s="11">
        <v>2.4</v>
      </c>
      <c r="U18" s="11" t="s">
        <v>24</v>
      </c>
      <c r="V18" s="158">
        <v>1.9E-2</v>
      </c>
      <c r="W18" s="158">
        <v>4.1000000000000002E-2</v>
      </c>
      <c r="X18" s="158">
        <v>5.0999999999999997E-2</v>
      </c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</row>
    <row r="19" spans="1:39" ht="15.5" x14ac:dyDescent="0.35">
      <c r="A19" s="11">
        <v>2.8</v>
      </c>
      <c r="B19" s="11" t="s">
        <v>24</v>
      </c>
      <c r="C19" s="158">
        <v>7.0000000000000001E-3</v>
      </c>
      <c r="D19" s="158">
        <v>4.4999999999999998E-2</v>
      </c>
      <c r="E19" s="158">
        <v>4.4999999999999998E-2</v>
      </c>
      <c r="F19" s="172"/>
      <c r="G19" s="11">
        <v>2.8</v>
      </c>
      <c r="H19" s="11" t="s">
        <v>24</v>
      </c>
      <c r="I19" s="158">
        <v>1.2999999999999999E-2</v>
      </c>
      <c r="J19" s="158">
        <v>0.04</v>
      </c>
      <c r="K19" s="158">
        <v>6.5000000000000002E-2</v>
      </c>
      <c r="L19" s="172"/>
      <c r="M19" s="11">
        <v>2.8</v>
      </c>
      <c r="N19" s="11" t="s">
        <v>24</v>
      </c>
      <c r="O19" s="158">
        <v>1.7999999999999999E-2</v>
      </c>
      <c r="P19" s="158">
        <v>3.7999999999999999E-2</v>
      </c>
      <c r="Q19" s="158">
        <v>7.8E-2</v>
      </c>
      <c r="R19" s="151"/>
      <c r="S19" s="151"/>
      <c r="T19" s="11">
        <v>2.8</v>
      </c>
      <c r="U19" s="11" t="s">
        <v>24</v>
      </c>
      <c r="V19" s="158">
        <v>1.2999999999999999E-2</v>
      </c>
      <c r="W19" s="158">
        <v>0.04</v>
      </c>
      <c r="X19" s="158">
        <v>6.5000000000000002E-2</v>
      </c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</row>
    <row r="20" spans="1:39" ht="15.5" x14ac:dyDescent="0.35">
      <c r="A20" s="11">
        <v>2.1</v>
      </c>
      <c r="B20" s="11" t="s">
        <v>25</v>
      </c>
      <c r="C20" s="158">
        <v>1.7000000000000001E-2</v>
      </c>
      <c r="D20" s="158">
        <v>4.3999999999999997E-2</v>
      </c>
      <c r="E20" s="158">
        <v>4.3999999999999997E-2</v>
      </c>
      <c r="F20" s="172"/>
      <c r="G20" s="11">
        <v>2.1</v>
      </c>
      <c r="H20" s="11" t="s">
        <v>25</v>
      </c>
      <c r="I20" s="158">
        <v>0.03</v>
      </c>
      <c r="J20" s="158">
        <v>0.04</v>
      </c>
      <c r="K20" s="158">
        <v>5.0999999999999997E-2</v>
      </c>
      <c r="L20" s="172"/>
      <c r="M20" s="11">
        <v>2.1</v>
      </c>
      <c r="N20" s="11" t="s">
        <v>25</v>
      </c>
      <c r="O20" s="158">
        <v>3.4000000000000002E-2</v>
      </c>
      <c r="P20" s="158">
        <v>3.7999999999999999E-2</v>
      </c>
      <c r="Q20" s="158">
        <v>5.1999999999999998E-2</v>
      </c>
      <c r="R20" s="151"/>
      <c r="S20" s="151"/>
      <c r="T20" s="11">
        <v>2.1</v>
      </c>
      <c r="U20" s="11" t="s">
        <v>25</v>
      </c>
      <c r="V20" s="158">
        <v>0.03</v>
      </c>
      <c r="W20" s="158">
        <v>0.04</v>
      </c>
      <c r="X20" s="158">
        <v>5.0999999999999997E-2</v>
      </c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</row>
    <row r="21" spans="1:39" ht="15.5" x14ac:dyDescent="0.35">
      <c r="A21" s="63">
        <v>2.2000000000000002</v>
      </c>
      <c r="B21" s="64" t="s">
        <v>25</v>
      </c>
      <c r="C21" s="175">
        <v>4.5999999999999999E-2</v>
      </c>
      <c r="D21" s="175">
        <v>4.2999999999999997E-2</v>
      </c>
      <c r="E21" s="175">
        <v>4.2999999999999997E-2</v>
      </c>
      <c r="F21" s="172"/>
      <c r="G21" s="63">
        <v>2.2000000000000002</v>
      </c>
      <c r="H21" s="64" t="s">
        <v>25</v>
      </c>
      <c r="I21" s="175">
        <v>4.5999999999999999E-2</v>
      </c>
      <c r="J21" s="175">
        <v>0.04</v>
      </c>
      <c r="K21" s="175">
        <v>4.2999999999999997E-2</v>
      </c>
      <c r="L21" s="172"/>
      <c r="M21" s="63">
        <v>2.2000000000000002</v>
      </c>
      <c r="N21" s="64" t="s">
        <v>25</v>
      </c>
      <c r="O21" s="175">
        <v>4.5999999999999999E-2</v>
      </c>
      <c r="P21" s="175">
        <v>3.7999999999999999E-2</v>
      </c>
      <c r="Q21" s="175">
        <v>4.2999999999999997E-2</v>
      </c>
      <c r="R21" s="151"/>
      <c r="S21" s="151"/>
      <c r="T21" s="63">
        <v>2.2000000000000002</v>
      </c>
      <c r="U21" s="64" t="s">
        <v>25</v>
      </c>
      <c r="V21" s="175">
        <v>4.5999999999999999E-2</v>
      </c>
      <c r="W21" s="175">
        <v>0.04</v>
      </c>
      <c r="X21" s="175">
        <v>4.2999999999999997E-2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</row>
    <row r="22" spans="1:39" ht="15.5" x14ac:dyDescent="0.35">
      <c r="A22" s="15">
        <v>2.4</v>
      </c>
      <c r="B22" s="15" t="s">
        <v>25</v>
      </c>
      <c r="C22" s="159">
        <v>0.10100000000000001</v>
      </c>
      <c r="D22" s="159">
        <v>4.1000000000000002E-2</v>
      </c>
      <c r="E22" s="159">
        <v>4.1000000000000002E-2</v>
      </c>
      <c r="F22" s="172"/>
      <c r="G22" s="15">
        <v>2.4</v>
      </c>
      <c r="H22" s="15" t="s">
        <v>25</v>
      </c>
      <c r="I22" s="159">
        <v>0.107</v>
      </c>
      <c r="J22" s="159">
        <v>0.04</v>
      </c>
      <c r="K22" s="159">
        <v>4.7E-2</v>
      </c>
      <c r="L22" s="172"/>
      <c r="M22" s="15">
        <v>2.4</v>
      </c>
      <c r="N22" s="15" t="s">
        <v>25</v>
      </c>
      <c r="O22" s="159">
        <v>0.11</v>
      </c>
      <c r="P22" s="159">
        <v>3.9E-2</v>
      </c>
      <c r="Q22" s="159">
        <v>5.0999999999999997E-2</v>
      </c>
      <c r="R22" s="151"/>
      <c r="S22" s="151"/>
      <c r="T22" s="15">
        <v>2.4</v>
      </c>
      <c r="U22" s="15" t="s">
        <v>25</v>
      </c>
      <c r="V22" s="159">
        <v>0.107</v>
      </c>
      <c r="W22" s="159">
        <v>0.04</v>
      </c>
      <c r="X22" s="159">
        <v>4.7E-2</v>
      </c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</row>
    <row r="23" spans="1:39" ht="15.5" x14ac:dyDescent="0.35">
      <c r="A23" s="15">
        <v>2.8</v>
      </c>
      <c r="B23" s="15" t="s">
        <v>25</v>
      </c>
      <c r="C23" s="159">
        <v>0.14799999999999999</v>
      </c>
      <c r="D23" s="159">
        <v>0.04</v>
      </c>
      <c r="E23" s="159">
        <v>0.04</v>
      </c>
      <c r="F23" s="172"/>
      <c r="G23" s="15">
        <v>2.8</v>
      </c>
      <c r="H23" s="15" t="s">
        <v>25</v>
      </c>
      <c r="I23" s="159">
        <v>0.185</v>
      </c>
      <c r="J23" s="159">
        <v>0.04</v>
      </c>
      <c r="K23" s="159">
        <v>5.7000000000000002E-2</v>
      </c>
      <c r="L23" s="172"/>
      <c r="M23" s="15">
        <v>2.8</v>
      </c>
      <c r="N23" s="15" t="s">
        <v>25</v>
      </c>
      <c r="O23" s="159">
        <v>0.20399999999999999</v>
      </c>
      <c r="P23" s="159">
        <v>3.9E-2</v>
      </c>
      <c r="Q23" s="159">
        <v>6.8000000000000005E-2</v>
      </c>
      <c r="R23" s="151"/>
      <c r="S23" s="151"/>
      <c r="T23" s="15">
        <v>2.8</v>
      </c>
      <c r="U23" s="15" t="s">
        <v>25</v>
      </c>
      <c r="V23" s="159">
        <v>0.185</v>
      </c>
      <c r="W23" s="159">
        <v>0.04</v>
      </c>
      <c r="X23" s="159">
        <v>5.7000000000000002E-2</v>
      </c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</row>
    <row r="24" spans="1:39" ht="15.5" x14ac:dyDescent="0.35">
      <c r="A24" s="22">
        <v>2.1</v>
      </c>
      <c r="B24" s="22" t="s">
        <v>26</v>
      </c>
      <c r="C24" s="160">
        <v>4.7E-2</v>
      </c>
      <c r="D24" s="160">
        <v>4.4999999999999998E-2</v>
      </c>
      <c r="E24" s="160">
        <v>4.4999999999999998E-2</v>
      </c>
      <c r="F24" s="172"/>
      <c r="G24" s="22">
        <v>2.1</v>
      </c>
      <c r="H24" s="22" t="s">
        <v>26</v>
      </c>
      <c r="I24" s="160">
        <v>0.05</v>
      </c>
      <c r="J24" s="160">
        <v>4.1000000000000002E-2</v>
      </c>
      <c r="K24" s="160">
        <v>4.8000000000000001E-2</v>
      </c>
      <c r="L24" s="172"/>
      <c r="M24" s="22">
        <v>2.1</v>
      </c>
      <c r="N24" s="22" t="s">
        <v>26</v>
      </c>
      <c r="O24" s="160">
        <v>5.1999999999999998E-2</v>
      </c>
      <c r="P24" s="160">
        <v>0.04</v>
      </c>
      <c r="Q24" s="160">
        <v>0.05</v>
      </c>
      <c r="R24" s="151"/>
      <c r="S24" s="151"/>
      <c r="T24" s="22">
        <v>2.1</v>
      </c>
      <c r="U24" s="22" t="s">
        <v>26</v>
      </c>
      <c r="V24" s="160">
        <v>0.05</v>
      </c>
      <c r="W24" s="160">
        <v>4.1000000000000002E-2</v>
      </c>
      <c r="X24" s="160">
        <v>4.8000000000000001E-2</v>
      </c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</row>
    <row r="25" spans="1:39" ht="15.5" x14ac:dyDescent="0.35">
      <c r="A25" s="31">
        <v>2.2000000000000002</v>
      </c>
      <c r="B25" s="31" t="s">
        <v>26</v>
      </c>
      <c r="C25" s="161">
        <v>4.5999999999999999E-2</v>
      </c>
      <c r="D25" s="161">
        <v>4.5999999999999999E-2</v>
      </c>
      <c r="E25" s="161">
        <v>4.5999999999999999E-2</v>
      </c>
      <c r="F25" s="172"/>
      <c r="G25" s="31">
        <v>2.2000000000000002</v>
      </c>
      <c r="H25" s="31" t="s">
        <v>26</v>
      </c>
      <c r="I25" s="161">
        <v>4.5999999999999999E-2</v>
      </c>
      <c r="J25" s="161">
        <v>4.1000000000000002E-2</v>
      </c>
      <c r="K25" s="161">
        <v>4.4999999999999998E-2</v>
      </c>
      <c r="L25" s="172"/>
      <c r="M25" s="31">
        <v>2.2000000000000002</v>
      </c>
      <c r="N25" s="31" t="s">
        <v>26</v>
      </c>
      <c r="O25" s="161">
        <v>4.5999999999999999E-2</v>
      </c>
      <c r="P25" s="161">
        <v>3.9E-2</v>
      </c>
      <c r="Q25" s="161">
        <v>4.4999999999999998E-2</v>
      </c>
      <c r="R25" s="151"/>
      <c r="S25" s="151"/>
      <c r="T25" s="31">
        <v>2.2000000000000002</v>
      </c>
      <c r="U25" s="31" t="s">
        <v>26</v>
      </c>
      <c r="V25" s="161">
        <v>4.5999999999999999E-2</v>
      </c>
      <c r="W25" s="161">
        <v>4.1000000000000002E-2</v>
      </c>
      <c r="X25" s="161">
        <v>4.4999999999999998E-2</v>
      </c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</row>
    <row r="26" spans="1:39" ht="15.5" x14ac:dyDescent="0.35">
      <c r="A26" s="22">
        <v>2.4</v>
      </c>
      <c r="B26" s="22" t="s">
        <v>26</v>
      </c>
      <c r="C26" s="160">
        <v>4.5999999999999999E-2</v>
      </c>
      <c r="D26" s="160">
        <v>4.4999999999999998E-2</v>
      </c>
      <c r="E26" s="160">
        <v>4.4999999999999998E-2</v>
      </c>
      <c r="F26" s="172"/>
      <c r="G26" s="22">
        <v>2.4</v>
      </c>
      <c r="H26" s="22" t="s">
        <v>26</v>
      </c>
      <c r="I26" s="160">
        <v>5.3999999999999999E-2</v>
      </c>
      <c r="J26" s="160">
        <v>4.1000000000000002E-2</v>
      </c>
      <c r="K26" s="160">
        <v>5.1999999999999998E-2</v>
      </c>
      <c r="L26" s="172"/>
      <c r="M26" s="22">
        <v>2.4</v>
      </c>
      <c r="N26" s="22" t="s">
        <v>26</v>
      </c>
      <c r="O26" s="160">
        <v>0.06</v>
      </c>
      <c r="P26" s="160">
        <v>0.04</v>
      </c>
      <c r="Q26" s="160">
        <v>5.6000000000000001E-2</v>
      </c>
      <c r="R26" s="151"/>
      <c r="S26" s="151"/>
      <c r="T26" s="22">
        <v>2.4</v>
      </c>
      <c r="U26" s="22" t="s">
        <v>26</v>
      </c>
      <c r="V26" s="160">
        <v>5.3999999999999999E-2</v>
      </c>
      <c r="W26" s="160">
        <v>4.1000000000000002E-2</v>
      </c>
      <c r="X26" s="160">
        <v>5.1999999999999998E-2</v>
      </c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</row>
    <row r="27" spans="1:39" ht="15.5" x14ac:dyDescent="0.35">
      <c r="A27" s="22">
        <v>2.8</v>
      </c>
      <c r="B27" s="22" t="s">
        <v>26</v>
      </c>
      <c r="C27" s="160">
        <v>4.7E-2</v>
      </c>
      <c r="D27" s="160">
        <v>4.2999999999999997E-2</v>
      </c>
      <c r="E27" s="160">
        <v>4.2999999999999997E-2</v>
      </c>
      <c r="F27" s="172"/>
      <c r="G27" s="22">
        <v>2.8</v>
      </c>
      <c r="H27" s="22" t="s">
        <v>26</v>
      </c>
      <c r="I27" s="160">
        <v>7.1999999999999995E-2</v>
      </c>
      <c r="J27" s="160">
        <v>4.1000000000000002E-2</v>
      </c>
      <c r="K27" s="160">
        <v>6.5000000000000002E-2</v>
      </c>
      <c r="L27" s="172"/>
      <c r="M27" s="22">
        <v>2.8</v>
      </c>
      <c r="N27" s="22" t="s">
        <v>26</v>
      </c>
      <c r="O27" s="160">
        <v>8.6999999999999994E-2</v>
      </c>
      <c r="P27" s="160">
        <v>0.04</v>
      </c>
      <c r="Q27" s="160">
        <v>7.8E-2</v>
      </c>
      <c r="R27" s="151"/>
      <c r="S27" s="151"/>
      <c r="T27" s="22">
        <v>2.8</v>
      </c>
      <c r="U27" s="22" t="s">
        <v>26</v>
      </c>
      <c r="V27" s="160">
        <v>7.1999999999999995E-2</v>
      </c>
      <c r="W27" s="160">
        <v>4.1000000000000002E-2</v>
      </c>
      <c r="X27" s="160">
        <v>6.5000000000000002E-2</v>
      </c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</row>
    <row r="28" spans="1:39" ht="15.5" x14ac:dyDescent="0.35">
      <c r="A28" s="15">
        <v>2.1</v>
      </c>
      <c r="B28" s="15" t="s">
        <v>27</v>
      </c>
      <c r="C28" s="159">
        <v>7.8E-2</v>
      </c>
      <c r="D28" s="159">
        <v>4.3999999999999997E-2</v>
      </c>
      <c r="E28" s="159">
        <v>4.3999999999999997E-2</v>
      </c>
      <c r="F28" s="172"/>
      <c r="G28" s="15">
        <v>2.1</v>
      </c>
      <c r="H28" s="15" t="s">
        <v>27</v>
      </c>
      <c r="I28" s="159">
        <v>7.2999999999999995E-2</v>
      </c>
      <c r="J28" s="159">
        <v>4.1000000000000002E-2</v>
      </c>
      <c r="K28" s="159">
        <v>4.7E-2</v>
      </c>
      <c r="L28" s="172"/>
      <c r="M28" s="15">
        <v>2.1</v>
      </c>
      <c r="N28" s="15" t="s">
        <v>27</v>
      </c>
      <c r="O28" s="159">
        <v>7.0999999999999994E-2</v>
      </c>
      <c r="P28" s="159">
        <v>0.04</v>
      </c>
      <c r="Q28" s="159">
        <v>4.8000000000000001E-2</v>
      </c>
      <c r="R28" s="151"/>
      <c r="S28" s="151"/>
      <c r="T28" s="15">
        <v>2.1</v>
      </c>
      <c r="U28" s="15" t="s">
        <v>27</v>
      </c>
      <c r="V28" s="159">
        <v>7.2999999999999995E-2</v>
      </c>
      <c r="W28" s="159">
        <v>4.1000000000000002E-2</v>
      </c>
      <c r="X28" s="159">
        <v>4.7E-2</v>
      </c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</row>
    <row r="29" spans="1:39" ht="15.5" x14ac:dyDescent="0.35">
      <c r="A29" s="63">
        <v>2.2000000000000002</v>
      </c>
      <c r="B29" s="64" t="s">
        <v>27</v>
      </c>
      <c r="C29" s="175">
        <v>4.8000000000000001E-2</v>
      </c>
      <c r="D29" s="175">
        <v>4.5999999999999999E-2</v>
      </c>
      <c r="E29" s="175">
        <v>4.5999999999999999E-2</v>
      </c>
      <c r="F29" s="172"/>
      <c r="G29" s="63">
        <v>2.2000000000000002</v>
      </c>
      <c r="H29" s="64" t="s">
        <v>27</v>
      </c>
      <c r="I29" s="175">
        <v>4.5999999999999999E-2</v>
      </c>
      <c r="J29" s="175">
        <v>4.2000000000000003E-2</v>
      </c>
      <c r="K29" s="175">
        <v>4.4999999999999998E-2</v>
      </c>
      <c r="L29" s="172"/>
      <c r="M29" s="63">
        <v>2.2000000000000002</v>
      </c>
      <c r="N29" s="64" t="s">
        <v>27</v>
      </c>
      <c r="O29" s="175">
        <v>4.7E-2</v>
      </c>
      <c r="P29" s="175">
        <v>0.04</v>
      </c>
      <c r="Q29" s="175">
        <v>4.4999999999999998E-2</v>
      </c>
      <c r="R29" s="151"/>
      <c r="S29" s="151"/>
      <c r="T29" s="63">
        <v>2.2000000000000002</v>
      </c>
      <c r="U29" s="64" t="s">
        <v>27</v>
      </c>
      <c r="V29" s="175">
        <v>4.5999999999999999E-2</v>
      </c>
      <c r="W29" s="175">
        <v>4.2000000000000003E-2</v>
      </c>
      <c r="X29" s="175">
        <v>4.4999999999999998E-2</v>
      </c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</row>
    <row r="30" spans="1:39" ht="15.5" x14ac:dyDescent="0.35">
      <c r="A30" s="11">
        <v>2.4</v>
      </c>
      <c r="B30" s="11" t="s">
        <v>27</v>
      </c>
      <c r="C30" s="158">
        <v>2.5999999999999999E-2</v>
      </c>
      <c r="D30" s="158">
        <v>4.7E-2</v>
      </c>
      <c r="E30" s="158">
        <v>4.7E-2</v>
      </c>
      <c r="F30" s="172"/>
      <c r="G30" s="11">
        <v>2.4</v>
      </c>
      <c r="H30" s="11" t="s">
        <v>27</v>
      </c>
      <c r="I30" s="158">
        <v>3.1E-2</v>
      </c>
      <c r="J30" s="158">
        <v>4.2000000000000003E-2</v>
      </c>
      <c r="K30" s="158">
        <v>5.2999999999999999E-2</v>
      </c>
      <c r="L30" s="172"/>
      <c r="M30" s="11">
        <v>2.4</v>
      </c>
      <c r="N30" s="11" t="s">
        <v>27</v>
      </c>
      <c r="O30" s="158">
        <v>3.5000000000000003E-2</v>
      </c>
      <c r="P30" s="158">
        <v>4.1000000000000002E-2</v>
      </c>
      <c r="Q30" s="158">
        <v>5.8000000000000003E-2</v>
      </c>
      <c r="R30" s="151"/>
      <c r="S30" s="151"/>
      <c r="T30" s="11">
        <v>2.4</v>
      </c>
      <c r="U30" s="11" t="s">
        <v>27</v>
      </c>
      <c r="V30" s="158">
        <v>3.1E-2</v>
      </c>
      <c r="W30" s="158">
        <v>4.2000000000000003E-2</v>
      </c>
      <c r="X30" s="158">
        <v>5.2999999999999999E-2</v>
      </c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</row>
    <row r="31" spans="1:39" ht="15.5" x14ac:dyDescent="0.35">
      <c r="A31" s="11">
        <v>2.8</v>
      </c>
      <c r="B31" s="11" t="s">
        <v>27</v>
      </c>
      <c r="C31" s="158">
        <v>1.7000000000000001E-2</v>
      </c>
      <c r="D31" s="158">
        <v>4.5999999999999999E-2</v>
      </c>
      <c r="E31" s="158">
        <v>4.5999999999999999E-2</v>
      </c>
      <c r="F31" s="172"/>
      <c r="G31" s="11">
        <v>2.8</v>
      </c>
      <c r="H31" s="11" t="s">
        <v>27</v>
      </c>
      <c r="I31" s="158">
        <v>0.03</v>
      </c>
      <c r="J31" s="158">
        <v>4.2999999999999997E-2</v>
      </c>
      <c r="K31" s="158">
        <v>6.7000000000000004E-2</v>
      </c>
      <c r="L31" s="172"/>
      <c r="M31" s="11">
        <v>2.8</v>
      </c>
      <c r="N31" s="11" t="s">
        <v>27</v>
      </c>
      <c r="O31" s="158">
        <v>0.04</v>
      </c>
      <c r="P31" s="158">
        <v>4.1000000000000002E-2</v>
      </c>
      <c r="Q31" s="158">
        <v>8.2000000000000003E-2</v>
      </c>
      <c r="R31" s="151"/>
      <c r="S31" s="151"/>
      <c r="T31" s="11">
        <v>2.8</v>
      </c>
      <c r="U31" s="11" t="s">
        <v>27</v>
      </c>
      <c r="V31" s="158">
        <v>0.03</v>
      </c>
      <c r="W31" s="158">
        <v>4.2999999999999997E-2</v>
      </c>
      <c r="X31" s="158">
        <v>6.7000000000000004E-2</v>
      </c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</row>
    <row r="32" spans="1:39" ht="15.5" x14ac:dyDescent="0.35">
      <c r="A32" s="15">
        <v>2.1</v>
      </c>
      <c r="B32" s="15" t="s">
        <v>28</v>
      </c>
      <c r="C32" s="159">
        <v>0.105</v>
      </c>
      <c r="D32" s="159">
        <v>4.3999999999999997E-2</v>
      </c>
      <c r="E32" s="159">
        <v>4.3999999999999997E-2</v>
      </c>
      <c r="F32" s="172"/>
      <c r="G32" s="15">
        <v>2.1</v>
      </c>
      <c r="H32" s="15" t="s">
        <v>28</v>
      </c>
      <c r="I32" s="159">
        <v>9.7000000000000003E-2</v>
      </c>
      <c r="J32" s="159">
        <v>4.1000000000000002E-2</v>
      </c>
      <c r="K32" s="159">
        <v>4.5999999999999999E-2</v>
      </c>
      <c r="L32" s="172"/>
      <c r="M32" s="15">
        <v>2.1</v>
      </c>
      <c r="N32" s="15" t="s">
        <v>28</v>
      </c>
      <c r="O32" s="159">
        <v>9.0999999999999998E-2</v>
      </c>
      <c r="P32" s="159">
        <v>3.9E-2</v>
      </c>
      <c r="Q32" s="159">
        <v>4.7E-2</v>
      </c>
      <c r="R32" s="151"/>
      <c r="S32" s="151"/>
      <c r="T32" s="15">
        <v>2.1</v>
      </c>
      <c r="U32" s="15" t="s">
        <v>28</v>
      </c>
      <c r="V32" s="159">
        <v>9.7000000000000003E-2</v>
      </c>
      <c r="W32" s="159">
        <v>4.1000000000000002E-2</v>
      </c>
      <c r="X32" s="159">
        <v>4.5999999999999999E-2</v>
      </c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</row>
    <row r="33" spans="1:39" ht="15.5" x14ac:dyDescent="0.35">
      <c r="A33" s="63">
        <v>2.2000000000000002</v>
      </c>
      <c r="B33" s="64" t="s">
        <v>28</v>
      </c>
      <c r="C33" s="175">
        <v>4.8000000000000001E-2</v>
      </c>
      <c r="D33" s="175">
        <v>4.5999999999999999E-2</v>
      </c>
      <c r="E33" s="175">
        <v>4.5999999999999999E-2</v>
      </c>
      <c r="F33" s="172"/>
      <c r="G33" s="63">
        <v>2.2000000000000002</v>
      </c>
      <c r="H33" s="64" t="s">
        <v>28</v>
      </c>
      <c r="I33" s="175">
        <v>4.8000000000000001E-2</v>
      </c>
      <c r="J33" s="175">
        <v>4.2000000000000003E-2</v>
      </c>
      <c r="K33" s="175">
        <v>4.4999999999999998E-2</v>
      </c>
      <c r="L33" s="172"/>
      <c r="M33" s="63">
        <v>2.2000000000000002</v>
      </c>
      <c r="N33" s="64" t="s">
        <v>28</v>
      </c>
      <c r="O33" s="175">
        <v>4.8000000000000001E-2</v>
      </c>
      <c r="P33" s="175">
        <v>4.1000000000000002E-2</v>
      </c>
      <c r="Q33" s="175">
        <v>4.5999999999999999E-2</v>
      </c>
      <c r="R33" s="151"/>
      <c r="S33" s="151"/>
      <c r="T33" s="63">
        <v>2.2000000000000002</v>
      </c>
      <c r="U33" s="64" t="s">
        <v>28</v>
      </c>
      <c r="V33" s="175">
        <v>4.8000000000000001E-2</v>
      </c>
      <c r="W33" s="175">
        <v>4.2000000000000003E-2</v>
      </c>
      <c r="X33" s="175">
        <v>4.4999999999999998E-2</v>
      </c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</row>
    <row r="34" spans="1:39" ht="15.5" x14ac:dyDescent="0.35">
      <c r="A34" s="11">
        <v>2.4</v>
      </c>
      <c r="B34" s="11" t="s">
        <v>28</v>
      </c>
      <c r="C34" s="158">
        <v>1.7000000000000001E-2</v>
      </c>
      <c r="D34" s="158">
        <v>4.8000000000000001E-2</v>
      </c>
      <c r="E34" s="158">
        <v>4.8000000000000001E-2</v>
      </c>
      <c r="F34" s="172"/>
      <c r="G34" s="11">
        <v>2.4</v>
      </c>
      <c r="H34" s="11" t="s">
        <v>28</v>
      </c>
      <c r="I34" s="158">
        <v>1.9E-2</v>
      </c>
      <c r="J34" s="158">
        <v>4.2999999999999997E-2</v>
      </c>
      <c r="K34" s="158">
        <v>5.2999999999999999E-2</v>
      </c>
      <c r="L34" s="172"/>
      <c r="M34" s="11">
        <v>2.4</v>
      </c>
      <c r="N34" s="11" t="s">
        <v>28</v>
      </c>
      <c r="O34" s="158">
        <v>2.1999999999999999E-2</v>
      </c>
      <c r="P34" s="158">
        <v>4.1000000000000002E-2</v>
      </c>
      <c r="Q34" s="158">
        <v>5.8000000000000003E-2</v>
      </c>
      <c r="R34" s="151"/>
      <c r="S34" s="151"/>
      <c r="T34" s="11">
        <v>2.4</v>
      </c>
      <c r="U34" s="11" t="s">
        <v>28</v>
      </c>
      <c r="V34" s="158">
        <v>1.9E-2</v>
      </c>
      <c r="W34" s="158">
        <v>4.2999999999999997E-2</v>
      </c>
      <c r="X34" s="158">
        <v>5.2999999999999999E-2</v>
      </c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</row>
    <row r="35" spans="1:39" ht="15.5" x14ac:dyDescent="0.35">
      <c r="A35" s="11">
        <v>2.8</v>
      </c>
      <c r="B35" s="11" t="s">
        <v>28</v>
      </c>
      <c r="C35" s="158">
        <v>7.0000000000000001E-3</v>
      </c>
      <c r="D35" s="158">
        <v>4.7E-2</v>
      </c>
      <c r="E35" s="158">
        <v>4.7E-2</v>
      </c>
      <c r="F35" s="172"/>
      <c r="G35" s="11">
        <v>2.8</v>
      </c>
      <c r="H35" s="11" t="s">
        <v>28</v>
      </c>
      <c r="I35" s="158">
        <v>1.2999999999999999E-2</v>
      </c>
      <c r="J35" s="158">
        <v>4.2999999999999997E-2</v>
      </c>
      <c r="K35" s="158">
        <v>6.8000000000000005E-2</v>
      </c>
      <c r="L35" s="172"/>
      <c r="M35" s="11">
        <v>2.8</v>
      </c>
      <c r="N35" s="11" t="s">
        <v>28</v>
      </c>
      <c r="O35" s="158">
        <v>1.9E-2</v>
      </c>
      <c r="P35" s="158">
        <v>4.1000000000000002E-2</v>
      </c>
      <c r="Q35" s="158">
        <v>8.3000000000000004E-2</v>
      </c>
      <c r="R35" s="151"/>
      <c r="S35" s="151"/>
      <c r="T35" s="11">
        <v>2.8</v>
      </c>
      <c r="U35" s="11" t="s">
        <v>28</v>
      </c>
      <c r="V35" s="158">
        <v>1.2999999999999999E-2</v>
      </c>
      <c r="W35" s="158">
        <v>4.2999999999999997E-2</v>
      </c>
      <c r="X35" s="158">
        <v>6.8000000000000005E-2</v>
      </c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</row>
    <row r="36" spans="1:39" ht="15.5" x14ac:dyDescent="0.35">
      <c r="A36" s="19">
        <v>2.1</v>
      </c>
      <c r="B36" s="19" t="s">
        <v>29</v>
      </c>
      <c r="C36" s="152">
        <v>1.7000000000000001E-2</v>
      </c>
      <c r="D36" s="152">
        <v>4.5999999999999999E-2</v>
      </c>
      <c r="E36" s="152">
        <v>4.5999999999999999E-2</v>
      </c>
      <c r="F36" s="172"/>
      <c r="G36" s="19">
        <v>2.1</v>
      </c>
      <c r="H36" s="19" t="s">
        <v>29</v>
      </c>
      <c r="I36" s="152">
        <v>3.1E-2</v>
      </c>
      <c r="J36" s="152">
        <v>4.2000000000000003E-2</v>
      </c>
      <c r="K36" s="152">
        <v>5.1999999999999998E-2</v>
      </c>
      <c r="L36" s="172"/>
      <c r="M36" s="19">
        <v>2.1</v>
      </c>
      <c r="N36" s="19" t="s">
        <v>29</v>
      </c>
      <c r="O36" s="152">
        <v>3.5000000000000003E-2</v>
      </c>
      <c r="P36" s="152">
        <v>0.04</v>
      </c>
      <c r="Q36" s="152">
        <v>5.2999999999999999E-2</v>
      </c>
      <c r="R36" s="151"/>
      <c r="S36" s="151"/>
      <c r="T36" s="19">
        <v>2.1</v>
      </c>
      <c r="U36" s="19" t="s">
        <v>29</v>
      </c>
      <c r="V36" s="152">
        <v>3.1E-2</v>
      </c>
      <c r="W36" s="152">
        <v>4.2000000000000003E-2</v>
      </c>
      <c r="X36" s="152">
        <v>5.1999999999999998E-2</v>
      </c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</row>
    <row r="37" spans="1:39" ht="15.5" x14ac:dyDescent="0.35">
      <c r="A37" s="63">
        <v>2.2000000000000002</v>
      </c>
      <c r="B37" s="64" t="s">
        <v>29</v>
      </c>
      <c r="C37" s="175">
        <v>4.8000000000000001E-2</v>
      </c>
      <c r="D37" s="175">
        <v>4.4999999999999998E-2</v>
      </c>
      <c r="E37" s="175">
        <v>4.4999999999999998E-2</v>
      </c>
      <c r="F37" s="172"/>
      <c r="G37" s="63">
        <v>2.2000000000000002</v>
      </c>
      <c r="H37" s="64" t="s">
        <v>29</v>
      </c>
      <c r="I37" s="175">
        <v>4.7E-2</v>
      </c>
      <c r="J37" s="175">
        <v>4.2000000000000003E-2</v>
      </c>
      <c r="K37" s="175">
        <v>4.4999999999999998E-2</v>
      </c>
      <c r="L37" s="172"/>
      <c r="M37" s="63">
        <v>2.2000000000000002</v>
      </c>
      <c r="N37" s="64" t="s">
        <v>29</v>
      </c>
      <c r="O37" s="175">
        <v>4.7E-2</v>
      </c>
      <c r="P37" s="175">
        <v>0.04</v>
      </c>
      <c r="Q37" s="175">
        <v>4.4999999999999998E-2</v>
      </c>
      <c r="R37" s="151"/>
      <c r="S37" s="151"/>
      <c r="T37" s="63">
        <v>2.2000000000000002</v>
      </c>
      <c r="U37" s="64" t="s">
        <v>29</v>
      </c>
      <c r="V37" s="175">
        <v>4.7E-2</v>
      </c>
      <c r="W37" s="175">
        <v>4.2000000000000003E-2</v>
      </c>
      <c r="X37" s="175">
        <v>4.4999999999999998E-2</v>
      </c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</row>
    <row r="38" spans="1:39" ht="15.5" x14ac:dyDescent="0.35">
      <c r="A38" s="17">
        <v>2.4</v>
      </c>
      <c r="B38" s="17" t="s">
        <v>29</v>
      </c>
      <c r="C38" s="154">
        <v>0.10299999999999999</v>
      </c>
      <c r="D38" s="154">
        <v>4.2999999999999997E-2</v>
      </c>
      <c r="E38" s="154">
        <v>4.2999999999999997E-2</v>
      </c>
      <c r="F38" s="172"/>
      <c r="G38" s="17">
        <v>2.4</v>
      </c>
      <c r="H38" s="17" t="s">
        <v>29</v>
      </c>
      <c r="I38" s="154">
        <v>0.111</v>
      </c>
      <c r="J38" s="154">
        <v>4.1000000000000002E-2</v>
      </c>
      <c r="K38" s="154">
        <v>0.05</v>
      </c>
      <c r="L38" s="172"/>
      <c r="M38" s="17">
        <v>2.4</v>
      </c>
      <c r="N38" s="17" t="s">
        <v>29</v>
      </c>
      <c r="O38" s="154">
        <v>0.113</v>
      </c>
      <c r="P38" s="154">
        <v>0.04</v>
      </c>
      <c r="Q38" s="154">
        <v>5.3999999999999999E-2</v>
      </c>
      <c r="R38" s="151"/>
      <c r="S38" s="151"/>
      <c r="T38" s="17">
        <v>2.4</v>
      </c>
      <c r="U38" s="17" t="s">
        <v>29</v>
      </c>
      <c r="V38" s="154">
        <v>0.111</v>
      </c>
      <c r="W38" s="154">
        <v>4.1000000000000002E-2</v>
      </c>
      <c r="X38" s="154">
        <v>0.05</v>
      </c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</row>
    <row r="39" spans="1:39" ht="15.5" x14ac:dyDescent="0.35">
      <c r="A39" s="17">
        <v>2.8</v>
      </c>
      <c r="B39" s="17" t="s">
        <v>29</v>
      </c>
      <c r="C39" s="154">
        <v>0.14899999999999999</v>
      </c>
      <c r="D39" s="154">
        <v>4.1000000000000002E-2</v>
      </c>
      <c r="E39" s="154">
        <v>4.1000000000000002E-2</v>
      </c>
      <c r="F39" s="172"/>
      <c r="G39" s="17">
        <v>2.8</v>
      </c>
      <c r="H39" s="17" t="s">
        <v>29</v>
      </c>
      <c r="I39" s="154">
        <v>0.187</v>
      </c>
      <c r="J39" s="154">
        <v>4.1000000000000002E-2</v>
      </c>
      <c r="K39" s="154">
        <v>6.0999999999999999E-2</v>
      </c>
      <c r="L39" s="172"/>
      <c r="M39" s="17">
        <v>2.8</v>
      </c>
      <c r="N39" s="17" t="s">
        <v>29</v>
      </c>
      <c r="O39" s="154">
        <v>0.20499999999999999</v>
      </c>
      <c r="P39" s="154">
        <v>0.04</v>
      </c>
      <c r="Q39" s="154">
        <v>7.2999999999999995E-2</v>
      </c>
      <c r="R39" s="151"/>
      <c r="S39" s="151"/>
      <c r="T39" s="17">
        <v>2.8</v>
      </c>
      <c r="U39" s="17" t="s">
        <v>29</v>
      </c>
      <c r="V39" s="154">
        <v>0.187</v>
      </c>
      <c r="W39" s="154">
        <v>4.1000000000000002E-2</v>
      </c>
      <c r="X39" s="154">
        <v>6.0999999999999999E-2</v>
      </c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</row>
    <row r="40" spans="1:39" ht="15.5" x14ac:dyDescent="0.35">
      <c r="A40" s="24">
        <v>2.1</v>
      </c>
      <c r="B40" s="24" t="s">
        <v>30</v>
      </c>
      <c r="C40" s="157">
        <v>4.8000000000000001E-2</v>
      </c>
      <c r="D40" s="157">
        <v>4.7E-2</v>
      </c>
      <c r="E40" s="157">
        <v>4.7E-2</v>
      </c>
      <c r="F40" s="172"/>
      <c r="G40" s="24">
        <v>2.1</v>
      </c>
      <c r="H40" s="24" t="s">
        <v>30</v>
      </c>
      <c r="I40" s="157">
        <v>5.0999999999999997E-2</v>
      </c>
      <c r="J40" s="157">
        <v>4.2999999999999997E-2</v>
      </c>
      <c r="K40" s="157">
        <v>0.05</v>
      </c>
      <c r="L40" s="172"/>
      <c r="M40" s="24">
        <v>2.1</v>
      </c>
      <c r="N40" s="24" t="s">
        <v>30</v>
      </c>
      <c r="O40" s="157">
        <v>5.1999999999999998E-2</v>
      </c>
      <c r="P40" s="157">
        <v>4.1000000000000002E-2</v>
      </c>
      <c r="Q40" s="157">
        <v>5.0999999999999997E-2</v>
      </c>
      <c r="R40" s="151"/>
      <c r="S40" s="151"/>
      <c r="T40" s="24">
        <v>2.1</v>
      </c>
      <c r="U40" s="24" t="s">
        <v>30</v>
      </c>
      <c r="V40" s="157">
        <v>5.0999999999999997E-2</v>
      </c>
      <c r="W40" s="157">
        <v>4.2999999999999997E-2</v>
      </c>
      <c r="X40" s="157">
        <v>0.05</v>
      </c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</row>
    <row r="41" spans="1:39" ht="15.5" x14ac:dyDescent="0.35">
      <c r="A41" s="31">
        <v>2.2000000000000002</v>
      </c>
      <c r="B41" s="31" t="s">
        <v>30</v>
      </c>
      <c r="C41" s="161">
        <v>4.7E-2</v>
      </c>
      <c r="D41" s="161">
        <v>4.7E-2</v>
      </c>
      <c r="E41" s="161">
        <v>4.7E-2</v>
      </c>
      <c r="F41" s="172"/>
      <c r="G41" s="31">
        <v>2.2000000000000002</v>
      </c>
      <c r="H41" s="31" t="s">
        <v>30</v>
      </c>
      <c r="I41" s="161">
        <v>4.7E-2</v>
      </c>
      <c r="J41" s="161">
        <v>4.2999999999999997E-2</v>
      </c>
      <c r="K41" s="161">
        <v>4.5999999999999999E-2</v>
      </c>
      <c r="L41" s="172"/>
      <c r="M41" s="31">
        <v>2.2000000000000002</v>
      </c>
      <c r="N41" s="31" t="s">
        <v>30</v>
      </c>
      <c r="O41" s="161">
        <v>4.7E-2</v>
      </c>
      <c r="P41" s="161">
        <v>4.1000000000000002E-2</v>
      </c>
      <c r="Q41" s="161">
        <v>4.5999999999999999E-2</v>
      </c>
      <c r="R41" s="151"/>
      <c r="S41" s="151"/>
      <c r="T41" s="31">
        <v>2.2000000000000002</v>
      </c>
      <c r="U41" s="31" t="s">
        <v>30</v>
      </c>
      <c r="V41" s="161">
        <v>4.7E-2</v>
      </c>
      <c r="W41" s="161">
        <v>4.2999999999999997E-2</v>
      </c>
      <c r="X41" s="161">
        <v>4.5999999999999999E-2</v>
      </c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</row>
    <row r="42" spans="1:39" ht="15.5" x14ac:dyDescent="0.35">
      <c r="A42" s="24">
        <v>2.4</v>
      </c>
      <c r="B42" s="24" t="s">
        <v>30</v>
      </c>
      <c r="C42" s="157">
        <v>4.7E-2</v>
      </c>
      <c r="D42" s="157">
        <v>4.5999999999999999E-2</v>
      </c>
      <c r="E42" s="157">
        <v>4.5999999999999999E-2</v>
      </c>
      <c r="F42" s="172"/>
      <c r="G42" s="24">
        <v>2.4</v>
      </c>
      <c r="H42" s="24" t="s">
        <v>30</v>
      </c>
      <c r="I42" s="157">
        <v>5.6000000000000001E-2</v>
      </c>
      <c r="J42" s="157">
        <v>4.2999999999999997E-2</v>
      </c>
      <c r="K42" s="157">
        <v>5.2999999999999999E-2</v>
      </c>
      <c r="L42" s="172"/>
      <c r="M42" s="24">
        <v>2.4</v>
      </c>
      <c r="N42" s="24" t="s">
        <v>30</v>
      </c>
      <c r="O42" s="157">
        <v>6.0999999999999999E-2</v>
      </c>
      <c r="P42" s="157">
        <v>4.1000000000000002E-2</v>
      </c>
      <c r="Q42" s="157">
        <v>5.8000000000000003E-2</v>
      </c>
      <c r="R42" s="151"/>
      <c r="S42" s="151"/>
      <c r="T42" s="24">
        <v>2.4</v>
      </c>
      <c r="U42" s="24" t="s">
        <v>30</v>
      </c>
      <c r="V42" s="157">
        <v>5.6000000000000001E-2</v>
      </c>
      <c r="W42" s="157">
        <v>4.2999999999999997E-2</v>
      </c>
      <c r="X42" s="157">
        <v>5.2999999999999999E-2</v>
      </c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</row>
    <row r="43" spans="1:39" ht="15.5" x14ac:dyDescent="0.35">
      <c r="A43" s="24">
        <v>2.8</v>
      </c>
      <c r="B43" s="24" t="s">
        <v>30</v>
      </c>
      <c r="C43" s="157">
        <v>4.8000000000000001E-2</v>
      </c>
      <c r="D43" s="157">
        <v>4.4999999999999998E-2</v>
      </c>
      <c r="E43" s="157">
        <v>4.4999999999999998E-2</v>
      </c>
      <c r="F43" s="172"/>
      <c r="G43" s="24">
        <v>2.8</v>
      </c>
      <c r="H43" s="24" t="s">
        <v>30</v>
      </c>
      <c r="I43" s="157">
        <v>7.1999999999999995E-2</v>
      </c>
      <c r="J43" s="157">
        <v>4.2999999999999997E-2</v>
      </c>
      <c r="K43" s="157">
        <v>6.7000000000000004E-2</v>
      </c>
      <c r="L43" s="172"/>
      <c r="M43" s="24">
        <v>2.8</v>
      </c>
      <c r="N43" s="24" t="s">
        <v>30</v>
      </c>
      <c r="O43" s="157">
        <v>8.8999999999999996E-2</v>
      </c>
      <c r="P43" s="157">
        <v>4.1000000000000002E-2</v>
      </c>
      <c r="Q43" s="157">
        <v>8.2000000000000003E-2</v>
      </c>
      <c r="R43" s="151"/>
      <c r="S43" s="151"/>
      <c r="T43" s="24">
        <v>2.8</v>
      </c>
      <c r="U43" s="24" t="s">
        <v>30</v>
      </c>
      <c r="V43" s="157">
        <v>7.1999999999999995E-2</v>
      </c>
      <c r="W43" s="157">
        <v>4.2999999999999997E-2</v>
      </c>
      <c r="X43" s="157">
        <v>6.7000000000000004E-2</v>
      </c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</row>
    <row r="44" spans="1:39" ht="15.5" x14ac:dyDescent="0.35">
      <c r="A44" s="17">
        <v>2.1</v>
      </c>
      <c r="B44" s="17" t="s">
        <v>31</v>
      </c>
      <c r="C44" s="154">
        <v>7.9000000000000001E-2</v>
      </c>
      <c r="D44" s="154">
        <v>4.5999999999999999E-2</v>
      </c>
      <c r="E44" s="154">
        <v>4.5999999999999999E-2</v>
      </c>
      <c r="F44" s="172"/>
      <c r="G44" s="17">
        <v>2.1</v>
      </c>
      <c r="H44" s="17" t="s">
        <v>31</v>
      </c>
      <c r="I44" s="154">
        <v>7.3999999999999996E-2</v>
      </c>
      <c r="J44" s="154">
        <v>4.2999999999999997E-2</v>
      </c>
      <c r="K44" s="154">
        <v>4.9000000000000002E-2</v>
      </c>
      <c r="L44" s="172"/>
      <c r="M44" s="17">
        <v>2.1</v>
      </c>
      <c r="N44" s="17" t="s">
        <v>31</v>
      </c>
      <c r="O44" s="154">
        <v>7.1999999999999995E-2</v>
      </c>
      <c r="P44" s="154">
        <v>4.2000000000000003E-2</v>
      </c>
      <c r="Q44" s="154">
        <v>0.05</v>
      </c>
      <c r="R44" s="151"/>
      <c r="S44" s="151"/>
      <c r="T44" s="17">
        <v>2.1</v>
      </c>
      <c r="U44" s="17" t="s">
        <v>31</v>
      </c>
      <c r="V44" s="154">
        <v>7.3999999999999996E-2</v>
      </c>
      <c r="W44" s="154">
        <v>4.2999999999999997E-2</v>
      </c>
      <c r="X44" s="154">
        <v>4.9000000000000002E-2</v>
      </c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</row>
    <row r="45" spans="1:39" ht="15.5" x14ac:dyDescent="0.35">
      <c r="A45" s="63">
        <v>2.2000000000000002</v>
      </c>
      <c r="B45" s="64" t="s">
        <v>31</v>
      </c>
      <c r="C45" s="175">
        <v>4.8000000000000001E-2</v>
      </c>
      <c r="D45" s="175">
        <v>4.8000000000000001E-2</v>
      </c>
      <c r="E45" s="175">
        <v>4.8000000000000001E-2</v>
      </c>
      <c r="F45" s="172"/>
      <c r="G45" s="63">
        <v>2.2000000000000002</v>
      </c>
      <c r="H45" s="64" t="s">
        <v>31</v>
      </c>
      <c r="I45" s="175">
        <v>4.8000000000000001E-2</v>
      </c>
      <c r="J45" s="175">
        <v>4.3999999999999997E-2</v>
      </c>
      <c r="K45" s="175">
        <v>4.7E-2</v>
      </c>
      <c r="L45" s="172"/>
      <c r="M45" s="63">
        <v>2.2000000000000002</v>
      </c>
      <c r="N45" s="64" t="s">
        <v>31</v>
      </c>
      <c r="O45" s="175">
        <v>4.8000000000000001E-2</v>
      </c>
      <c r="P45" s="175">
        <v>4.2000000000000003E-2</v>
      </c>
      <c r="Q45" s="175">
        <v>4.7E-2</v>
      </c>
      <c r="R45" s="151"/>
      <c r="S45" s="151"/>
      <c r="T45" s="63">
        <v>2.2000000000000002</v>
      </c>
      <c r="U45" s="64" t="s">
        <v>31</v>
      </c>
      <c r="V45" s="175">
        <v>4.8000000000000001E-2</v>
      </c>
      <c r="W45" s="175">
        <v>4.3999999999999997E-2</v>
      </c>
      <c r="X45" s="175">
        <v>4.7E-2</v>
      </c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</row>
    <row r="46" spans="1:39" ht="15.5" x14ac:dyDescent="0.35">
      <c r="A46" s="19">
        <v>2.4</v>
      </c>
      <c r="B46" s="19" t="s">
        <v>31</v>
      </c>
      <c r="C46" s="152">
        <v>2.5999999999999999E-2</v>
      </c>
      <c r="D46" s="152">
        <v>4.7E-2</v>
      </c>
      <c r="E46" s="152">
        <v>4.7E-2</v>
      </c>
      <c r="F46" s="172"/>
      <c r="G46" s="19">
        <v>2.4</v>
      </c>
      <c r="H46" s="19" t="s">
        <v>31</v>
      </c>
      <c r="I46" s="152">
        <v>3.1E-2</v>
      </c>
      <c r="J46" s="152">
        <v>4.3999999999999997E-2</v>
      </c>
      <c r="K46" s="152">
        <v>5.5E-2</v>
      </c>
      <c r="L46" s="172"/>
      <c r="M46" s="19">
        <v>2.4</v>
      </c>
      <c r="N46" s="19" t="s">
        <v>31</v>
      </c>
      <c r="O46" s="152">
        <v>3.5000000000000003E-2</v>
      </c>
      <c r="P46" s="152">
        <v>4.2000000000000003E-2</v>
      </c>
      <c r="Q46" s="152">
        <v>5.8999999999999997E-2</v>
      </c>
      <c r="R46" s="151"/>
      <c r="S46" s="151"/>
      <c r="T46" s="19">
        <v>2.4</v>
      </c>
      <c r="U46" s="19" t="s">
        <v>31</v>
      </c>
      <c r="V46" s="152">
        <v>3.1E-2</v>
      </c>
      <c r="W46" s="152">
        <v>4.3999999999999997E-2</v>
      </c>
      <c r="X46" s="152">
        <v>5.5E-2</v>
      </c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</row>
    <row r="47" spans="1:39" ht="15.5" x14ac:dyDescent="0.35">
      <c r="A47" s="19">
        <v>2.8</v>
      </c>
      <c r="B47" s="19" t="s">
        <v>31</v>
      </c>
      <c r="C47" s="152">
        <v>1.7999999999999999E-2</v>
      </c>
      <c r="D47" s="152">
        <v>4.7E-2</v>
      </c>
      <c r="E47" s="152">
        <v>4.7E-2</v>
      </c>
      <c r="F47" s="172"/>
      <c r="G47" s="19">
        <v>2.8</v>
      </c>
      <c r="H47" s="19" t="s">
        <v>31</v>
      </c>
      <c r="I47" s="152">
        <v>3.1E-2</v>
      </c>
      <c r="J47" s="152">
        <v>4.3999999999999997E-2</v>
      </c>
      <c r="K47" s="152">
        <v>6.9000000000000006E-2</v>
      </c>
      <c r="L47" s="172"/>
      <c r="M47" s="19">
        <v>2.8</v>
      </c>
      <c r="N47" s="19" t="s">
        <v>31</v>
      </c>
      <c r="O47" s="152">
        <v>4.1000000000000002E-2</v>
      </c>
      <c r="P47" s="152">
        <v>4.2000000000000003E-2</v>
      </c>
      <c r="Q47" s="152">
        <v>8.4000000000000005E-2</v>
      </c>
      <c r="R47" s="151"/>
      <c r="S47" s="151"/>
      <c r="T47" s="19">
        <v>2.8</v>
      </c>
      <c r="U47" s="19" t="s">
        <v>31</v>
      </c>
      <c r="V47" s="152">
        <v>3.1E-2</v>
      </c>
      <c r="W47" s="152">
        <v>4.3999999999999997E-2</v>
      </c>
      <c r="X47" s="152">
        <v>6.9000000000000006E-2</v>
      </c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</row>
    <row r="48" spans="1:39" ht="15.5" x14ac:dyDescent="0.35">
      <c r="A48" s="17">
        <v>2.1</v>
      </c>
      <c r="B48" s="17" t="s">
        <v>32</v>
      </c>
      <c r="C48" s="154">
        <v>0.106</v>
      </c>
      <c r="D48" s="154">
        <v>4.5999999999999999E-2</v>
      </c>
      <c r="E48" s="154">
        <v>4.5999999999999999E-2</v>
      </c>
      <c r="F48" s="172"/>
      <c r="G48" s="17">
        <v>2.1</v>
      </c>
      <c r="H48" s="17" t="s">
        <v>32</v>
      </c>
      <c r="I48" s="154">
        <v>9.8000000000000004E-2</v>
      </c>
      <c r="J48" s="154">
        <v>4.2999999999999997E-2</v>
      </c>
      <c r="K48" s="154">
        <v>4.8000000000000001E-2</v>
      </c>
      <c r="L48" s="172"/>
      <c r="M48" s="17">
        <v>2.1</v>
      </c>
      <c r="N48" s="17" t="s">
        <v>32</v>
      </c>
      <c r="O48" s="154">
        <v>9.1999999999999998E-2</v>
      </c>
      <c r="P48" s="154">
        <v>4.1000000000000002E-2</v>
      </c>
      <c r="Q48" s="154">
        <v>4.9000000000000002E-2</v>
      </c>
      <c r="R48" s="151"/>
      <c r="S48" s="151"/>
      <c r="T48" s="17">
        <v>2.1</v>
      </c>
      <c r="U48" s="17" t="s">
        <v>32</v>
      </c>
      <c r="V48" s="154">
        <v>9.8000000000000004E-2</v>
      </c>
      <c r="W48" s="154">
        <v>4.2999999999999997E-2</v>
      </c>
      <c r="X48" s="154">
        <v>4.8000000000000001E-2</v>
      </c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</row>
    <row r="49" spans="1:39" ht="15.5" x14ac:dyDescent="0.35">
      <c r="A49" s="63">
        <v>2.2000000000000002</v>
      </c>
      <c r="B49" s="64" t="s">
        <v>32</v>
      </c>
      <c r="C49" s="175">
        <v>4.9000000000000002E-2</v>
      </c>
      <c r="D49" s="175">
        <v>4.7E-2</v>
      </c>
      <c r="E49" s="175">
        <v>4.7E-2</v>
      </c>
      <c r="F49" s="172"/>
      <c r="G49" s="63">
        <v>2.2000000000000002</v>
      </c>
      <c r="H49" s="64" t="s">
        <v>32</v>
      </c>
      <c r="I49" s="175">
        <v>4.8000000000000001E-2</v>
      </c>
      <c r="J49" s="175">
        <v>4.3999999999999997E-2</v>
      </c>
      <c r="K49" s="175">
        <v>4.7E-2</v>
      </c>
      <c r="L49" s="172"/>
      <c r="M49" s="63">
        <v>2.2000000000000002</v>
      </c>
      <c r="N49" s="64" t="s">
        <v>32</v>
      </c>
      <c r="O49" s="175">
        <v>4.8000000000000001E-2</v>
      </c>
      <c r="P49" s="175">
        <v>4.2000000000000003E-2</v>
      </c>
      <c r="Q49" s="175">
        <v>4.7E-2</v>
      </c>
      <c r="R49" s="151"/>
      <c r="S49" s="151"/>
      <c r="T49" s="63">
        <v>2.2000000000000002</v>
      </c>
      <c r="U49" s="64" t="s">
        <v>32</v>
      </c>
      <c r="V49" s="175">
        <v>4.8000000000000001E-2</v>
      </c>
      <c r="W49" s="175">
        <v>4.3999999999999997E-2</v>
      </c>
      <c r="X49" s="175">
        <v>4.7E-2</v>
      </c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</row>
    <row r="50" spans="1:39" ht="15.5" x14ac:dyDescent="0.35">
      <c r="A50" s="19">
        <v>2.4</v>
      </c>
      <c r="B50" s="19" t="s">
        <v>32</v>
      </c>
      <c r="C50" s="152">
        <v>1.6E-2</v>
      </c>
      <c r="D50" s="152">
        <v>4.8000000000000001E-2</v>
      </c>
      <c r="E50" s="152">
        <v>4.8000000000000001E-2</v>
      </c>
      <c r="F50" s="172"/>
      <c r="G50" s="19">
        <v>2.4</v>
      </c>
      <c r="H50" s="19" t="s">
        <v>32</v>
      </c>
      <c r="I50" s="152">
        <v>1.9E-2</v>
      </c>
      <c r="J50" s="152">
        <v>4.4999999999999998E-2</v>
      </c>
      <c r="K50" s="152">
        <v>5.3999999999999999E-2</v>
      </c>
      <c r="L50" s="172"/>
      <c r="M50" s="19">
        <v>2.4</v>
      </c>
      <c r="N50" s="19" t="s">
        <v>32</v>
      </c>
      <c r="O50" s="152">
        <v>2.1999999999999999E-2</v>
      </c>
      <c r="P50" s="152">
        <v>4.2000000000000003E-2</v>
      </c>
      <c r="Q50" s="152">
        <v>5.8999999999999997E-2</v>
      </c>
      <c r="R50" s="151"/>
      <c r="S50" s="151"/>
      <c r="T50" s="19">
        <v>2.4</v>
      </c>
      <c r="U50" s="19" t="s">
        <v>32</v>
      </c>
      <c r="V50" s="152">
        <v>1.9E-2</v>
      </c>
      <c r="W50" s="152">
        <v>4.4999999999999998E-2</v>
      </c>
      <c r="X50" s="152">
        <v>5.3999999999999999E-2</v>
      </c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</row>
    <row r="51" spans="1:39" ht="15.5" x14ac:dyDescent="0.35">
      <c r="A51" s="19">
        <v>2.8</v>
      </c>
      <c r="B51" s="19" t="s">
        <v>32</v>
      </c>
      <c r="C51" s="152">
        <v>7.0000000000000001E-3</v>
      </c>
      <c r="D51" s="152">
        <v>4.8000000000000001E-2</v>
      </c>
      <c r="E51" s="152">
        <v>4.8000000000000001E-2</v>
      </c>
      <c r="F51" s="172"/>
      <c r="G51" s="19">
        <v>2.8</v>
      </c>
      <c r="H51" s="19" t="s">
        <v>32</v>
      </c>
      <c r="I51" s="152">
        <v>1.4E-2</v>
      </c>
      <c r="J51" s="152">
        <v>4.4999999999999998E-2</v>
      </c>
      <c r="K51" s="152">
        <v>6.9000000000000006E-2</v>
      </c>
      <c r="L51" s="172"/>
      <c r="M51" s="19">
        <v>2.8</v>
      </c>
      <c r="N51" s="19" t="s">
        <v>32</v>
      </c>
      <c r="O51" s="152">
        <v>0.02</v>
      </c>
      <c r="P51" s="152">
        <v>4.2999999999999997E-2</v>
      </c>
      <c r="Q51" s="152">
        <v>8.4000000000000005E-2</v>
      </c>
      <c r="R51" s="151"/>
      <c r="S51" s="151"/>
      <c r="T51" s="19">
        <v>2.8</v>
      </c>
      <c r="U51" s="19" t="s">
        <v>32</v>
      </c>
      <c r="V51" s="152">
        <v>1.4E-2</v>
      </c>
      <c r="W51" s="152">
        <v>4.4999999999999998E-2</v>
      </c>
      <c r="X51" s="152">
        <v>6.9000000000000006E-2</v>
      </c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</row>
    <row r="52" spans="1:39" ht="15.5" x14ac:dyDescent="0.35">
      <c r="A52" s="19">
        <v>2.1</v>
      </c>
      <c r="B52" s="19" t="s">
        <v>33</v>
      </c>
      <c r="C52" s="152">
        <v>1.6E-2</v>
      </c>
      <c r="D52" s="152">
        <v>4.7E-2</v>
      </c>
      <c r="E52" s="152">
        <v>4.7E-2</v>
      </c>
      <c r="F52" s="172"/>
      <c r="G52" s="19">
        <v>2.1</v>
      </c>
      <c r="H52" s="19" t="s">
        <v>33</v>
      </c>
      <c r="I52" s="152">
        <v>3.1E-2</v>
      </c>
      <c r="J52" s="152">
        <v>4.3999999999999997E-2</v>
      </c>
      <c r="K52" s="152">
        <v>5.3999999999999999E-2</v>
      </c>
      <c r="L52" s="172"/>
      <c r="M52" s="19">
        <v>2.1</v>
      </c>
      <c r="N52" s="19" t="s">
        <v>33</v>
      </c>
      <c r="O52" s="152">
        <v>3.5999999999999997E-2</v>
      </c>
      <c r="P52" s="152">
        <v>4.2000000000000003E-2</v>
      </c>
      <c r="Q52" s="152">
        <v>5.3999999999999999E-2</v>
      </c>
      <c r="R52" s="151"/>
      <c r="S52" s="151"/>
      <c r="T52" s="19">
        <v>2.1</v>
      </c>
      <c r="U52" s="19" t="s">
        <v>33</v>
      </c>
      <c r="V52" s="152">
        <v>3.1E-2</v>
      </c>
      <c r="W52" s="152">
        <v>4.3999999999999997E-2</v>
      </c>
      <c r="X52" s="152">
        <v>5.3999999999999999E-2</v>
      </c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</row>
    <row r="53" spans="1:39" ht="15.5" x14ac:dyDescent="0.35">
      <c r="A53" s="63">
        <v>2.2000000000000002</v>
      </c>
      <c r="B53" s="64" t="s">
        <v>33</v>
      </c>
      <c r="C53" s="175">
        <v>4.8000000000000001E-2</v>
      </c>
      <c r="D53" s="175">
        <v>4.4999999999999998E-2</v>
      </c>
      <c r="E53" s="175">
        <v>4.4999999999999998E-2</v>
      </c>
      <c r="F53" s="172"/>
      <c r="G53" s="63">
        <v>2.2000000000000002</v>
      </c>
      <c r="H53" s="64" t="s">
        <v>33</v>
      </c>
      <c r="I53" s="175">
        <v>4.8000000000000001E-2</v>
      </c>
      <c r="J53" s="175">
        <v>4.2999999999999997E-2</v>
      </c>
      <c r="K53" s="175">
        <v>4.5999999999999999E-2</v>
      </c>
      <c r="L53" s="172"/>
      <c r="M53" s="63">
        <v>2.2000000000000002</v>
      </c>
      <c r="N53" s="64" t="s">
        <v>33</v>
      </c>
      <c r="O53" s="175">
        <v>4.8000000000000001E-2</v>
      </c>
      <c r="P53" s="175">
        <v>4.2000000000000003E-2</v>
      </c>
      <c r="Q53" s="175">
        <v>4.5999999999999999E-2</v>
      </c>
      <c r="R53" s="151"/>
      <c r="S53" s="151"/>
      <c r="T53" s="63">
        <v>2.2000000000000002</v>
      </c>
      <c r="U53" s="64" t="s">
        <v>33</v>
      </c>
      <c r="V53" s="175">
        <v>4.8000000000000001E-2</v>
      </c>
      <c r="W53" s="175">
        <v>4.2999999999999997E-2</v>
      </c>
      <c r="X53" s="175">
        <v>4.5999999999999999E-2</v>
      </c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</row>
    <row r="54" spans="1:39" ht="15.5" x14ac:dyDescent="0.35">
      <c r="A54" s="17">
        <v>2.4</v>
      </c>
      <c r="B54" s="17" t="s">
        <v>33</v>
      </c>
      <c r="C54" s="154">
        <v>0.104</v>
      </c>
      <c r="D54" s="154">
        <v>4.2999999999999997E-2</v>
      </c>
      <c r="E54" s="154">
        <v>4.2999999999999997E-2</v>
      </c>
      <c r="F54" s="172"/>
      <c r="G54" s="17">
        <v>2.4</v>
      </c>
      <c r="H54" s="17" t="s">
        <v>33</v>
      </c>
      <c r="I54" s="154">
        <v>0.111</v>
      </c>
      <c r="J54" s="154">
        <v>4.2000000000000003E-2</v>
      </c>
      <c r="K54" s="154">
        <v>5.0999999999999997E-2</v>
      </c>
      <c r="L54" s="172"/>
      <c r="M54" s="17">
        <v>2.4</v>
      </c>
      <c r="N54" s="17" t="s">
        <v>33</v>
      </c>
      <c r="O54" s="154">
        <v>0.115</v>
      </c>
      <c r="P54" s="154">
        <v>4.2000000000000003E-2</v>
      </c>
      <c r="Q54" s="154">
        <v>5.6000000000000001E-2</v>
      </c>
      <c r="R54" s="151"/>
      <c r="S54" s="151"/>
      <c r="T54" s="17">
        <v>2.4</v>
      </c>
      <c r="U54" s="17" t="s">
        <v>33</v>
      </c>
      <c r="V54" s="154">
        <v>0.111</v>
      </c>
      <c r="W54" s="154">
        <v>4.2000000000000003E-2</v>
      </c>
      <c r="X54" s="154">
        <v>5.0999999999999997E-2</v>
      </c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</row>
    <row r="55" spans="1:39" ht="15.5" x14ac:dyDescent="0.35">
      <c r="A55" s="17">
        <v>2.8</v>
      </c>
      <c r="B55" s="17" t="s">
        <v>33</v>
      </c>
      <c r="C55" s="154">
        <v>0.15</v>
      </c>
      <c r="D55" s="154">
        <v>4.2000000000000003E-2</v>
      </c>
      <c r="E55" s="154">
        <v>4.2000000000000003E-2</v>
      </c>
      <c r="F55" s="172"/>
      <c r="G55" s="17">
        <v>2.8</v>
      </c>
      <c r="H55" s="17" t="s">
        <v>33</v>
      </c>
      <c r="I55" s="154">
        <v>0.187</v>
      </c>
      <c r="J55" s="154">
        <v>4.2999999999999997E-2</v>
      </c>
      <c r="K55" s="154">
        <v>6.3E-2</v>
      </c>
      <c r="L55" s="172"/>
      <c r="M55" s="17">
        <v>2.8</v>
      </c>
      <c r="N55" s="17" t="s">
        <v>33</v>
      </c>
      <c r="O55" s="154">
        <v>0.20599999999999999</v>
      </c>
      <c r="P55" s="154">
        <v>4.2000000000000003E-2</v>
      </c>
      <c r="Q55" s="154">
        <v>7.6999999999999999E-2</v>
      </c>
      <c r="R55" s="151"/>
      <c r="S55" s="151"/>
      <c r="T55" s="17">
        <v>2.8</v>
      </c>
      <c r="U55" s="17" t="s">
        <v>33</v>
      </c>
      <c r="V55" s="154">
        <v>0.187</v>
      </c>
      <c r="W55" s="154">
        <v>4.2999999999999997E-2</v>
      </c>
      <c r="X55" s="154">
        <v>6.3E-2</v>
      </c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</row>
    <row r="56" spans="1:39" ht="15.5" x14ac:dyDescent="0.35">
      <c r="A56" s="24">
        <v>2.1</v>
      </c>
      <c r="B56" s="24" t="s">
        <v>34</v>
      </c>
      <c r="C56" s="157">
        <v>4.8000000000000001E-2</v>
      </c>
      <c r="D56" s="157">
        <v>4.7E-2</v>
      </c>
      <c r="E56" s="157">
        <v>4.7E-2</v>
      </c>
      <c r="F56" s="172"/>
      <c r="G56" s="24">
        <v>2.1</v>
      </c>
      <c r="H56" s="24" t="s">
        <v>34</v>
      </c>
      <c r="I56" s="157">
        <v>5.1999999999999998E-2</v>
      </c>
      <c r="J56" s="157">
        <v>4.3999999999999997E-2</v>
      </c>
      <c r="K56" s="157">
        <v>5.0999999999999997E-2</v>
      </c>
      <c r="L56" s="172"/>
      <c r="M56" s="24">
        <v>2.1</v>
      </c>
      <c r="N56" s="24" t="s">
        <v>34</v>
      </c>
      <c r="O56" s="157">
        <v>5.2999999999999999E-2</v>
      </c>
      <c r="P56" s="157">
        <v>4.2999999999999997E-2</v>
      </c>
      <c r="Q56" s="157">
        <v>5.1999999999999998E-2</v>
      </c>
      <c r="R56" s="151"/>
      <c r="S56" s="151"/>
      <c r="T56" s="24">
        <v>2.1</v>
      </c>
      <c r="U56" s="24" t="s">
        <v>34</v>
      </c>
      <c r="V56" s="157">
        <v>5.1999999999999998E-2</v>
      </c>
      <c r="W56" s="157">
        <v>4.3999999999999997E-2</v>
      </c>
      <c r="X56" s="157">
        <v>5.0999999999999997E-2</v>
      </c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</row>
    <row r="57" spans="1:39" ht="15.5" x14ac:dyDescent="0.35">
      <c r="A57" s="31">
        <v>2.2000000000000002</v>
      </c>
      <c r="B57" s="31" t="s">
        <v>34</v>
      </c>
      <c r="C57" s="161">
        <v>4.8000000000000001E-2</v>
      </c>
      <c r="D57" s="161">
        <v>4.8000000000000001E-2</v>
      </c>
      <c r="E57" s="161">
        <v>4.8000000000000001E-2</v>
      </c>
      <c r="F57" s="172"/>
      <c r="G57" s="31">
        <v>2.2000000000000002</v>
      </c>
      <c r="H57" s="31" t="s">
        <v>34</v>
      </c>
      <c r="I57" s="161">
        <v>4.8000000000000001E-2</v>
      </c>
      <c r="J57" s="161">
        <v>4.4999999999999998E-2</v>
      </c>
      <c r="K57" s="161">
        <v>4.7E-2</v>
      </c>
      <c r="L57" s="172"/>
      <c r="M57" s="31">
        <v>2.2000000000000002</v>
      </c>
      <c r="N57" s="31" t="s">
        <v>34</v>
      </c>
      <c r="O57" s="161">
        <v>4.7E-2</v>
      </c>
      <c r="P57" s="161">
        <v>4.2999999999999997E-2</v>
      </c>
      <c r="Q57" s="161">
        <v>4.7E-2</v>
      </c>
      <c r="R57" s="151"/>
      <c r="S57" s="151"/>
      <c r="T57" s="31">
        <v>2.2000000000000002</v>
      </c>
      <c r="U57" s="31" t="s">
        <v>34</v>
      </c>
      <c r="V57" s="161">
        <v>4.8000000000000001E-2</v>
      </c>
      <c r="W57" s="161">
        <v>4.4999999999999998E-2</v>
      </c>
      <c r="X57" s="161">
        <v>4.7E-2</v>
      </c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</row>
    <row r="58" spans="1:39" ht="15.5" x14ac:dyDescent="0.35">
      <c r="A58" s="24">
        <v>2.4</v>
      </c>
      <c r="B58" s="24" t="s">
        <v>34</v>
      </c>
      <c r="C58" s="157">
        <v>4.8000000000000001E-2</v>
      </c>
      <c r="D58" s="157">
        <v>4.7E-2</v>
      </c>
      <c r="E58" s="157">
        <v>4.7E-2</v>
      </c>
      <c r="F58" s="172"/>
      <c r="G58" s="24">
        <v>2.4</v>
      </c>
      <c r="H58" s="24" t="s">
        <v>34</v>
      </c>
      <c r="I58" s="157">
        <v>5.7000000000000002E-2</v>
      </c>
      <c r="J58" s="157">
        <v>4.3999999999999997E-2</v>
      </c>
      <c r="K58" s="157">
        <v>5.5E-2</v>
      </c>
      <c r="L58" s="172"/>
      <c r="M58" s="24">
        <v>2.4</v>
      </c>
      <c r="N58" s="24" t="s">
        <v>34</v>
      </c>
      <c r="O58" s="157">
        <v>6.0999999999999999E-2</v>
      </c>
      <c r="P58" s="157">
        <v>4.2999999999999997E-2</v>
      </c>
      <c r="Q58" s="157">
        <v>0.06</v>
      </c>
      <c r="R58" s="151"/>
      <c r="S58" s="151"/>
      <c r="T58" s="24">
        <v>2.4</v>
      </c>
      <c r="U58" s="24" t="s">
        <v>34</v>
      </c>
      <c r="V58" s="157">
        <v>5.7000000000000002E-2</v>
      </c>
      <c r="W58" s="157">
        <v>4.3999999999999997E-2</v>
      </c>
      <c r="X58" s="157">
        <v>5.5E-2</v>
      </c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</row>
    <row r="59" spans="1:39" ht="15.5" x14ac:dyDescent="0.35">
      <c r="A59" s="24">
        <v>2.8</v>
      </c>
      <c r="B59" s="24" t="s">
        <v>34</v>
      </c>
      <c r="C59" s="157">
        <v>4.8000000000000001E-2</v>
      </c>
      <c r="D59" s="157">
        <v>4.5999999999999999E-2</v>
      </c>
      <c r="E59" s="157">
        <v>4.5999999999999999E-2</v>
      </c>
      <c r="F59" s="172"/>
      <c r="G59" s="24">
        <v>2.8</v>
      </c>
      <c r="H59" s="24" t="s">
        <v>34</v>
      </c>
      <c r="I59" s="157">
        <v>7.2999999999999995E-2</v>
      </c>
      <c r="J59" s="157">
        <v>4.3999999999999997E-2</v>
      </c>
      <c r="K59" s="157">
        <v>6.9000000000000006E-2</v>
      </c>
      <c r="L59" s="172"/>
      <c r="M59" s="24">
        <v>2.8</v>
      </c>
      <c r="N59" s="24" t="s">
        <v>34</v>
      </c>
      <c r="O59" s="157">
        <v>8.8999999999999996E-2</v>
      </c>
      <c r="P59" s="157">
        <v>4.2999999999999997E-2</v>
      </c>
      <c r="Q59" s="157">
        <v>8.3000000000000004E-2</v>
      </c>
      <c r="R59" s="151"/>
      <c r="S59" s="151"/>
      <c r="T59" s="24">
        <v>2.8</v>
      </c>
      <c r="U59" s="24" t="s">
        <v>34</v>
      </c>
      <c r="V59" s="157">
        <v>7.2999999999999995E-2</v>
      </c>
      <c r="W59" s="157">
        <v>4.3999999999999997E-2</v>
      </c>
      <c r="X59" s="157">
        <v>6.9000000000000006E-2</v>
      </c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</row>
    <row r="60" spans="1:39" ht="15.5" x14ac:dyDescent="0.35">
      <c r="A60" s="17">
        <v>2.1</v>
      </c>
      <c r="B60" s="17" t="s">
        <v>35</v>
      </c>
      <c r="C60" s="154">
        <v>0.08</v>
      </c>
      <c r="D60" s="154">
        <v>4.5999999999999999E-2</v>
      </c>
      <c r="E60" s="154">
        <v>4.5999999999999999E-2</v>
      </c>
      <c r="F60" s="172"/>
      <c r="G60" s="17">
        <v>2.1</v>
      </c>
      <c r="H60" s="17" t="s">
        <v>35</v>
      </c>
      <c r="I60" s="154">
        <v>7.5999999999999998E-2</v>
      </c>
      <c r="J60" s="154">
        <v>4.3999999999999997E-2</v>
      </c>
      <c r="K60" s="154">
        <v>0.05</v>
      </c>
      <c r="L60" s="172"/>
      <c r="M60" s="17">
        <v>2.1</v>
      </c>
      <c r="N60" s="17" t="s">
        <v>35</v>
      </c>
      <c r="O60" s="154">
        <v>7.1999999999999995E-2</v>
      </c>
      <c r="P60" s="154">
        <v>4.2999999999999997E-2</v>
      </c>
      <c r="Q60" s="154">
        <v>5.0999999999999997E-2</v>
      </c>
      <c r="R60" s="151"/>
      <c r="S60" s="151"/>
      <c r="T60" s="17">
        <v>2.1</v>
      </c>
      <c r="U60" s="17" t="s">
        <v>35</v>
      </c>
      <c r="V60" s="154">
        <v>7.5999999999999998E-2</v>
      </c>
      <c r="W60" s="154">
        <v>4.3999999999999997E-2</v>
      </c>
      <c r="X60" s="154">
        <v>0.05</v>
      </c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</row>
    <row r="61" spans="1:39" ht="15.5" x14ac:dyDescent="0.35">
      <c r="A61" s="63">
        <v>2.2000000000000002</v>
      </c>
      <c r="B61" s="64" t="s">
        <v>35</v>
      </c>
      <c r="C61" s="175">
        <v>4.9000000000000002E-2</v>
      </c>
      <c r="D61" s="175">
        <v>4.8000000000000001E-2</v>
      </c>
      <c r="E61" s="175">
        <v>4.8000000000000001E-2</v>
      </c>
      <c r="F61" s="172"/>
      <c r="G61" s="63">
        <v>2.2000000000000002</v>
      </c>
      <c r="H61" s="64" t="s">
        <v>35</v>
      </c>
      <c r="I61" s="175">
        <v>4.8000000000000001E-2</v>
      </c>
      <c r="J61" s="175">
        <v>4.4999999999999998E-2</v>
      </c>
      <c r="K61" s="175">
        <v>4.7E-2</v>
      </c>
      <c r="L61" s="172"/>
      <c r="M61" s="63">
        <v>2.2000000000000002</v>
      </c>
      <c r="N61" s="64" t="s">
        <v>35</v>
      </c>
      <c r="O61" s="175">
        <v>4.8000000000000001E-2</v>
      </c>
      <c r="P61" s="175">
        <v>4.2999999999999997E-2</v>
      </c>
      <c r="Q61" s="175">
        <v>4.7E-2</v>
      </c>
      <c r="R61" s="151"/>
      <c r="S61" s="151"/>
      <c r="T61" s="63">
        <v>2.2000000000000002</v>
      </c>
      <c r="U61" s="64" t="s">
        <v>35</v>
      </c>
      <c r="V61" s="175">
        <v>4.8000000000000001E-2</v>
      </c>
      <c r="W61" s="175">
        <v>4.4999999999999998E-2</v>
      </c>
      <c r="X61" s="175">
        <v>4.7E-2</v>
      </c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</row>
    <row r="62" spans="1:39" ht="15.5" x14ac:dyDescent="0.35">
      <c r="A62" s="19">
        <v>2.4</v>
      </c>
      <c r="B62" s="19" t="s">
        <v>35</v>
      </c>
      <c r="C62" s="152">
        <v>2.7E-2</v>
      </c>
      <c r="D62" s="152">
        <v>4.8000000000000001E-2</v>
      </c>
      <c r="E62" s="152">
        <v>4.8000000000000001E-2</v>
      </c>
      <c r="F62" s="172"/>
      <c r="G62" s="19">
        <v>2.4</v>
      </c>
      <c r="H62" s="19" t="s">
        <v>35</v>
      </c>
      <c r="I62" s="152">
        <v>3.2000000000000001E-2</v>
      </c>
      <c r="J62" s="152">
        <v>4.4999999999999998E-2</v>
      </c>
      <c r="K62" s="152">
        <v>5.6000000000000001E-2</v>
      </c>
      <c r="L62" s="172"/>
      <c r="M62" s="19">
        <v>2.4</v>
      </c>
      <c r="N62" s="19" t="s">
        <v>35</v>
      </c>
      <c r="O62" s="152">
        <v>3.5999999999999997E-2</v>
      </c>
      <c r="P62" s="152">
        <v>4.3999999999999997E-2</v>
      </c>
      <c r="Q62" s="152">
        <v>0.06</v>
      </c>
      <c r="R62" s="151"/>
      <c r="S62" s="151"/>
      <c r="T62" s="19">
        <v>2.4</v>
      </c>
      <c r="U62" s="19" t="s">
        <v>35</v>
      </c>
      <c r="V62" s="152">
        <v>3.2000000000000001E-2</v>
      </c>
      <c r="W62" s="152">
        <v>4.4999999999999998E-2</v>
      </c>
      <c r="X62" s="152">
        <v>5.6000000000000001E-2</v>
      </c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</row>
    <row r="63" spans="1:39" ht="15.5" x14ac:dyDescent="0.35">
      <c r="A63" s="19">
        <v>2.8</v>
      </c>
      <c r="B63" s="19" t="s">
        <v>35</v>
      </c>
      <c r="C63" s="152">
        <v>1.7999999999999999E-2</v>
      </c>
      <c r="D63" s="152">
        <v>4.7E-2</v>
      </c>
      <c r="E63" s="152">
        <v>4.7E-2</v>
      </c>
      <c r="F63" s="172"/>
      <c r="G63" s="19">
        <v>2.8</v>
      </c>
      <c r="H63" s="19" t="s">
        <v>35</v>
      </c>
      <c r="I63" s="152">
        <v>3.1E-2</v>
      </c>
      <c r="J63" s="152">
        <v>4.4999999999999998E-2</v>
      </c>
      <c r="K63" s="152">
        <v>7.0000000000000007E-2</v>
      </c>
      <c r="L63" s="172"/>
      <c r="M63" s="19">
        <v>2.8</v>
      </c>
      <c r="N63" s="19" t="s">
        <v>35</v>
      </c>
      <c r="O63" s="152">
        <v>4.2000000000000003E-2</v>
      </c>
      <c r="P63" s="152">
        <v>4.3999999999999997E-2</v>
      </c>
      <c r="Q63" s="152">
        <v>8.5999999999999993E-2</v>
      </c>
      <c r="R63" s="151"/>
      <c r="S63" s="151"/>
      <c r="T63" s="19">
        <v>2.8</v>
      </c>
      <c r="U63" s="19" t="s">
        <v>35</v>
      </c>
      <c r="V63" s="152">
        <v>3.1E-2</v>
      </c>
      <c r="W63" s="152">
        <v>4.4999999999999998E-2</v>
      </c>
      <c r="X63" s="152">
        <v>7.0000000000000007E-2</v>
      </c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</row>
    <row r="64" spans="1:39" ht="15.5" x14ac:dyDescent="0.35">
      <c r="A64" s="17">
        <v>2.1</v>
      </c>
      <c r="B64" s="17" t="s">
        <v>36</v>
      </c>
      <c r="C64" s="154">
        <v>0.107</v>
      </c>
      <c r="D64" s="154">
        <v>4.7E-2</v>
      </c>
      <c r="E64" s="154">
        <v>4.7E-2</v>
      </c>
      <c r="F64" s="172"/>
      <c r="G64" s="17">
        <v>2.1</v>
      </c>
      <c r="H64" s="17" t="s">
        <v>36</v>
      </c>
      <c r="I64" s="154">
        <v>9.9000000000000005E-2</v>
      </c>
      <c r="J64" s="154">
        <v>4.3999999999999997E-2</v>
      </c>
      <c r="K64" s="154">
        <v>4.9000000000000002E-2</v>
      </c>
      <c r="L64" s="172"/>
      <c r="M64" s="17">
        <v>2.1</v>
      </c>
      <c r="N64" s="17" t="s">
        <v>36</v>
      </c>
      <c r="O64" s="154">
        <v>9.2999999999999999E-2</v>
      </c>
      <c r="P64" s="154">
        <v>4.2999999999999997E-2</v>
      </c>
      <c r="Q64" s="154">
        <v>0.05</v>
      </c>
      <c r="R64" s="151"/>
      <c r="S64" s="151"/>
      <c r="T64" s="17">
        <v>2.1</v>
      </c>
      <c r="U64" s="17" t="s">
        <v>36</v>
      </c>
      <c r="V64" s="154">
        <v>9.9000000000000005E-2</v>
      </c>
      <c r="W64" s="154">
        <v>4.3999999999999997E-2</v>
      </c>
      <c r="X64" s="154">
        <v>4.9000000000000002E-2</v>
      </c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</row>
    <row r="65" spans="1:39" ht="15.5" x14ac:dyDescent="0.35">
      <c r="A65" s="63">
        <v>2.2000000000000002</v>
      </c>
      <c r="B65" s="64" t="s">
        <v>36</v>
      </c>
      <c r="C65" s="175">
        <v>4.9000000000000002E-2</v>
      </c>
      <c r="D65" s="175">
        <v>4.8000000000000001E-2</v>
      </c>
      <c r="E65" s="175">
        <v>4.8000000000000001E-2</v>
      </c>
      <c r="F65" s="172"/>
      <c r="G65" s="63">
        <v>2.2000000000000002</v>
      </c>
      <c r="H65" s="64" t="s">
        <v>36</v>
      </c>
      <c r="I65" s="175">
        <v>4.9000000000000002E-2</v>
      </c>
      <c r="J65" s="175">
        <v>4.4999999999999998E-2</v>
      </c>
      <c r="K65" s="175">
        <v>4.8000000000000001E-2</v>
      </c>
      <c r="L65" s="172"/>
      <c r="M65" s="63">
        <v>2.2000000000000002</v>
      </c>
      <c r="N65" s="64" t="s">
        <v>36</v>
      </c>
      <c r="O65" s="175">
        <v>4.8000000000000001E-2</v>
      </c>
      <c r="P65" s="175">
        <v>4.2999999999999997E-2</v>
      </c>
      <c r="Q65" s="175">
        <v>4.7E-2</v>
      </c>
      <c r="R65" s="151"/>
      <c r="S65" s="151"/>
      <c r="T65" s="63">
        <v>2.2000000000000002</v>
      </c>
      <c r="U65" s="64" t="s">
        <v>36</v>
      </c>
      <c r="V65" s="175">
        <v>4.9000000000000002E-2</v>
      </c>
      <c r="W65" s="175">
        <v>4.4999999999999998E-2</v>
      </c>
      <c r="X65" s="175">
        <v>4.8000000000000001E-2</v>
      </c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</row>
    <row r="66" spans="1:39" ht="15.5" x14ac:dyDescent="0.35">
      <c r="A66" s="19">
        <v>2.4</v>
      </c>
      <c r="B66" s="19" t="s">
        <v>36</v>
      </c>
      <c r="C66" s="152">
        <v>1.6E-2</v>
      </c>
      <c r="D66" s="152">
        <v>4.9000000000000002E-2</v>
      </c>
      <c r="E66" s="152">
        <v>4.9000000000000002E-2</v>
      </c>
      <c r="F66" s="172"/>
      <c r="G66" s="19">
        <v>2.4</v>
      </c>
      <c r="H66" s="19" t="s">
        <v>36</v>
      </c>
      <c r="I66" s="152">
        <v>0.02</v>
      </c>
      <c r="J66" s="152">
        <v>4.5999999999999999E-2</v>
      </c>
      <c r="K66" s="152">
        <v>5.5E-2</v>
      </c>
      <c r="L66" s="172"/>
      <c r="M66" s="19">
        <v>2.4</v>
      </c>
      <c r="N66" s="19" t="s">
        <v>36</v>
      </c>
      <c r="O66" s="152">
        <v>2.1999999999999999E-2</v>
      </c>
      <c r="P66" s="152">
        <v>4.3999999999999997E-2</v>
      </c>
      <c r="Q66" s="152">
        <v>5.8999999999999997E-2</v>
      </c>
      <c r="R66" s="151"/>
      <c r="S66" s="151"/>
      <c r="T66" s="19">
        <v>2.4</v>
      </c>
      <c r="U66" s="19" t="s">
        <v>36</v>
      </c>
      <c r="V66" s="152">
        <v>0.02</v>
      </c>
      <c r="W66" s="152">
        <v>4.5999999999999999E-2</v>
      </c>
      <c r="X66" s="152">
        <v>5.5E-2</v>
      </c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</row>
    <row r="67" spans="1:39" ht="15.5" x14ac:dyDescent="0.35">
      <c r="A67" s="19">
        <v>2.8</v>
      </c>
      <c r="B67" s="19" t="s">
        <v>36</v>
      </c>
      <c r="C67" s="152">
        <v>8.0000000000000002E-3</v>
      </c>
      <c r="D67" s="152">
        <v>4.8000000000000001E-2</v>
      </c>
      <c r="E67" s="152">
        <v>4.8000000000000001E-2</v>
      </c>
      <c r="F67" s="172"/>
      <c r="G67" s="19">
        <v>2.8</v>
      </c>
      <c r="H67" s="19" t="s">
        <v>36</v>
      </c>
      <c r="I67" s="152">
        <v>1.4E-2</v>
      </c>
      <c r="J67" s="152">
        <v>4.5999999999999999E-2</v>
      </c>
      <c r="K67" s="152">
        <v>7.0999999999999994E-2</v>
      </c>
      <c r="L67" s="172"/>
      <c r="M67" s="19">
        <v>2.8</v>
      </c>
      <c r="N67" s="19" t="s">
        <v>36</v>
      </c>
      <c r="O67" s="152">
        <v>0.02</v>
      </c>
      <c r="P67" s="152">
        <v>4.3999999999999997E-2</v>
      </c>
      <c r="Q67" s="152">
        <v>8.5000000000000006E-2</v>
      </c>
      <c r="R67" s="151"/>
      <c r="S67" s="151"/>
      <c r="T67" s="19">
        <v>2.8</v>
      </c>
      <c r="U67" s="19" t="s">
        <v>36</v>
      </c>
      <c r="V67" s="152">
        <v>1.4E-2</v>
      </c>
      <c r="W67" s="152">
        <v>4.5999999999999999E-2</v>
      </c>
      <c r="X67" s="152">
        <v>7.0999999999999994E-2</v>
      </c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</row>
    <row r="68" spans="1:39" ht="15.5" x14ac:dyDescent="0.35">
      <c r="A68" s="19">
        <v>2.1</v>
      </c>
      <c r="B68" s="19" t="s">
        <v>37</v>
      </c>
      <c r="C68" s="152">
        <v>1.6E-2</v>
      </c>
      <c r="D68" s="152">
        <v>4.8000000000000001E-2</v>
      </c>
      <c r="E68" s="152">
        <v>4.8000000000000001E-2</v>
      </c>
      <c r="F68" s="172"/>
      <c r="G68" s="19">
        <v>2.1</v>
      </c>
      <c r="H68" s="19" t="s">
        <v>37</v>
      </c>
      <c r="I68" s="152">
        <v>3.2000000000000001E-2</v>
      </c>
      <c r="J68" s="152">
        <v>4.7E-2</v>
      </c>
      <c r="K68" s="152">
        <v>5.5E-2</v>
      </c>
      <c r="L68" s="172"/>
      <c r="M68" s="19">
        <v>2.1</v>
      </c>
      <c r="N68" s="19" t="s">
        <v>37</v>
      </c>
      <c r="O68" s="152">
        <v>3.6999999999999998E-2</v>
      </c>
      <c r="P68" s="152">
        <v>4.5999999999999999E-2</v>
      </c>
      <c r="Q68" s="152">
        <v>5.6000000000000001E-2</v>
      </c>
      <c r="R68" s="151"/>
      <c r="S68" s="151"/>
      <c r="T68" s="19">
        <v>2.1</v>
      </c>
      <c r="U68" s="19" t="s">
        <v>37</v>
      </c>
      <c r="V68" s="152">
        <v>3.2000000000000001E-2</v>
      </c>
      <c r="W68" s="152">
        <v>4.7E-2</v>
      </c>
      <c r="X68" s="152">
        <v>5.5E-2</v>
      </c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</row>
    <row r="69" spans="1:39" ht="15.5" x14ac:dyDescent="0.35">
      <c r="A69" s="63">
        <v>2.2000000000000002</v>
      </c>
      <c r="B69" s="64" t="s">
        <v>37</v>
      </c>
      <c r="C69" s="175">
        <v>4.9000000000000002E-2</v>
      </c>
      <c r="D69" s="175">
        <v>4.8000000000000001E-2</v>
      </c>
      <c r="E69" s="175">
        <v>4.8000000000000001E-2</v>
      </c>
      <c r="F69" s="172"/>
      <c r="G69" s="63">
        <v>2.2000000000000002</v>
      </c>
      <c r="H69" s="64" t="s">
        <v>37</v>
      </c>
      <c r="I69" s="175">
        <v>4.9000000000000002E-2</v>
      </c>
      <c r="J69" s="175">
        <v>4.5999999999999999E-2</v>
      </c>
      <c r="K69" s="175">
        <v>4.8000000000000001E-2</v>
      </c>
      <c r="L69" s="172"/>
      <c r="M69" s="63">
        <v>2.2000000000000002</v>
      </c>
      <c r="N69" s="64" t="s">
        <v>37</v>
      </c>
      <c r="O69" s="175">
        <v>4.9000000000000002E-2</v>
      </c>
      <c r="P69" s="175">
        <v>4.4999999999999998E-2</v>
      </c>
      <c r="Q69" s="175">
        <v>4.9000000000000002E-2</v>
      </c>
      <c r="R69" s="151"/>
      <c r="S69" s="151"/>
      <c r="T69" s="63">
        <v>2.2000000000000002</v>
      </c>
      <c r="U69" s="64" t="s">
        <v>37</v>
      </c>
      <c r="V69" s="175">
        <v>4.9000000000000002E-2</v>
      </c>
      <c r="W69" s="175">
        <v>4.5999999999999999E-2</v>
      </c>
      <c r="X69" s="175">
        <v>4.8000000000000001E-2</v>
      </c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</row>
    <row r="70" spans="1:39" ht="15.5" x14ac:dyDescent="0.35">
      <c r="A70" s="17">
        <v>2.4</v>
      </c>
      <c r="B70" s="17" t="s">
        <v>37</v>
      </c>
      <c r="C70" s="154">
        <v>0.107</v>
      </c>
      <c r="D70" s="154">
        <v>4.5999999999999999E-2</v>
      </c>
      <c r="E70" s="154">
        <v>4.5999999999999999E-2</v>
      </c>
      <c r="F70" s="172"/>
      <c r="G70" s="17">
        <v>2.4</v>
      </c>
      <c r="H70" s="17" t="s">
        <v>37</v>
      </c>
      <c r="I70" s="154">
        <v>0.11600000000000001</v>
      </c>
      <c r="J70" s="154">
        <v>4.4999999999999998E-2</v>
      </c>
      <c r="K70" s="154">
        <v>5.6000000000000001E-2</v>
      </c>
      <c r="L70" s="172"/>
      <c r="M70" s="17">
        <v>2.4</v>
      </c>
      <c r="N70" s="17" t="s">
        <v>37</v>
      </c>
      <c r="O70" s="154">
        <v>0.11899999999999999</v>
      </c>
      <c r="P70" s="154">
        <v>4.4999999999999998E-2</v>
      </c>
      <c r="Q70" s="154">
        <v>6.2E-2</v>
      </c>
      <c r="R70" s="151"/>
      <c r="S70" s="151"/>
      <c r="T70" s="17">
        <v>2.4</v>
      </c>
      <c r="U70" s="17" t="s">
        <v>37</v>
      </c>
      <c r="V70" s="154">
        <v>0.11600000000000001</v>
      </c>
      <c r="W70" s="154">
        <v>4.4999999999999998E-2</v>
      </c>
      <c r="X70" s="154">
        <v>5.6000000000000001E-2</v>
      </c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K70" s="172"/>
      <c r="AL70" s="172"/>
      <c r="AM70" s="172"/>
    </row>
    <row r="71" spans="1:39" ht="15.5" x14ac:dyDescent="0.35">
      <c r="A71" s="17">
        <v>2.8</v>
      </c>
      <c r="B71" s="17" t="s">
        <v>37</v>
      </c>
      <c r="C71" s="154">
        <v>0.151</v>
      </c>
      <c r="D71" s="154">
        <v>4.5999999999999999E-2</v>
      </c>
      <c r="E71" s="154">
        <v>4.5999999999999999E-2</v>
      </c>
      <c r="F71" s="172"/>
      <c r="G71" s="17">
        <v>2.8</v>
      </c>
      <c r="H71" s="17" t="s">
        <v>37</v>
      </c>
      <c r="I71" s="154">
        <v>0.189</v>
      </c>
      <c r="J71" s="154">
        <v>4.5999999999999999E-2</v>
      </c>
      <c r="K71" s="154">
        <v>7.0000000000000007E-2</v>
      </c>
      <c r="L71" s="172"/>
      <c r="M71" s="17">
        <v>2.8</v>
      </c>
      <c r="N71" s="17" t="s">
        <v>37</v>
      </c>
      <c r="O71" s="154">
        <v>0.20599999999999999</v>
      </c>
      <c r="P71" s="154">
        <v>4.4999999999999998E-2</v>
      </c>
      <c r="Q71" s="154">
        <v>8.5000000000000006E-2</v>
      </c>
      <c r="R71" s="151"/>
      <c r="S71" s="151"/>
      <c r="T71" s="17">
        <v>2.8</v>
      </c>
      <c r="U71" s="17" t="s">
        <v>37</v>
      </c>
      <c r="V71" s="154">
        <v>0.189</v>
      </c>
      <c r="W71" s="154">
        <v>4.5999999999999999E-2</v>
      </c>
      <c r="X71" s="154">
        <v>7.0000000000000007E-2</v>
      </c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  <c r="AI71" s="172"/>
      <c r="AJ71" s="172"/>
      <c r="AK71" s="172"/>
      <c r="AL71" s="172"/>
      <c r="AM71" s="172"/>
    </row>
    <row r="72" spans="1:39" ht="15.5" x14ac:dyDescent="0.35">
      <c r="A72" s="24">
        <v>2.1</v>
      </c>
      <c r="B72" s="24" t="s">
        <v>38</v>
      </c>
      <c r="C72" s="157">
        <v>4.9000000000000002E-2</v>
      </c>
      <c r="D72" s="157">
        <v>4.9000000000000002E-2</v>
      </c>
      <c r="E72" s="157">
        <v>4.9000000000000002E-2</v>
      </c>
      <c r="F72" s="172"/>
      <c r="G72" s="24">
        <v>2.1</v>
      </c>
      <c r="H72" s="24" t="s">
        <v>38</v>
      </c>
      <c r="I72" s="157">
        <v>5.2999999999999999E-2</v>
      </c>
      <c r="J72" s="157">
        <v>4.7E-2</v>
      </c>
      <c r="K72" s="157">
        <v>5.2999999999999999E-2</v>
      </c>
      <c r="L72" s="172"/>
      <c r="M72" s="24">
        <v>2.1</v>
      </c>
      <c r="N72" s="24" t="s">
        <v>38</v>
      </c>
      <c r="O72" s="157">
        <v>5.5E-2</v>
      </c>
      <c r="P72" s="157">
        <v>4.7E-2</v>
      </c>
      <c r="Q72" s="157">
        <v>5.3999999999999999E-2</v>
      </c>
      <c r="R72" s="151"/>
      <c r="S72" s="151"/>
      <c r="T72" s="24">
        <v>2.1</v>
      </c>
      <c r="U72" s="24" t="s">
        <v>38</v>
      </c>
      <c r="V72" s="157">
        <v>5.2999999999999999E-2</v>
      </c>
      <c r="W72" s="157">
        <v>4.7E-2</v>
      </c>
      <c r="X72" s="157">
        <v>5.2999999999999999E-2</v>
      </c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</row>
    <row r="73" spans="1:39" ht="15.5" x14ac:dyDescent="0.35">
      <c r="A73" s="31">
        <v>2.2000000000000002</v>
      </c>
      <c r="B73" s="31" t="s">
        <v>38</v>
      </c>
      <c r="C73" s="161">
        <v>4.9000000000000002E-2</v>
      </c>
      <c r="D73" s="161">
        <v>4.9000000000000002E-2</v>
      </c>
      <c r="E73" s="161">
        <v>4.9000000000000002E-2</v>
      </c>
      <c r="F73" s="172"/>
      <c r="G73" s="31">
        <v>2.2000000000000002</v>
      </c>
      <c r="H73" s="31" t="s">
        <v>38</v>
      </c>
      <c r="I73" s="161">
        <v>4.9000000000000002E-2</v>
      </c>
      <c r="J73" s="161">
        <v>4.7E-2</v>
      </c>
      <c r="K73" s="161">
        <v>4.8000000000000001E-2</v>
      </c>
      <c r="L73" s="172"/>
      <c r="M73" s="31">
        <v>2.2000000000000002</v>
      </c>
      <c r="N73" s="31" t="s">
        <v>38</v>
      </c>
      <c r="O73" s="161">
        <v>4.9000000000000002E-2</v>
      </c>
      <c r="P73" s="161">
        <v>4.5999999999999999E-2</v>
      </c>
      <c r="Q73" s="161">
        <v>4.9000000000000002E-2</v>
      </c>
      <c r="R73" s="151"/>
      <c r="S73" s="151"/>
      <c r="T73" s="31">
        <v>2.2000000000000002</v>
      </c>
      <c r="U73" s="31" t="s">
        <v>38</v>
      </c>
      <c r="V73" s="161">
        <v>4.9000000000000002E-2</v>
      </c>
      <c r="W73" s="161">
        <v>4.7E-2</v>
      </c>
      <c r="X73" s="161">
        <v>4.8000000000000001E-2</v>
      </c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</row>
    <row r="74" spans="1:39" ht="15.5" x14ac:dyDescent="0.35">
      <c r="A74" s="24">
        <v>2.4</v>
      </c>
      <c r="B74" s="24" t="s">
        <v>38</v>
      </c>
      <c r="C74" s="157">
        <v>4.9000000000000002E-2</v>
      </c>
      <c r="D74" s="157">
        <v>4.8000000000000001E-2</v>
      </c>
      <c r="E74" s="157">
        <v>4.8000000000000001E-2</v>
      </c>
      <c r="F74" s="172"/>
      <c r="G74" s="24">
        <v>2.4</v>
      </c>
      <c r="H74" s="24" t="s">
        <v>38</v>
      </c>
      <c r="I74" s="157">
        <v>5.8000000000000003E-2</v>
      </c>
      <c r="J74" s="157">
        <v>4.7E-2</v>
      </c>
      <c r="K74" s="157">
        <v>5.7000000000000002E-2</v>
      </c>
      <c r="L74" s="172"/>
      <c r="M74" s="24">
        <v>2.4</v>
      </c>
      <c r="N74" s="24" t="s">
        <v>38</v>
      </c>
      <c r="O74" s="157">
        <v>6.3E-2</v>
      </c>
      <c r="P74" s="157">
        <v>4.5999999999999999E-2</v>
      </c>
      <c r="Q74" s="157">
        <v>6.3E-2</v>
      </c>
      <c r="R74" s="151"/>
      <c r="S74" s="151"/>
      <c r="T74" s="24">
        <v>2.4</v>
      </c>
      <c r="U74" s="24" t="s">
        <v>38</v>
      </c>
      <c r="V74" s="157">
        <v>5.8000000000000003E-2</v>
      </c>
      <c r="W74" s="157">
        <v>4.7E-2</v>
      </c>
      <c r="X74" s="157">
        <v>5.7000000000000002E-2</v>
      </c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</row>
    <row r="75" spans="1:39" ht="15.5" x14ac:dyDescent="0.35">
      <c r="A75" s="24">
        <v>2.8</v>
      </c>
      <c r="B75" s="24" t="s">
        <v>38</v>
      </c>
      <c r="C75" s="157">
        <v>4.9000000000000002E-2</v>
      </c>
      <c r="D75" s="157">
        <v>4.8000000000000001E-2</v>
      </c>
      <c r="E75" s="157">
        <v>4.8000000000000001E-2</v>
      </c>
      <c r="F75" s="172"/>
      <c r="G75" s="24">
        <v>2.8</v>
      </c>
      <c r="H75" s="24" t="s">
        <v>38</v>
      </c>
      <c r="I75" s="157">
        <v>7.4999999999999997E-2</v>
      </c>
      <c r="J75" s="157">
        <v>4.7E-2</v>
      </c>
      <c r="K75" s="157">
        <v>7.2999999999999995E-2</v>
      </c>
      <c r="L75" s="172"/>
      <c r="M75" s="24">
        <v>2.8</v>
      </c>
      <c r="N75" s="24" t="s">
        <v>38</v>
      </c>
      <c r="O75" s="157">
        <v>9.0999999999999998E-2</v>
      </c>
      <c r="P75" s="157">
        <v>4.5999999999999999E-2</v>
      </c>
      <c r="Q75" s="157">
        <v>8.8999999999999996E-2</v>
      </c>
      <c r="R75" s="151"/>
      <c r="S75" s="151"/>
      <c r="T75" s="24">
        <v>2.8</v>
      </c>
      <c r="U75" s="24" t="s">
        <v>38</v>
      </c>
      <c r="V75" s="157">
        <v>7.4999999999999997E-2</v>
      </c>
      <c r="W75" s="157">
        <v>4.7E-2</v>
      </c>
      <c r="X75" s="157">
        <v>7.2999999999999995E-2</v>
      </c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</row>
    <row r="76" spans="1:39" ht="15.5" x14ac:dyDescent="0.35">
      <c r="A76" s="17">
        <v>2.1</v>
      </c>
      <c r="B76" s="17" t="s">
        <v>39</v>
      </c>
      <c r="C76" s="154">
        <v>8.1000000000000003E-2</v>
      </c>
      <c r="D76" s="154">
        <v>4.8000000000000001E-2</v>
      </c>
      <c r="E76" s="154">
        <v>4.8000000000000001E-2</v>
      </c>
      <c r="F76" s="172"/>
      <c r="G76" s="17">
        <v>2.1</v>
      </c>
      <c r="H76" s="17" t="s">
        <v>39</v>
      </c>
      <c r="I76" s="154">
        <v>7.5999999999999998E-2</v>
      </c>
      <c r="J76" s="154">
        <v>4.7E-2</v>
      </c>
      <c r="K76" s="154">
        <v>5.0999999999999997E-2</v>
      </c>
      <c r="L76" s="172"/>
      <c r="M76" s="17">
        <v>2.1</v>
      </c>
      <c r="N76" s="17" t="s">
        <v>39</v>
      </c>
      <c r="O76" s="154">
        <v>7.3999999999999996E-2</v>
      </c>
      <c r="P76" s="154">
        <v>4.5999999999999999E-2</v>
      </c>
      <c r="Q76" s="154">
        <v>5.2999999999999999E-2</v>
      </c>
      <c r="R76" s="151"/>
      <c r="S76" s="151"/>
      <c r="T76" s="17">
        <v>2.1</v>
      </c>
      <c r="U76" s="17" t="s">
        <v>39</v>
      </c>
      <c r="V76" s="154">
        <v>7.5999999999999998E-2</v>
      </c>
      <c r="W76" s="154">
        <v>4.7E-2</v>
      </c>
      <c r="X76" s="154">
        <v>5.0999999999999997E-2</v>
      </c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</row>
    <row r="77" spans="1:39" ht="15.5" x14ac:dyDescent="0.35">
      <c r="A77" s="63">
        <v>2.2000000000000002</v>
      </c>
      <c r="B77" s="64" t="s">
        <v>39</v>
      </c>
      <c r="C77" s="175">
        <v>4.9000000000000002E-2</v>
      </c>
      <c r="D77" s="175">
        <v>4.9000000000000002E-2</v>
      </c>
      <c r="E77" s="175">
        <v>4.9000000000000002E-2</v>
      </c>
      <c r="F77" s="172"/>
      <c r="G77" s="63">
        <v>2.2000000000000002</v>
      </c>
      <c r="H77" s="64" t="s">
        <v>39</v>
      </c>
      <c r="I77" s="175">
        <v>4.9000000000000002E-2</v>
      </c>
      <c r="J77" s="175">
        <v>4.8000000000000001E-2</v>
      </c>
      <c r="K77" s="175">
        <v>4.9000000000000002E-2</v>
      </c>
      <c r="L77" s="172"/>
      <c r="M77" s="63">
        <v>2.2000000000000002</v>
      </c>
      <c r="N77" s="64" t="s">
        <v>39</v>
      </c>
      <c r="O77" s="175">
        <v>4.9000000000000002E-2</v>
      </c>
      <c r="P77" s="175">
        <v>4.5999999999999999E-2</v>
      </c>
      <c r="Q77" s="175">
        <v>4.9000000000000002E-2</v>
      </c>
      <c r="R77" s="151"/>
      <c r="S77" s="151"/>
      <c r="T77" s="63">
        <v>2.2000000000000002</v>
      </c>
      <c r="U77" s="64" t="s">
        <v>39</v>
      </c>
      <c r="V77" s="175">
        <v>4.9000000000000002E-2</v>
      </c>
      <c r="W77" s="175">
        <v>4.8000000000000001E-2</v>
      </c>
      <c r="X77" s="175">
        <v>4.9000000000000002E-2</v>
      </c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</row>
    <row r="78" spans="1:39" ht="15.5" x14ac:dyDescent="0.35">
      <c r="A78" s="19">
        <v>2.4</v>
      </c>
      <c r="B78" s="19" t="s">
        <v>39</v>
      </c>
      <c r="C78" s="152">
        <v>2.7E-2</v>
      </c>
      <c r="D78" s="152">
        <v>4.9000000000000002E-2</v>
      </c>
      <c r="E78" s="152">
        <v>4.9000000000000002E-2</v>
      </c>
      <c r="F78" s="172"/>
      <c r="G78" s="19">
        <v>2.4</v>
      </c>
      <c r="H78" s="19" t="s">
        <v>39</v>
      </c>
      <c r="I78" s="152">
        <v>3.2000000000000001E-2</v>
      </c>
      <c r="J78" s="152">
        <v>4.8000000000000001E-2</v>
      </c>
      <c r="K78" s="152">
        <v>5.7000000000000002E-2</v>
      </c>
      <c r="L78" s="172"/>
      <c r="M78" s="19">
        <v>2.4</v>
      </c>
      <c r="N78" s="19" t="s">
        <v>39</v>
      </c>
      <c r="O78" s="152">
        <v>3.6999999999999998E-2</v>
      </c>
      <c r="P78" s="152">
        <v>4.7E-2</v>
      </c>
      <c r="Q78" s="152">
        <v>6.2E-2</v>
      </c>
      <c r="R78" s="151"/>
      <c r="S78" s="151"/>
      <c r="T78" s="19">
        <v>2.4</v>
      </c>
      <c r="U78" s="19" t="s">
        <v>39</v>
      </c>
      <c r="V78" s="152">
        <v>3.2000000000000001E-2</v>
      </c>
      <c r="W78" s="152">
        <v>4.8000000000000001E-2</v>
      </c>
      <c r="X78" s="152">
        <v>5.7000000000000002E-2</v>
      </c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</row>
    <row r="79" spans="1:39" ht="15.5" x14ac:dyDescent="0.35">
      <c r="A79" s="19">
        <v>2.8</v>
      </c>
      <c r="B79" s="19" t="s">
        <v>39</v>
      </c>
      <c r="C79" s="152">
        <v>1.9E-2</v>
      </c>
      <c r="D79" s="152">
        <v>4.9000000000000002E-2</v>
      </c>
      <c r="E79" s="152">
        <v>4.9000000000000002E-2</v>
      </c>
      <c r="F79" s="172"/>
      <c r="G79" s="19">
        <v>2.8</v>
      </c>
      <c r="H79" s="19" t="s">
        <v>39</v>
      </c>
      <c r="I79" s="152">
        <v>3.2000000000000001E-2</v>
      </c>
      <c r="J79" s="152">
        <v>4.8000000000000001E-2</v>
      </c>
      <c r="K79" s="152">
        <v>7.1999999999999995E-2</v>
      </c>
      <c r="L79" s="172"/>
      <c r="M79" s="19">
        <v>2.8</v>
      </c>
      <c r="N79" s="19" t="s">
        <v>39</v>
      </c>
      <c r="O79" s="152">
        <v>4.2999999999999997E-2</v>
      </c>
      <c r="P79" s="152">
        <v>4.7E-2</v>
      </c>
      <c r="Q79" s="152">
        <v>8.6999999999999994E-2</v>
      </c>
      <c r="R79" s="151"/>
      <c r="S79" s="151"/>
      <c r="T79" s="19">
        <v>2.8</v>
      </c>
      <c r="U79" s="19" t="s">
        <v>39</v>
      </c>
      <c r="V79" s="152">
        <v>3.2000000000000001E-2</v>
      </c>
      <c r="W79" s="152">
        <v>4.8000000000000001E-2</v>
      </c>
      <c r="X79" s="152">
        <v>7.1999999999999995E-2</v>
      </c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</row>
    <row r="80" spans="1:39" ht="15.5" x14ac:dyDescent="0.35">
      <c r="A80" s="17">
        <v>2.1</v>
      </c>
      <c r="B80" s="17" t="s">
        <v>40</v>
      </c>
      <c r="C80" s="154">
        <v>0.109</v>
      </c>
      <c r="D80" s="154">
        <v>4.8000000000000001E-2</v>
      </c>
      <c r="E80" s="154">
        <v>4.8000000000000001E-2</v>
      </c>
      <c r="F80" s="172"/>
      <c r="G80" s="17">
        <v>2.1</v>
      </c>
      <c r="H80" s="17" t="s">
        <v>40</v>
      </c>
      <c r="I80" s="154">
        <v>0.1</v>
      </c>
      <c r="J80" s="154">
        <v>4.7E-2</v>
      </c>
      <c r="K80" s="154">
        <v>0.05</v>
      </c>
      <c r="L80" s="172"/>
      <c r="M80" s="17">
        <v>2.1</v>
      </c>
      <c r="N80" s="17" t="s">
        <v>40</v>
      </c>
      <c r="O80" s="154">
        <v>9.4E-2</v>
      </c>
      <c r="P80" s="154">
        <v>4.5999999999999999E-2</v>
      </c>
      <c r="Q80" s="154">
        <v>5.1999999999999998E-2</v>
      </c>
      <c r="R80" s="151"/>
      <c r="S80" s="151"/>
      <c r="T80" s="17">
        <v>2.1</v>
      </c>
      <c r="U80" s="17" t="s">
        <v>40</v>
      </c>
      <c r="V80" s="154">
        <v>0.1</v>
      </c>
      <c r="W80" s="154">
        <v>4.7E-2</v>
      </c>
      <c r="X80" s="154">
        <v>0.05</v>
      </c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</row>
    <row r="81" spans="1:39" ht="15.5" x14ac:dyDescent="0.35">
      <c r="A81" s="63">
        <v>2.2000000000000002</v>
      </c>
      <c r="B81" s="64" t="s">
        <v>40</v>
      </c>
      <c r="C81" s="175">
        <v>4.9000000000000002E-2</v>
      </c>
      <c r="D81" s="175">
        <v>4.9000000000000002E-2</v>
      </c>
      <c r="E81" s="175">
        <v>4.9000000000000002E-2</v>
      </c>
      <c r="F81" s="172"/>
      <c r="G81" s="63">
        <v>2.2000000000000002</v>
      </c>
      <c r="H81" s="64" t="s">
        <v>40</v>
      </c>
      <c r="I81" s="175">
        <v>4.9000000000000002E-2</v>
      </c>
      <c r="J81" s="175">
        <v>4.7E-2</v>
      </c>
      <c r="K81" s="175">
        <v>4.8000000000000001E-2</v>
      </c>
      <c r="L81" s="172"/>
      <c r="M81" s="63">
        <v>2.2000000000000002</v>
      </c>
      <c r="N81" s="64" t="s">
        <v>40</v>
      </c>
      <c r="O81" s="175">
        <v>4.9000000000000002E-2</v>
      </c>
      <c r="P81" s="175">
        <v>4.5999999999999999E-2</v>
      </c>
      <c r="Q81" s="175">
        <v>4.8000000000000001E-2</v>
      </c>
      <c r="R81" s="151"/>
      <c r="S81" s="151"/>
      <c r="T81" s="63">
        <v>2.2000000000000002</v>
      </c>
      <c r="U81" s="64" t="s">
        <v>40</v>
      </c>
      <c r="V81" s="175">
        <v>4.9000000000000002E-2</v>
      </c>
      <c r="W81" s="175">
        <v>4.7E-2</v>
      </c>
      <c r="X81" s="175">
        <v>4.8000000000000001E-2</v>
      </c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</row>
    <row r="82" spans="1:39" ht="15.5" x14ac:dyDescent="0.35">
      <c r="A82" s="19">
        <v>2.4</v>
      </c>
      <c r="B82" s="19" t="s">
        <v>40</v>
      </c>
      <c r="C82" s="152">
        <v>1.7000000000000001E-2</v>
      </c>
      <c r="D82" s="152">
        <v>0.05</v>
      </c>
      <c r="E82" s="152">
        <v>0.05</v>
      </c>
      <c r="F82" s="172"/>
      <c r="G82" s="19">
        <v>2.4</v>
      </c>
      <c r="H82" s="19" t="s">
        <v>40</v>
      </c>
      <c r="I82" s="152">
        <v>0.02</v>
      </c>
      <c r="J82" s="152">
        <v>4.8000000000000001E-2</v>
      </c>
      <c r="K82" s="152">
        <v>5.6000000000000001E-2</v>
      </c>
      <c r="L82" s="172"/>
      <c r="M82" s="19">
        <v>2.4</v>
      </c>
      <c r="N82" s="19" t="s">
        <v>40</v>
      </c>
      <c r="O82" s="152">
        <v>2.1999999999999999E-2</v>
      </c>
      <c r="P82" s="152">
        <v>4.7E-2</v>
      </c>
      <c r="Q82" s="152">
        <v>6.0999999999999999E-2</v>
      </c>
      <c r="R82" s="151"/>
      <c r="S82" s="151"/>
      <c r="T82" s="19">
        <v>2.4</v>
      </c>
      <c r="U82" s="19" t="s">
        <v>40</v>
      </c>
      <c r="V82" s="152">
        <v>0.02</v>
      </c>
      <c r="W82" s="152">
        <v>4.8000000000000001E-2</v>
      </c>
      <c r="X82" s="152">
        <v>5.6000000000000001E-2</v>
      </c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</row>
    <row r="83" spans="1:39" ht="15.5" x14ac:dyDescent="0.35">
      <c r="A83" s="19">
        <v>2.8</v>
      </c>
      <c r="B83" s="19" t="s">
        <v>40</v>
      </c>
      <c r="C83" s="152">
        <v>8.0000000000000002E-3</v>
      </c>
      <c r="D83" s="152">
        <v>4.9000000000000002E-2</v>
      </c>
      <c r="E83" s="152">
        <v>4.9000000000000002E-2</v>
      </c>
      <c r="F83" s="172"/>
      <c r="G83" s="19">
        <v>2.8</v>
      </c>
      <c r="H83" s="19" t="s">
        <v>40</v>
      </c>
      <c r="I83" s="152">
        <v>1.4999999999999999E-2</v>
      </c>
      <c r="J83" s="152">
        <v>4.8000000000000001E-2</v>
      </c>
      <c r="K83" s="152">
        <v>7.1999999999999995E-2</v>
      </c>
      <c r="L83" s="172"/>
      <c r="M83" s="19">
        <v>2.8</v>
      </c>
      <c r="N83" s="19" t="s">
        <v>40</v>
      </c>
      <c r="O83" s="152">
        <v>2.1000000000000001E-2</v>
      </c>
      <c r="P83" s="152">
        <v>4.7E-2</v>
      </c>
      <c r="Q83" s="152">
        <v>8.6999999999999994E-2</v>
      </c>
      <c r="R83" s="151"/>
      <c r="S83" s="151"/>
      <c r="T83" s="19">
        <v>2.8</v>
      </c>
      <c r="U83" s="19" t="s">
        <v>40</v>
      </c>
      <c r="V83" s="152">
        <v>1.4999999999999999E-2</v>
      </c>
      <c r="W83" s="152">
        <v>4.8000000000000001E-2</v>
      </c>
      <c r="X83" s="152">
        <v>7.1999999999999995E-2</v>
      </c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</row>
    <row r="84" spans="1:39" x14ac:dyDescent="0.3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</row>
    <row r="85" spans="1:39" x14ac:dyDescent="0.35">
      <c r="A85" s="172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</row>
    <row r="86" spans="1:39" x14ac:dyDescent="0.35">
      <c r="A86" s="194" t="s">
        <v>47</v>
      </c>
      <c r="B86" s="194"/>
      <c r="C86" s="194"/>
      <c r="D86" s="194"/>
      <c r="E86" s="194"/>
      <c r="F86" s="194"/>
      <c r="G86" s="194"/>
      <c r="H86" s="173"/>
      <c r="I86" s="195" t="s">
        <v>48</v>
      </c>
      <c r="J86" s="195"/>
      <c r="K86" s="195"/>
      <c r="L86" s="195"/>
      <c r="M86" s="195"/>
      <c r="N86" s="195"/>
      <c r="O86" s="195"/>
      <c r="P86" s="173"/>
      <c r="Q86" s="196" t="s">
        <v>51</v>
      </c>
      <c r="R86" s="196"/>
      <c r="S86" s="196"/>
      <c r="T86" s="196"/>
      <c r="U86" s="196"/>
      <c r="V86" s="196"/>
      <c r="W86" s="196"/>
      <c r="X86" s="173"/>
      <c r="Y86" s="197" t="s">
        <v>52</v>
      </c>
      <c r="Z86" s="197"/>
      <c r="AA86" s="197"/>
      <c r="AB86" s="197"/>
      <c r="AC86" s="197"/>
      <c r="AD86" s="197"/>
      <c r="AE86" s="197"/>
      <c r="AF86" s="151"/>
      <c r="AG86" s="185" t="s">
        <v>53</v>
      </c>
      <c r="AH86" s="185"/>
      <c r="AI86" s="185"/>
      <c r="AJ86" s="185"/>
      <c r="AK86" s="185"/>
      <c r="AL86" s="185"/>
      <c r="AM86" s="185"/>
    </row>
    <row r="87" spans="1:39" x14ac:dyDescent="0.35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</row>
    <row r="88" spans="1:39" x14ac:dyDescent="0.35">
      <c r="A88" s="2" t="s">
        <v>15</v>
      </c>
      <c r="B88" s="3" t="s">
        <v>8</v>
      </c>
      <c r="C88" s="4">
        <v>2</v>
      </c>
      <c r="D88" s="4">
        <v>3</v>
      </c>
      <c r="E88" s="4">
        <v>4</v>
      </c>
      <c r="F88" s="4">
        <v>5</v>
      </c>
      <c r="G88" s="38" t="s">
        <v>11</v>
      </c>
      <c r="H88" s="173"/>
      <c r="I88" s="2" t="s">
        <v>15</v>
      </c>
      <c r="J88" s="3" t="s">
        <v>8</v>
      </c>
      <c r="K88" s="4">
        <v>2</v>
      </c>
      <c r="L88" s="4">
        <v>3</v>
      </c>
      <c r="M88" s="4">
        <v>4</v>
      </c>
      <c r="N88" s="4">
        <v>5</v>
      </c>
      <c r="O88" s="44" t="s">
        <v>11</v>
      </c>
      <c r="P88" s="173"/>
      <c r="Q88" s="2" t="s">
        <v>15</v>
      </c>
      <c r="R88" s="3" t="s">
        <v>8</v>
      </c>
      <c r="S88" s="4">
        <v>2</v>
      </c>
      <c r="T88" s="4">
        <v>3</v>
      </c>
      <c r="U88" s="4">
        <v>4</v>
      </c>
      <c r="V88" s="4">
        <v>5</v>
      </c>
      <c r="W88" s="50" t="s">
        <v>11</v>
      </c>
      <c r="X88" s="173"/>
      <c r="Y88" s="2" t="s">
        <v>15</v>
      </c>
      <c r="Z88" s="3" t="s">
        <v>8</v>
      </c>
      <c r="AA88" s="4">
        <v>2</v>
      </c>
      <c r="AB88" s="4">
        <v>3</v>
      </c>
      <c r="AC88" s="4">
        <v>4</v>
      </c>
      <c r="AD88" s="4">
        <v>5</v>
      </c>
      <c r="AE88" s="56" t="s">
        <v>11</v>
      </c>
      <c r="AF88" s="173"/>
      <c r="AG88" s="2" t="s">
        <v>15</v>
      </c>
      <c r="AH88" s="3" t="s">
        <v>8</v>
      </c>
      <c r="AI88" s="4">
        <v>2</v>
      </c>
      <c r="AJ88" s="4">
        <v>3</v>
      </c>
      <c r="AK88" s="4">
        <v>4</v>
      </c>
      <c r="AL88" s="4">
        <v>5</v>
      </c>
      <c r="AM88" s="67" t="s">
        <v>11</v>
      </c>
    </row>
    <row r="89" spans="1:39" x14ac:dyDescent="0.35">
      <c r="A89" s="5" t="s">
        <v>12</v>
      </c>
      <c r="B89" s="6"/>
      <c r="C89" s="7"/>
      <c r="D89" s="7"/>
      <c r="E89" s="7"/>
      <c r="F89" s="7"/>
      <c r="G89" s="39"/>
      <c r="H89" s="173"/>
      <c r="I89" s="5" t="s">
        <v>12</v>
      </c>
      <c r="J89" s="6"/>
      <c r="K89" s="7"/>
      <c r="L89" s="7"/>
      <c r="M89" s="7"/>
      <c r="N89" s="7"/>
      <c r="O89" s="45"/>
      <c r="P89" s="173"/>
      <c r="Q89" s="5" t="s">
        <v>12</v>
      </c>
      <c r="R89" s="6"/>
      <c r="S89" s="7"/>
      <c r="T89" s="7"/>
      <c r="U89" s="7"/>
      <c r="V89" s="7"/>
      <c r="W89" s="51"/>
      <c r="X89" s="173"/>
      <c r="Y89" s="5" t="s">
        <v>12</v>
      </c>
      <c r="Z89" s="6"/>
      <c r="AA89" s="7"/>
      <c r="AB89" s="7"/>
      <c r="AC89" s="7"/>
      <c r="AD89" s="7"/>
      <c r="AE89" s="58"/>
      <c r="AF89" s="173"/>
      <c r="AG89" s="5" t="s">
        <v>12</v>
      </c>
      <c r="AH89" s="6"/>
      <c r="AI89" s="7"/>
      <c r="AJ89" s="7"/>
      <c r="AK89" s="7"/>
      <c r="AL89" s="7"/>
      <c r="AM89" s="68"/>
    </row>
    <row r="90" spans="1:39" x14ac:dyDescent="0.35">
      <c r="A90" s="5" t="s">
        <v>13</v>
      </c>
      <c r="B90" s="12" t="s">
        <v>9</v>
      </c>
      <c r="C90" s="66">
        <f>MIN(C$4,C$14,C$15,C$18,C$19)</f>
        <v>7.0000000000000001E-3</v>
      </c>
      <c r="D90" s="66">
        <f>MIN(I$4,I$14,I$15,I$18,I$19)</f>
        <v>1.2999999999999999E-2</v>
      </c>
      <c r="E90" s="119">
        <f>MIN(O$4,O$14,O$15,O$18,O$19)</f>
        <v>1.7999999999999999E-2</v>
      </c>
      <c r="F90" s="119">
        <f>MIN(V$4,V$14,V$15,V$18,V$19)</f>
        <v>1.2999999999999999E-2</v>
      </c>
      <c r="G90" s="120">
        <f>MIN(C90:F90)</f>
        <v>7.0000000000000001E-3</v>
      </c>
      <c r="H90" s="173"/>
      <c r="I90" s="5" t="s">
        <v>13</v>
      </c>
      <c r="J90" s="12" t="s">
        <v>9</v>
      </c>
      <c r="K90" s="66">
        <f>MIN(C$6,C$7,C$12,C$16)</f>
        <v>7.5999999999999998E-2</v>
      </c>
      <c r="L90" s="126">
        <f>MIN(I$6,I$7,I$12,I$16)</f>
        <v>7.0999999999999994E-2</v>
      </c>
      <c r="M90" s="126">
        <f>MIN(O$6,O$7,O$12,O$16)</f>
        <v>6.9000000000000006E-2</v>
      </c>
      <c r="N90" s="126">
        <f>MIN(V$6,V$7,V$12,V$16)</f>
        <v>7.0999999999999994E-2</v>
      </c>
      <c r="O90" s="127">
        <f>MIN(K90:N90)</f>
        <v>6.9000000000000006E-2</v>
      </c>
      <c r="P90" s="173"/>
      <c r="Q90" s="5" t="s">
        <v>13</v>
      </c>
      <c r="R90" s="12" t="s">
        <v>9</v>
      </c>
      <c r="S90" s="66">
        <f>MIN($C$8,$C$10,$C$11)</f>
        <v>4.4999999999999998E-2</v>
      </c>
      <c r="T90" s="133">
        <f>MIN($I$8,$I$10,$I$11)</f>
        <v>4.9000000000000002E-2</v>
      </c>
      <c r="U90" s="133">
        <f>MIN($O$8,$O$10,$O$11)</f>
        <v>4.9000000000000002E-2</v>
      </c>
      <c r="V90" s="133">
        <f>MIN($V$8,$V$10,$V$11)</f>
        <v>4.9000000000000002E-2</v>
      </c>
      <c r="W90" s="134">
        <f>MIN(S90:V90)</f>
        <v>4.4999999999999998E-2</v>
      </c>
      <c r="X90" s="173"/>
      <c r="Y90" s="5" t="s">
        <v>13</v>
      </c>
      <c r="Z90" s="12" t="s">
        <v>9</v>
      </c>
      <c r="AA90" s="66">
        <f>MIN($C$5,$C$13,$C$17)</f>
        <v>4.4999999999999998E-2</v>
      </c>
      <c r="AB90" s="119">
        <f>MIN($I$5,$I$13,$I$17)</f>
        <v>4.4999999999999998E-2</v>
      </c>
      <c r="AC90" s="119">
        <f>MIN($O$5,$O$13,$O$17)</f>
        <v>4.4999999999999998E-2</v>
      </c>
      <c r="AD90" s="66">
        <f>MIN($V$5,$V$13,$V$17)</f>
        <v>4.4999999999999998E-2</v>
      </c>
      <c r="AE90" s="139">
        <f>MIN(AA90:AD90)</f>
        <v>4.4999999999999998E-2</v>
      </c>
      <c r="AF90" s="173"/>
      <c r="AG90" s="5" t="s">
        <v>13</v>
      </c>
      <c r="AH90" s="12" t="s">
        <v>9</v>
      </c>
      <c r="AI90" s="66">
        <f>$C$9</f>
        <v>4.3999999999999997E-2</v>
      </c>
      <c r="AJ90" s="66">
        <f>$I$9</f>
        <v>4.3999999999999997E-2</v>
      </c>
      <c r="AK90" s="66">
        <f>$O$9</f>
        <v>4.3999999999999997E-2</v>
      </c>
      <c r="AL90" s="66">
        <f>$V$9</f>
        <v>4.3999999999999997E-2</v>
      </c>
      <c r="AM90" s="73">
        <f>MIN($AI90:$AL90)</f>
        <v>4.3999999999999997E-2</v>
      </c>
    </row>
    <row r="91" spans="1:39" x14ac:dyDescent="0.35">
      <c r="A91" s="5"/>
      <c r="B91" s="6" t="s">
        <v>10</v>
      </c>
      <c r="C91" s="66">
        <f>MAX(C$4,C$14,C$15,C$18,C$19)</f>
        <v>2.5999999999999999E-2</v>
      </c>
      <c r="D91" s="66">
        <f>MAX(I$4,I$14,I$15,I$18,I$19)</f>
        <v>0.03</v>
      </c>
      <c r="E91" s="119">
        <f>MAX(O$4,O$14,O$15,O$18,O$19)</f>
        <v>3.7999999999999999E-2</v>
      </c>
      <c r="F91" s="119">
        <f>MAX(V$4,V$14,V$15,V$18,V$19)</f>
        <v>0.03</v>
      </c>
      <c r="G91" s="121">
        <f>MAX(C91:F91)</f>
        <v>3.7999999999999999E-2</v>
      </c>
      <c r="H91" s="173"/>
      <c r="I91" s="5"/>
      <c r="J91" s="6" t="s">
        <v>10</v>
      </c>
      <c r="K91" s="66">
        <f>MAX(C$6,C$7,C$12,C$16)</f>
        <v>0.14699999999999999</v>
      </c>
      <c r="L91" s="126">
        <f>MAX(I$6,I$7,I$12,I$16)</f>
        <v>0.184</v>
      </c>
      <c r="M91" s="126">
        <f>MAX(O$6,O$7,O$12,O$16)</f>
        <v>0.20200000000000001</v>
      </c>
      <c r="N91" s="126">
        <f>MAX(V$6,V$7,V$12,V$16)</f>
        <v>0.184</v>
      </c>
      <c r="O91" s="128">
        <f>MAX(K91:N91)</f>
        <v>0.20200000000000001</v>
      </c>
      <c r="P91" s="173"/>
      <c r="Q91" s="5"/>
      <c r="R91" s="6" t="s">
        <v>10</v>
      </c>
      <c r="S91" s="66">
        <f>MAX($C$8,$C$10,$C$11)</f>
        <v>4.5999999999999999E-2</v>
      </c>
      <c r="T91" s="133">
        <f>MAX($I$8,$I$10,$I$11)</f>
        <v>6.9000000000000006E-2</v>
      </c>
      <c r="U91" s="133">
        <f>MAX($O$8,$O$10,$O$11)</f>
        <v>8.5000000000000006E-2</v>
      </c>
      <c r="V91" s="133">
        <f>MAX($V$8,$V$10,$V$11)</f>
        <v>6.9000000000000006E-2</v>
      </c>
      <c r="W91" s="135">
        <f>MAX(S91:V91)</f>
        <v>8.5000000000000006E-2</v>
      </c>
      <c r="X91" s="173"/>
      <c r="Y91" s="5"/>
      <c r="Z91" s="6" t="s">
        <v>10</v>
      </c>
      <c r="AA91" s="140">
        <f>MAX($C$5,$C$13,$C$17)</f>
        <v>4.8000000000000001E-2</v>
      </c>
      <c r="AB91" s="141">
        <f>MAX($I$5,$I$13,$I$17)</f>
        <v>4.5999999999999999E-2</v>
      </c>
      <c r="AC91" s="141">
        <f>MAX($O$5,$O$13,$O$17)</f>
        <v>4.5999999999999999E-2</v>
      </c>
      <c r="AD91" s="140">
        <f>MAX($V$5,$V$13,$V$17)</f>
        <v>4.5999999999999999E-2</v>
      </c>
      <c r="AE91" s="142">
        <f>MAX(AA91:AD91)</f>
        <v>4.8000000000000001E-2</v>
      </c>
      <c r="AF91" s="173"/>
      <c r="AG91" s="5" t="s">
        <v>14</v>
      </c>
      <c r="AH91" s="12" t="s">
        <v>9</v>
      </c>
      <c r="AI91" s="66">
        <f>$C$25</f>
        <v>4.5999999999999999E-2</v>
      </c>
      <c r="AJ91" s="66">
        <f>$I$25</f>
        <v>4.5999999999999999E-2</v>
      </c>
      <c r="AK91" s="66">
        <f>$O$25</f>
        <v>4.5999999999999999E-2</v>
      </c>
      <c r="AL91" s="66">
        <f>$V$25</f>
        <v>4.5999999999999999E-2</v>
      </c>
      <c r="AM91" s="73">
        <f>MIN($AI91:$AL91)</f>
        <v>4.5999999999999999E-2</v>
      </c>
    </row>
    <row r="92" spans="1:39" x14ac:dyDescent="0.35">
      <c r="A92" s="5" t="s">
        <v>14</v>
      </c>
      <c r="B92" s="12" t="s">
        <v>9</v>
      </c>
      <c r="C92" s="66">
        <f>MIN(C$20,C$30,C$31,C$34,C$35)</f>
        <v>7.0000000000000001E-3</v>
      </c>
      <c r="D92" s="66">
        <f>MIN(I$20,I$30,I$31,I$34,I$35)</f>
        <v>1.2999999999999999E-2</v>
      </c>
      <c r="E92" s="119">
        <f>MIN(O$20,O$30,O$31,O$34,O$35)</f>
        <v>1.9E-2</v>
      </c>
      <c r="F92" s="119">
        <f>MIN(V$20,V$30,V$31,V$34,V$35)</f>
        <v>1.2999999999999999E-2</v>
      </c>
      <c r="G92" s="120">
        <f>MIN(C92:F92)</f>
        <v>7.0000000000000001E-3</v>
      </c>
      <c r="H92" s="173"/>
      <c r="I92" s="5" t="s">
        <v>14</v>
      </c>
      <c r="J92" s="12" t="s">
        <v>9</v>
      </c>
      <c r="K92" s="66">
        <f>MIN(C$22,C$23,C$28,C$32)</f>
        <v>7.8E-2</v>
      </c>
      <c r="L92" s="126">
        <f>MIN(I$22,I$23,I$28,I$32)</f>
        <v>7.2999999999999995E-2</v>
      </c>
      <c r="M92" s="126">
        <f>MIN(O$22,O$23,O$28,O$32)</f>
        <v>7.0999999999999994E-2</v>
      </c>
      <c r="N92" s="126">
        <f>MIN(V$22,V$23,V$28,V$32)</f>
        <v>7.2999999999999995E-2</v>
      </c>
      <c r="O92" s="127">
        <f>MIN(K92:N92)</f>
        <v>7.0999999999999994E-2</v>
      </c>
      <c r="P92" s="173"/>
      <c r="Q92" s="5" t="s">
        <v>14</v>
      </c>
      <c r="R92" s="12" t="s">
        <v>9</v>
      </c>
      <c r="S92" s="133">
        <f>MIN($C$24,$C$26:$C$27)</f>
        <v>4.5999999999999999E-2</v>
      </c>
      <c r="T92" s="133">
        <f>MIN($I$24,$I$26:$I$27)</f>
        <v>0.05</v>
      </c>
      <c r="U92" s="133">
        <f>MIN($O$24,$O$26:$O$27)</f>
        <v>5.1999999999999998E-2</v>
      </c>
      <c r="V92" s="133">
        <f>MIN($V$24,$V$26,$V$27)</f>
        <v>0.05</v>
      </c>
      <c r="W92" s="134">
        <f>MIN(S92:V92)</f>
        <v>4.5999999999999999E-2</v>
      </c>
      <c r="X92" s="173"/>
      <c r="Y92" s="5" t="s">
        <v>14</v>
      </c>
      <c r="Z92" s="12" t="s">
        <v>9</v>
      </c>
      <c r="AA92" s="66">
        <f>MIN($C$21,$C$29,$C$33)</f>
        <v>4.5999999999999999E-2</v>
      </c>
      <c r="AB92" s="119">
        <f>MIN($I$21,$I$29,$I$33)</f>
        <v>4.5999999999999999E-2</v>
      </c>
      <c r="AC92" s="119">
        <f>MIN($O$21,$O$29,$O$33)</f>
        <v>4.5999999999999999E-2</v>
      </c>
      <c r="AD92" s="66">
        <f>MIN($V$21,$V$29,$V$33)</f>
        <v>4.5999999999999999E-2</v>
      </c>
      <c r="AE92" s="139">
        <f>MIN(AA92:AD92)</f>
        <v>4.5999999999999999E-2</v>
      </c>
      <c r="AF92" s="173"/>
      <c r="AG92" s="5" t="s">
        <v>17</v>
      </c>
      <c r="AH92" s="12" t="s">
        <v>9</v>
      </c>
      <c r="AI92" s="66">
        <f>$C$41</f>
        <v>4.7E-2</v>
      </c>
      <c r="AJ92" s="66">
        <f>$I$41</f>
        <v>4.7E-2</v>
      </c>
      <c r="AK92" s="66">
        <f>$O$41</f>
        <v>4.7E-2</v>
      </c>
      <c r="AL92" s="66">
        <f>$V$41</f>
        <v>4.7E-2</v>
      </c>
      <c r="AM92" s="73">
        <f>MIN($AI92:$AL92)</f>
        <v>4.7E-2</v>
      </c>
    </row>
    <row r="93" spans="1:39" x14ac:dyDescent="0.35">
      <c r="A93" s="5"/>
      <c r="B93" s="6" t="s">
        <v>10</v>
      </c>
      <c r="C93" s="66">
        <f>MAX(C$20,C$30,C$31,C$34,C$35)</f>
        <v>2.5999999999999999E-2</v>
      </c>
      <c r="D93" s="66">
        <f>MAX(I$20,I$30,I$31,I$34,I$35)</f>
        <v>3.1E-2</v>
      </c>
      <c r="E93" s="119">
        <f>MAX(O$20,O$30,O$31,O$34,O$35)</f>
        <v>0.04</v>
      </c>
      <c r="F93" s="119">
        <f>MAX(V$20,V$30,V$31,V$34,V$35)</f>
        <v>3.1E-2</v>
      </c>
      <c r="G93" s="121">
        <f>MAX(C93:F93)</f>
        <v>0.04</v>
      </c>
      <c r="H93" s="173"/>
      <c r="I93" s="5"/>
      <c r="J93" s="6" t="s">
        <v>10</v>
      </c>
      <c r="K93" s="66">
        <f>MAX(C$22,C$23,C$28,C$32)</f>
        <v>0.14799999999999999</v>
      </c>
      <c r="L93" s="126">
        <f>MAX(I$22,I$23,I$28,I$32)</f>
        <v>0.185</v>
      </c>
      <c r="M93" s="126">
        <f>MAX(O$22,O$23,O$28,O$32)</f>
        <v>0.20399999999999999</v>
      </c>
      <c r="N93" s="126">
        <f>MAX(V$22,V$23,V$28,V$32)</f>
        <v>0.185</v>
      </c>
      <c r="O93" s="128">
        <f>MAX(K93:N93)</f>
        <v>0.20399999999999999</v>
      </c>
      <c r="P93" s="173"/>
      <c r="Q93" s="5"/>
      <c r="R93" s="6" t="s">
        <v>10</v>
      </c>
      <c r="S93" s="133">
        <f>MAX($C$24,$C$26:$C$27)</f>
        <v>4.7E-2</v>
      </c>
      <c r="T93" s="133">
        <f>MAX($I$24,$I$26:$I$27)</f>
        <v>7.1999999999999995E-2</v>
      </c>
      <c r="U93" s="133">
        <f>MAX($O$24,$O$26:$O$27)</f>
        <v>8.6999999999999994E-2</v>
      </c>
      <c r="V93" s="133">
        <f>MAX($V$24,$V$26,$V$27)</f>
        <v>7.1999999999999995E-2</v>
      </c>
      <c r="W93" s="135">
        <f>MAX(S93:V93)</f>
        <v>8.6999999999999994E-2</v>
      </c>
      <c r="X93" s="173"/>
      <c r="Y93" s="5"/>
      <c r="Z93" s="6" t="s">
        <v>10</v>
      </c>
      <c r="AA93" s="140">
        <f>MAX($C$21,$C$29,$C$33)</f>
        <v>4.8000000000000001E-2</v>
      </c>
      <c r="AB93" s="141">
        <f>MAX($I$21,$I$29,$I$33)</f>
        <v>4.8000000000000001E-2</v>
      </c>
      <c r="AC93" s="141">
        <f>MAX($O$21,$O$29,$O$33)</f>
        <v>4.8000000000000001E-2</v>
      </c>
      <c r="AD93" s="140">
        <f>MAX($V$21,$V$29,$V$33)</f>
        <v>4.8000000000000001E-2</v>
      </c>
      <c r="AE93" s="142">
        <f>MAX(AA93:AD93)</f>
        <v>4.8000000000000001E-2</v>
      </c>
      <c r="AF93" s="173"/>
      <c r="AG93" s="5" t="s">
        <v>20</v>
      </c>
      <c r="AH93" s="12" t="s">
        <v>9</v>
      </c>
      <c r="AI93" s="66">
        <f>$C$57</f>
        <v>4.8000000000000001E-2</v>
      </c>
      <c r="AJ93" s="66">
        <f>$I$57</f>
        <v>4.8000000000000001E-2</v>
      </c>
      <c r="AK93" s="66">
        <f>$O$57</f>
        <v>4.7E-2</v>
      </c>
      <c r="AL93" s="66">
        <f>$V$57</f>
        <v>4.8000000000000001E-2</v>
      </c>
      <c r="AM93" s="73">
        <f>MIN($AI93:$AL93)</f>
        <v>4.7E-2</v>
      </c>
    </row>
    <row r="94" spans="1:39" x14ac:dyDescent="0.35">
      <c r="A94" s="5" t="s">
        <v>17</v>
      </c>
      <c r="B94" s="12" t="s">
        <v>9</v>
      </c>
      <c r="C94" s="66">
        <f>MIN(C$36,C$46,C$47,C$50,C$51)</f>
        <v>7.0000000000000001E-3</v>
      </c>
      <c r="D94" s="66">
        <f>MIN(I$36,I$46,I$47,I$50,I$51)</f>
        <v>1.4E-2</v>
      </c>
      <c r="E94" s="119">
        <f>MIN(O$36,O$46,O$47,O$50,O$51)</f>
        <v>0.02</v>
      </c>
      <c r="F94" s="119">
        <f>MIN(V$36,V$46,V$47,V$50,V$51)</f>
        <v>1.4E-2</v>
      </c>
      <c r="G94" s="120">
        <f>MIN(C94:F94)</f>
        <v>7.0000000000000001E-3</v>
      </c>
      <c r="H94" s="173"/>
      <c r="I94" s="5" t="s">
        <v>17</v>
      </c>
      <c r="J94" s="12" t="s">
        <v>9</v>
      </c>
      <c r="K94" s="66">
        <f>MIN(C$38,C$39,C$44,C$48)</f>
        <v>7.9000000000000001E-2</v>
      </c>
      <c r="L94" s="126">
        <f>MIN(I$38,I$39,I$44,I$48)</f>
        <v>7.3999999999999996E-2</v>
      </c>
      <c r="M94" s="126">
        <f>MIN(O$38,O$39,O$44,O$48)</f>
        <v>7.1999999999999995E-2</v>
      </c>
      <c r="N94" s="126">
        <f>MIN(V$38,V$39,V$44,V$48)</f>
        <v>7.3999999999999996E-2</v>
      </c>
      <c r="O94" s="127">
        <f>MIN(K94:N94)</f>
        <v>7.1999999999999995E-2</v>
      </c>
      <c r="P94" s="173"/>
      <c r="Q94" s="5" t="s">
        <v>17</v>
      </c>
      <c r="R94" s="12" t="s">
        <v>9</v>
      </c>
      <c r="S94" s="133">
        <f>MIN($C$40,$C$42:$C$43)</f>
        <v>4.7E-2</v>
      </c>
      <c r="T94" s="133">
        <f>MIN($I$40,$I$42:$I$43)</f>
        <v>5.0999999999999997E-2</v>
      </c>
      <c r="U94" s="133">
        <f>MIN($O$40,$O$42:$O$43)</f>
        <v>5.1999999999999998E-2</v>
      </c>
      <c r="V94" s="133">
        <f>MIN($V$40,$V$42,$V$43)</f>
        <v>5.0999999999999997E-2</v>
      </c>
      <c r="W94" s="134">
        <f>MIN(S94:V94)</f>
        <v>4.7E-2</v>
      </c>
      <c r="X94" s="173"/>
      <c r="Y94" s="5" t="s">
        <v>17</v>
      </c>
      <c r="Z94" s="12" t="s">
        <v>9</v>
      </c>
      <c r="AA94" s="66">
        <f>MIN($C$37,$C$45,$C$49)</f>
        <v>4.8000000000000001E-2</v>
      </c>
      <c r="AB94" s="119">
        <f>MIN($I$37,$I$45,$I$49)</f>
        <v>4.7E-2</v>
      </c>
      <c r="AC94" s="119">
        <f>MIN($O$37,$O$45,$O$49)</f>
        <v>4.7E-2</v>
      </c>
      <c r="AD94" s="66">
        <f>MIN($V$37,$V$45,$V$49)</f>
        <v>4.7E-2</v>
      </c>
      <c r="AE94" s="139">
        <f>MIN(AA94:AD94)</f>
        <v>4.7E-2</v>
      </c>
      <c r="AF94" s="173"/>
      <c r="AG94" s="117" t="s">
        <v>41</v>
      </c>
      <c r="AH94" s="118" t="s">
        <v>9</v>
      </c>
      <c r="AI94" s="66">
        <f>$C$73</f>
        <v>4.9000000000000002E-2</v>
      </c>
      <c r="AJ94" s="66">
        <f>$I$73</f>
        <v>4.9000000000000002E-2</v>
      </c>
      <c r="AK94" s="66">
        <f>$O$73</f>
        <v>4.9000000000000002E-2</v>
      </c>
      <c r="AL94" s="66">
        <f>$V$73</f>
        <v>4.9000000000000002E-2</v>
      </c>
      <c r="AM94" s="73">
        <f>MIN($AI94:$AL94)</f>
        <v>4.9000000000000002E-2</v>
      </c>
    </row>
    <row r="95" spans="1:39" x14ac:dyDescent="0.35">
      <c r="A95" s="5"/>
      <c r="B95" s="6" t="s">
        <v>10</v>
      </c>
      <c r="C95" s="66">
        <f>MAX(C$36,C$46,C$47,C$50,C$51)</f>
        <v>2.5999999999999999E-2</v>
      </c>
      <c r="D95" s="66">
        <f>MAX(I$36,I$46,I$47,I$50,I$51)</f>
        <v>3.1E-2</v>
      </c>
      <c r="E95" s="119">
        <f>MAX(O$36,O$46,O$47,O$50,O$51)</f>
        <v>4.1000000000000002E-2</v>
      </c>
      <c r="F95" s="119">
        <f>MAX(V$36,V$46,V$47,V$50,V$51)</f>
        <v>3.1E-2</v>
      </c>
      <c r="G95" s="121">
        <f>MAX(C95:F95)</f>
        <v>4.1000000000000002E-2</v>
      </c>
      <c r="H95" s="173"/>
      <c r="I95" s="5"/>
      <c r="J95" s="6" t="s">
        <v>10</v>
      </c>
      <c r="K95" s="66">
        <f>MAX(C$38,C$39,C$44,C$48)</f>
        <v>0.14899999999999999</v>
      </c>
      <c r="L95" s="126">
        <f>MAX(I$38,I$39,I$44,I$48)</f>
        <v>0.187</v>
      </c>
      <c r="M95" s="126">
        <f>MAX(O$38,O$39,O$44,O$48)</f>
        <v>0.20499999999999999</v>
      </c>
      <c r="N95" s="126">
        <f>MAX(V$38,V$39,V$44,V$48)</f>
        <v>0.187</v>
      </c>
      <c r="O95" s="128">
        <f>MAX(K95:N95)</f>
        <v>0.20499999999999999</v>
      </c>
      <c r="P95" s="173"/>
      <c r="Q95" s="5"/>
      <c r="R95" s="6" t="s">
        <v>10</v>
      </c>
      <c r="S95" s="133">
        <f>MAX($C$40,$C$42:$C$43)</f>
        <v>4.8000000000000001E-2</v>
      </c>
      <c r="T95" s="133">
        <f>MAX($I$40,$I$42:$I$43)</f>
        <v>7.1999999999999995E-2</v>
      </c>
      <c r="U95" s="133">
        <f>MAX($O$40,$O$42:$O$43)</f>
        <v>8.8999999999999996E-2</v>
      </c>
      <c r="V95" s="133">
        <f>MAX($V$40,$V$42,$V$43)</f>
        <v>7.1999999999999995E-2</v>
      </c>
      <c r="W95" s="135">
        <f>MAX(S95:V95)</f>
        <v>8.8999999999999996E-2</v>
      </c>
      <c r="X95" s="173"/>
      <c r="Y95" s="5"/>
      <c r="Z95" s="6" t="s">
        <v>10</v>
      </c>
      <c r="AA95" s="140">
        <f>MAX($C$37,$C$45,$C$49)</f>
        <v>4.9000000000000002E-2</v>
      </c>
      <c r="AB95" s="141">
        <f>MAX($I$37,$I$45,$I$49)</f>
        <v>4.8000000000000001E-2</v>
      </c>
      <c r="AC95" s="141">
        <f>MAX($O$37,$O$45,$O$49)</f>
        <v>4.8000000000000001E-2</v>
      </c>
      <c r="AD95" s="140">
        <f>MAX($V$37,$V$45,$V$49)</f>
        <v>4.8000000000000001E-2</v>
      </c>
      <c r="AE95" s="142">
        <f>MAX(AA95:AD95)</f>
        <v>4.9000000000000002E-2</v>
      </c>
      <c r="AF95" s="173"/>
      <c r="AG95" s="69"/>
      <c r="AH95" s="70" t="s">
        <v>9</v>
      </c>
      <c r="AI95" s="71">
        <f>MIN($AI90:$AI94)</f>
        <v>4.3999999999999997E-2</v>
      </c>
      <c r="AJ95" s="71">
        <f>MIN($AJ90:$AJ94)</f>
        <v>4.3999999999999997E-2</v>
      </c>
      <c r="AK95" s="71">
        <f>MIN($AK90:$AK94)</f>
        <v>4.3999999999999997E-2</v>
      </c>
      <c r="AL95" s="71">
        <f>MIN($AL90:$AL94)</f>
        <v>4.3999999999999997E-2</v>
      </c>
      <c r="AM95" s="72">
        <f>MIN($AM90:$AM94)</f>
        <v>4.3999999999999997E-2</v>
      </c>
    </row>
    <row r="96" spans="1:39" x14ac:dyDescent="0.35">
      <c r="A96" s="5" t="s">
        <v>20</v>
      </c>
      <c r="B96" s="12" t="s">
        <v>9</v>
      </c>
      <c r="C96" s="66">
        <f>MIN(C$52,C$62,C$63,C$66,C$67)</f>
        <v>8.0000000000000002E-3</v>
      </c>
      <c r="D96" s="66">
        <f>MIN(I$52,I$62,I$63,I$66,I$67)</f>
        <v>1.4E-2</v>
      </c>
      <c r="E96" s="119">
        <f>MIN(O$52,O$62,O$63,O$66,O$67)</f>
        <v>0.02</v>
      </c>
      <c r="F96" s="119">
        <f>MIN(V$52,V$62,V$63,V$66,V$67)</f>
        <v>1.4E-2</v>
      </c>
      <c r="G96" s="120">
        <f>MIN(C96:F96)</f>
        <v>8.0000000000000002E-3</v>
      </c>
      <c r="H96" s="173"/>
      <c r="I96" s="5" t="s">
        <v>20</v>
      </c>
      <c r="J96" s="12" t="s">
        <v>9</v>
      </c>
      <c r="K96" s="66">
        <f>MIN(C$54,C$55,C$60,C$64)</f>
        <v>0.08</v>
      </c>
      <c r="L96" s="126">
        <f>MIN(I$54,I$55,I$60,I$64)</f>
        <v>7.5999999999999998E-2</v>
      </c>
      <c r="M96" s="126">
        <f>MIN(O$54,O$55,O$60,O$64)</f>
        <v>7.1999999999999995E-2</v>
      </c>
      <c r="N96" s="126">
        <f>MIN(V$54,V$55,V$60,V$64)</f>
        <v>7.5999999999999998E-2</v>
      </c>
      <c r="O96" s="127">
        <f>MIN(K96:N96)</f>
        <v>7.1999999999999995E-2</v>
      </c>
      <c r="P96" s="173"/>
      <c r="Q96" s="5" t="s">
        <v>20</v>
      </c>
      <c r="R96" s="12" t="s">
        <v>9</v>
      </c>
      <c r="S96" s="133">
        <f>MIN($C$56,$C$58,$C$59)</f>
        <v>4.8000000000000001E-2</v>
      </c>
      <c r="T96" s="133">
        <f>MIN($I$56,$I$58,$I$59)</f>
        <v>5.1999999999999998E-2</v>
      </c>
      <c r="U96" s="133">
        <f>MIN($O$56,$O$58,$O$59)</f>
        <v>5.2999999999999999E-2</v>
      </c>
      <c r="V96" s="133">
        <f>MIN($V$56,$V$58,$V$59)</f>
        <v>5.1999999999999998E-2</v>
      </c>
      <c r="W96" s="134">
        <f>MIN(S96:V96)</f>
        <v>4.8000000000000001E-2</v>
      </c>
      <c r="X96" s="173"/>
      <c r="Y96" s="5" t="s">
        <v>20</v>
      </c>
      <c r="Z96" s="12" t="s">
        <v>9</v>
      </c>
      <c r="AA96" s="66">
        <f>MIN($C$53,$C$61,$C$65)</f>
        <v>4.8000000000000001E-2</v>
      </c>
      <c r="AB96" s="119">
        <f>MIN($I$53,$I$61,$I$65)</f>
        <v>4.8000000000000001E-2</v>
      </c>
      <c r="AC96" s="119">
        <f>MIN($O$53,$O$61,$O$65)</f>
        <v>4.8000000000000001E-2</v>
      </c>
      <c r="AD96" s="66">
        <f>MIN($V$53,$V$61,$V$65)</f>
        <v>4.8000000000000001E-2</v>
      </c>
      <c r="AE96" s="139">
        <f>MIN(AA96:AD96)</f>
        <v>4.8000000000000001E-2</v>
      </c>
      <c r="AF96" s="173"/>
      <c r="AG96" s="69"/>
      <c r="AH96" s="70" t="s">
        <v>10</v>
      </c>
      <c r="AI96" s="71">
        <f>MAX($AI90:$AI94)</f>
        <v>4.9000000000000002E-2</v>
      </c>
      <c r="AJ96" s="71">
        <f>MAX($AJ90:$AJ94)</f>
        <v>4.9000000000000002E-2</v>
      </c>
      <c r="AK96" s="71">
        <f>MAX($AK90:$AK94)</f>
        <v>4.9000000000000002E-2</v>
      </c>
      <c r="AL96" s="71">
        <f>MAX($AL90:$AL94)</f>
        <v>4.9000000000000002E-2</v>
      </c>
      <c r="AM96" s="72">
        <f>MAX($AM90:$AM94)</f>
        <v>4.9000000000000002E-2</v>
      </c>
    </row>
    <row r="97" spans="1:39" x14ac:dyDescent="0.35">
      <c r="A97" s="5"/>
      <c r="B97" s="6" t="s">
        <v>10</v>
      </c>
      <c r="C97" s="66">
        <f>MAX(C$52,C$62,C$63,C$66,C$67)</f>
        <v>2.7E-2</v>
      </c>
      <c r="D97" s="66">
        <f>MAX(I$52,I$62,I$63,I$66,I$67)</f>
        <v>3.2000000000000001E-2</v>
      </c>
      <c r="E97" s="119">
        <f>MAX(O$52,O$62,O$63,O$66,O$67)</f>
        <v>4.2000000000000003E-2</v>
      </c>
      <c r="F97" s="119">
        <f>MAX(V$52,V$62,V$63,V$66,V$67)</f>
        <v>3.2000000000000001E-2</v>
      </c>
      <c r="G97" s="121">
        <f>MAX(C97:F97)</f>
        <v>4.2000000000000003E-2</v>
      </c>
      <c r="H97" s="173"/>
      <c r="I97" s="5"/>
      <c r="J97" s="6" t="s">
        <v>10</v>
      </c>
      <c r="K97" s="66">
        <f>MAX(C$54,C$55,C$60,C$64)</f>
        <v>0.15</v>
      </c>
      <c r="L97" s="126">
        <f>MAX(I$54,I$55,I$60,I$64)</f>
        <v>0.187</v>
      </c>
      <c r="M97" s="126">
        <f>MAX(O$54,O$55,O$60,O$64)</f>
        <v>0.20599999999999999</v>
      </c>
      <c r="N97" s="126">
        <f>MAX(V$54,V$55,V$60,V$64)</f>
        <v>0.187</v>
      </c>
      <c r="O97" s="128">
        <f>MAX(K97:N97)</f>
        <v>0.20599999999999999</v>
      </c>
      <c r="P97" s="173"/>
      <c r="Q97" s="5"/>
      <c r="R97" s="6" t="s">
        <v>10</v>
      </c>
      <c r="S97" s="133">
        <f>MAX($C$56,$C$58,$C$59)</f>
        <v>4.8000000000000001E-2</v>
      </c>
      <c r="T97" s="133">
        <f>MAX($I$56,$I$58,$I$59)</f>
        <v>7.2999999999999995E-2</v>
      </c>
      <c r="U97" s="133">
        <f>MAX($O$56,$O$58,$O$59)</f>
        <v>8.8999999999999996E-2</v>
      </c>
      <c r="V97" s="133">
        <f>MAX($V$56,$V$58,$V$59)</f>
        <v>7.2999999999999995E-2</v>
      </c>
      <c r="W97" s="135">
        <f>MAX(S97:V97)</f>
        <v>8.8999999999999996E-2</v>
      </c>
      <c r="X97" s="173"/>
      <c r="Y97" s="5"/>
      <c r="Z97" s="6" t="s">
        <v>10</v>
      </c>
      <c r="AA97" s="140">
        <f>MAX($C$53,$C$61,$C$65)</f>
        <v>4.9000000000000002E-2</v>
      </c>
      <c r="AB97" s="141">
        <f>MAX($I$53,$I$61,$I$65)</f>
        <v>4.9000000000000002E-2</v>
      </c>
      <c r="AC97" s="141">
        <f>MAX($O$53,$O$61,$O$65)</f>
        <v>4.8000000000000001E-2</v>
      </c>
      <c r="AD97" s="66">
        <f>MAX($V$53,$V$61,$V$65)</f>
        <v>4.9000000000000002E-2</v>
      </c>
      <c r="AE97" s="142">
        <f>MAX(AA97:AD97)</f>
        <v>4.9000000000000002E-2</v>
      </c>
      <c r="AF97" s="173"/>
      <c r="AG97" s="173"/>
      <c r="AH97" s="173"/>
      <c r="AI97" s="173"/>
      <c r="AJ97" s="173"/>
      <c r="AK97" s="173"/>
      <c r="AL97" s="173"/>
      <c r="AM97" s="173"/>
    </row>
    <row r="98" spans="1:39" x14ac:dyDescent="0.35">
      <c r="A98" s="173" t="s">
        <v>41</v>
      </c>
      <c r="B98" s="12" t="s">
        <v>9</v>
      </c>
      <c r="C98" s="66">
        <f>MIN(C$68,C$78,C$79,C$82,C$83)</f>
        <v>8.0000000000000002E-3</v>
      </c>
      <c r="D98" s="66">
        <f>MIN(I$68,I$78,I$79,I$82,I$83)</f>
        <v>1.4999999999999999E-2</v>
      </c>
      <c r="E98" s="119">
        <f>MIN(O$68,O$78,O$79,O$82,O$83)</f>
        <v>2.1000000000000001E-2</v>
      </c>
      <c r="F98" s="119">
        <f>MIN(V$68,V$78,V$79,V$82,V$83)</f>
        <v>1.4999999999999999E-2</v>
      </c>
      <c r="G98" s="120">
        <f>MIN(C98:F98)</f>
        <v>8.0000000000000002E-3</v>
      </c>
      <c r="H98" s="173"/>
      <c r="I98" s="5" t="s">
        <v>41</v>
      </c>
      <c r="J98" s="12" t="s">
        <v>9</v>
      </c>
      <c r="K98" s="66">
        <f>MIN(C$70,C$71,C$76,C$80)</f>
        <v>8.1000000000000003E-2</v>
      </c>
      <c r="L98" s="126">
        <f>MIN(I$70,I$71,I$76,I$80)</f>
        <v>7.5999999999999998E-2</v>
      </c>
      <c r="M98" s="126">
        <f>MIN(O$70,O$71,O$76,O$80)</f>
        <v>7.3999999999999996E-2</v>
      </c>
      <c r="N98" s="126">
        <f>MIN(V$70,V$71,V$76,V$80)</f>
        <v>7.5999999999999998E-2</v>
      </c>
      <c r="O98" s="127">
        <f>MIN(K98:N98)</f>
        <v>7.3999999999999996E-2</v>
      </c>
      <c r="P98" s="173"/>
      <c r="Q98" s="5" t="s">
        <v>41</v>
      </c>
      <c r="R98" s="12" t="s">
        <v>9</v>
      </c>
      <c r="S98" s="133">
        <f>MIN($C$72,$C$74,$C$75)</f>
        <v>4.9000000000000002E-2</v>
      </c>
      <c r="T98" s="133">
        <f>MIN($I$72,$I$74,$I$75)</f>
        <v>5.2999999999999999E-2</v>
      </c>
      <c r="U98" s="133">
        <f>MIN($O$72,$O$74,$O$75)</f>
        <v>5.5E-2</v>
      </c>
      <c r="V98" s="133">
        <f>MIN($V$72,$V$74,$V$75)</f>
        <v>5.2999999999999999E-2</v>
      </c>
      <c r="W98" s="134">
        <f>MIN(S98:V98)</f>
        <v>4.9000000000000002E-2</v>
      </c>
      <c r="X98" s="173"/>
      <c r="Y98" s="5" t="s">
        <v>41</v>
      </c>
      <c r="Z98" s="12" t="s">
        <v>9</v>
      </c>
      <c r="AA98" s="66">
        <f>MIN($C$69,$C$77,$C$81)</f>
        <v>4.9000000000000002E-2</v>
      </c>
      <c r="AB98" s="66">
        <f>MIN($I$69,$I$77,$I$81)</f>
        <v>4.9000000000000002E-2</v>
      </c>
      <c r="AC98" s="66">
        <f>MIN($O$69,$O$77,$O$81)</f>
        <v>4.9000000000000002E-2</v>
      </c>
      <c r="AD98" s="66">
        <f>MIN($V$69,$V$77,$V$81)</f>
        <v>4.9000000000000002E-2</v>
      </c>
      <c r="AE98" s="139">
        <f>MIN(AA98:AD98)</f>
        <v>4.9000000000000002E-2</v>
      </c>
      <c r="AF98" s="173"/>
      <c r="AG98" s="173"/>
      <c r="AH98" s="173"/>
      <c r="AI98" s="173"/>
      <c r="AJ98" s="173"/>
      <c r="AK98" s="173"/>
      <c r="AL98" s="173"/>
      <c r="AM98" s="173"/>
    </row>
    <row r="99" spans="1:39" x14ac:dyDescent="0.35">
      <c r="A99" s="173"/>
      <c r="B99" s="6" t="s">
        <v>10</v>
      </c>
      <c r="C99" s="66">
        <f>MAX(C$68,C$78,C$79,C$82,C$83)</f>
        <v>2.7E-2</v>
      </c>
      <c r="D99" s="66">
        <f>MAX(I$68,I$78,I$79,I$82,I$83)</f>
        <v>3.2000000000000001E-2</v>
      </c>
      <c r="E99" s="119">
        <f>MAX(O$68,O$78,O$79,O$82,O$83)</f>
        <v>4.2999999999999997E-2</v>
      </c>
      <c r="F99" s="119">
        <f>MAX(V$68,V$78,V$79,V$82,V$83)</f>
        <v>3.2000000000000001E-2</v>
      </c>
      <c r="G99" s="121">
        <f>MAX(C99:F99)</f>
        <v>4.2999999999999997E-2</v>
      </c>
      <c r="H99" s="173"/>
      <c r="I99" s="5"/>
      <c r="J99" s="6" t="s">
        <v>10</v>
      </c>
      <c r="K99" s="66">
        <f>MAX(C$70,C$71,C$76,C$80)</f>
        <v>0.151</v>
      </c>
      <c r="L99" s="126">
        <f>MAX(I$70,I$71,I$76,I$80)</f>
        <v>0.189</v>
      </c>
      <c r="M99" s="126">
        <f>MAX(O$70,O$71,O$76,O$80)</f>
        <v>0.20599999999999999</v>
      </c>
      <c r="N99" s="126">
        <f>MAX(V$70,V$71,V$76,V$80)</f>
        <v>0.189</v>
      </c>
      <c r="O99" s="128">
        <f>MAX(K99:N99)</f>
        <v>0.20599999999999999</v>
      </c>
      <c r="P99" s="173"/>
      <c r="Q99" s="5"/>
      <c r="R99" s="6" t="s">
        <v>10</v>
      </c>
      <c r="S99" s="133">
        <f>MAX($C$72,$C$74,$C$75)</f>
        <v>4.9000000000000002E-2</v>
      </c>
      <c r="T99" s="133">
        <f>MAX($I$72,$I$74,$I$75)</f>
        <v>7.4999999999999997E-2</v>
      </c>
      <c r="U99" s="133">
        <f>MAX($O$72,$O$74,$O$75)</f>
        <v>9.0999999999999998E-2</v>
      </c>
      <c r="V99" s="133">
        <f>MAX($V$72,$V$74,$V$75)</f>
        <v>7.4999999999999997E-2</v>
      </c>
      <c r="W99" s="135">
        <f>MAX(S99:V99)</f>
        <v>9.0999999999999998E-2</v>
      </c>
      <c r="X99" s="173"/>
      <c r="Y99" s="5"/>
      <c r="Z99" s="6" t="s">
        <v>10</v>
      </c>
      <c r="AA99" s="66">
        <f>MAX($C$69,$C$77,$C$81)</f>
        <v>4.9000000000000002E-2</v>
      </c>
      <c r="AB99" s="66">
        <f>MAX($I$69,$I$77,$I$81)</f>
        <v>4.9000000000000002E-2</v>
      </c>
      <c r="AC99" s="66">
        <f>MAX($O$69,$O$77,$O$81)</f>
        <v>4.9000000000000002E-2</v>
      </c>
      <c r="AD99" s="66">
        <f>MAX($V$69,$V$77,$V$81)</f>
        <v>4.9000000000000002E-2</v>
      </c>
      <c r="AE99" s="142">
        <f>MAX(AA99:AD99)</f>
        <v>4.9000000000000002E-2</v>
      </c>
      <c r="AF99" s="173"/>
      <c r="AG99" s="173"/>
      <c r="AH99" s="173"/>
      <c r="AI99" s="173"/>
      <c r="AJ99" s="173"/>
      <c r="AK99" s="173"/>
      <c r="AL99" s="173"/>
      <c r="AM99" s="173"/>
    </row>
    <row r="100" spans="1:39" x14ac:dyDescent="0.35">
      <c r="A100" s="40"/>
      <c r="B100" s="41" t="s">
        <v>18</v>
      </c>
      <c r="C100" s="122">
        <f>MIN(C90:C99)</f>
        <v>7.0000000000000001E-3</v>
      </c>
      <c r="D100" s="122">
        <f>MIN(D90:D99)</f>
        <v>1.2999999999999999E-2</v>
      </c>
      <c r="E100" s="122">
        <f>MIN(E90:E99)</f>
        <v>1.7999999999999999E-2</v>
      </c>
      <c r="F100" s="122">
        <f>MIN(F90:F99)</f>
        <v>1.2999999999999999E-2</v>
      </c>
      <c r="G100" s="123">
        <f>MIN(C100:F100)</f>
        <v>7.0000000000000001E-3</v>
      </c>
      <c r="H100" s="173"/>
      <c r="I100" s="46"/>
      <c r="J100" s="47" t="s">
        <v>18</v>
      </c>
      <c r="K100" s="129">
        <f>MIN(K90:K99)</f>
        <v>7.5999999999999998E-2</v>
      </c>
      <c r="L100" s="129">
        <f>MIN(L90:L99)</f>
        <v>7.0999999999999994E-2</v>
      </c>
      <c r="M100" s="129">
        <f>MIN(M90:M99)</f>
        <v>6.9000000000000006E-2</v>
      </c>
      <c r="N100" s="129">
        <f>MIN(N90:N99)</f>
        <v>7.0999999999999994E-2</v>
      </c>
      <c r="O100" s="130">
        <f>MIN(K100:N100)</f>
        <v>6.9000000000000006E-2</v>
      </c>
      <c r="P100" s="173"/>
      <c r="Q100" s="52"/>
      <c r="R100" s="53" t="s">
        <v>18</v>
      </c>
      <c r="S100" s="112">
        <f>MIN(S90:S99)</f>
        <v>4.4999999999999998E-2</v>
      </c>
      <c r="T100" s="112">
        <f>MIN(T90:T99)</f>
        <v>4.9000000000000002E-2</v>
      </c>
      <c r="U100" s="112">
        <f>MIN(U90:U99)</f>
        <v>4.9000000000000002E-2</v>
      </c>
      <c r="V100" s="112">
        <f>MIN(V90:V99)</f>
        <v>4.9000000000000002E-2</v>
      </c>
      <c r="W100" s="136">
        <f>MIN(S100:V100)</f>
        <v>4.4999999999999998E-2</v>
      </c>
      <c r="X100" s="173"/>
      <c r="Y100" s="59"/>
      <c r="Z100" s="74" t="s">
        <v>9</v>
      </c>
      <c r="AA100" s="143">
        <f>MIN(AA90:AA99)</f>
        <v>4.4999999999999998E-2</v>
      </c>
      <c r="AB100" s="143">
        <f>MIN(AB90:AB99)</f>
        <v>4.4999999999999998E-2</v>
      </c>
      <c r="AC100" s="143">
        <f>MIN(AC90:AC99)</f>
        <v>4.4999999999999998E-2</v>
      </c>
      <c r="AD100" s="143">
        <f>MIN(AD90:AD99)</f>
        <v>4.4999999999999998E-2</v>
      </c>
      <c r="AE100" s="144">
        <f>MIN(AA100:AD100)</f>
        <v>4.4999999999999998E-2</v>
      </c>
      <c r="AF100" s="173"/>
      <c r="AG100" s="173"/>
      <c r="AH100" s="173"/>
      <c r="AI100" s="173"/>
      <c r="AJ100" s="173"/>
      <c r="AK100" s="173"/>
      <c r="AL100" s="173"/>
      <c r="AM100" s="173"/>
    </row>
    <row r="101" spans="1:39" x14ac:dyDescent="0.35">
      <c r="A101" s="42"/>
      <c r="B101" s="43" t="s">
        <v>19</v>
      </c>
      <c r="C101" s="124">
        <f>MAX(C90:C99)</f>
        <v>2.7E-2</v>
      </c>
      <c r="D101" s="124">
        <f>MAX(D90:D99)</f>
        <v>3.2000000000000001E-2</v>
      </c>
      <c r="E101" s="124">
        <f>MAX(E90:E99)</f>
        <v>4.2999999999999997E-2</v>
      </c>
      <c r="F101" s="124">
        <f>MAX(F90:F99)</f>
        <v>3.2000000000000001E-2</v>
      </c>
      <c r="G101" s="125">
        <f>MAX(C101:F101)</f>
        <v>4.2999999999999997E-2</v>
      </c>
      <c r="H101" s="173"/>
      <c r="I101" s="48"/>
      <c r="J101" s="49" t="s">
        <v>19</v>
      </c>
      <c r="K101" s="131">
        <f>MAX(K90:K99)</f>
        <v>0.151</v>
      </c>
      <c r="L101" s="131">
        <f>MAX(L90:L99)</f>
        <v>0.189</v>
      </c>
      <c r="M101" s="131">
        <f>MAX(M90:M99)</f>
        <v>0.20599999999999999</v>
      </c>
      <c r="N101" s="131">
        <f>MAX(N90:N99)</f>
        <v>0.189</v>
      </c>
      <c r="O101" s="132">
        <f>MAX(K101:N101)</f>
        <v>0.20599999999999999</v>
      </c>
      <c r="P101" s="173"/>
      <c r="Q101" s="54"/>
      <c r="R101" s="55" t="s">
        <v>19</v>
      </c>
      <c r="S101" s="137">
        <f>MAX(S90:S99)</f>
        <v>4.9000000000000002E-2</v>
      </c>
      <c r="T101" s="137">
        <f>MAX(T90:T99)</f>
        <v>7.4999999999999997E-2</v>
      </c>
      <c r="U101" s="137">
        <f>MAX(U90:U99)</f>
        <v>9.0999999999999998E-2</v>
      </c>
      <c r="V101" s="137">
        <f>MAX(V90:V99)</f>
        <v>7.4999999999999997E-2</v>
      </c>
      <c r="W101" s="138">
        <f>MAX(S101:V101)</f>
        <v>9.0999999999999998E-2</v>
      </c>
      <c r="X101" s="173"/>
      <c r="Y101" s="61"/>
      <c r="Z101" s="62" t="s">
        <v>10</v>
      </c>
      <c r="AA101" s="145">
        <f>MAX(AA90:AA99)</f>
        <v>4.9000000000000002E-2</v>
      </c>
      <c r="AB101" s="145">
        <f>MAX(AB90:AB99)</f>
        <v>4.9000000000000002E-2</v>
      </c>
      <c r="AC101" s="145">
        <f>MAX(AC90:AC99)</f>
        <v>4.9000000000000002E-2</v>
      </c>
      <c r="AD101" s="145">
        <f>MAX(AD90:AD99)</f>
        <v>4.9000000000000002E-2</v>
      </c>
      <c r="AE101" s="146">
        <f>MAX(AA101:AD101)</f>
        <v>4.9000000000000002E-2</v>
      </c>
      <c r="AF101" s="173"/>
      <c r="AG101" s="173"/>
      <c r="AH101" s="173"/>
      <c r="AI101" s="173"/>
      <c r="AJ101" s="173"/>
      <c r="AK101" s="173"/>
      <c r="AL101" s="173"/>
      <c r="AM101" s="173"/>
    </row>
    <row r="102" spans="1:39" x14ac:dyDescent="0.35">
      <c r="A102" s="34"/>
      <c r="B102" s="35"/>
      <c r="C102" s="35"/>
      <c r="D102" s="35"/>
      <c r="E102" s="35"/>
      <c r="F102" s="35"/>
      <c r="G102" s="36"/>
      <c r="H102" s="37"/>
      <c r="I102" s="34"/>
      <c r="J102" s="35"/>
      <c r="K102" s="35"/>
      <c r="L102" s="35"/>
      <c r="M102" s="35"/>
      <c r="N102" s="35"/>
      <c r="O102" s="36"/>
      <c r="P102" s="37"/>
      <c r="Q102" s="37"/>
      <c r="R102" s="37"/>
      <c r="S102" s="37"/>
      <c r="T102" s="37"/>
      <c r="U102" s="37"/>
      <c r="V102" s="37"/>
      <c r="W102" s="37"/>
      <c r="X102" s="37"/>
      <c r="Y102" s="173"/>
      <c r="Z102" s="173"/>
      <c r="AA102" s="173"/>
      <c r="AB102" s="173"/>
      <c r="AC102" s="173"/>
      <c r="AD102" s="173"/>
      <c r="AE102" s="173"/>
      <c r="AF102" s="173"/>
      <c r="AG102" s="37"/>
      <c r="AH102" s="37"/>
      <c r="AI102" s="37"/>
      <c r="AJ102" s="37"/>
      <c r="AK102" s="37"/>
      <c r="AL102" s="37"/>
      <c r="AM102" s="37"/>
    </row>
    <row r="103" spans="1:39" x14ac:dyDescent="0.35">
      <c r="A103" s="2" t="s">
        <v>49</v>
      </c>
      <c r="B103" s="3" t="s">
        <v>8</v>
      </c>
      <c r="C103" s="4">
        <v>2</v>
      </c>
      <c r="D103" s="4">
        <v>3</v>
      </c>
      <c r="E103" s="4">
        <v>4</v>
      </c>
      <c r="F103" s="4">
        <v>5</v>
      </c>
      <c r="G103" s="38" t="s">
        <v>11</v>
      </c>
      <c r="H103" s="173"/>
      <c r="I103" s="2" t="s">
        <v>49</v>
      </c>
      <c r="J103" s="3" t="s">
        <v>8</v>
      </c>
      <c r="K103" s="4">
        <v>2</v>
      </c>
      <c r="L103" s="4">
        <v>3</v>
      </c>
      <c r="M103" s="4">
        <v>4</v>
      </c>
      <c r="N103" s="4">
        <v>5</v>
      </c>
      <c r="O103" s="44" t="s">
        <v>11</v>
      </c>
      <c r="P103" s="173"/>
      <c r="Q103" s="2" t="s">
        <v>2</v>
      </c>
      <c r="R103" s="3" t="s">
        <v>8</v>
      </c>
      <c r="S103" s="4">
        <v>2</v>
      </c>
      <c r="T103" s="4">
        <v>3</v>
      </c>
      <c r="U103" s="4">
        <v>4</v>
      </c>
      <c r="V103" s="4">
        <v>5</v>
      </c>
      <c r="W103" s="50" t="s">
        <v>11</v>
      </c>
      <c r="X103" s="173"/>
      <c r="Y103" s="2" t="s">
        <v>2</v>
      </c>
      <c r="Z103" s="3" t="s">
        <v>8</v>
      </c>
      <c r="AA103" s="4">
        <v>2</v>
      </c>
      <c r="AB103" s="4">
        <v>3</v>
      </c>
      <c r="AC103" s="4">
        <v>4</v>
      </c>
      <c r="AD103" s="4">
        <v>5</v>
      </c>
      <c r="AE103" s="56" t="s">
        <v>11</v>
      </c>
      <c r="AF103" s="173"/>
      <c r="AG103" s="185" t="s">
        <v>53</v>
      </c>
      <c r="AH103" s="185"/>
      <c r="AI103" s="185"/>
      <c r="AJ103" s="185"/>
      <c r="AK103" s="185"/>
      <c r="AL103" s="185"/>
      <c r="AM103" s="185"/>
    </row>
    <row r="104" spans="1:39" x14ac:dyDescent="0.35">
      <c r="A104" s="5" t="s">
        <v>12</v>
      </c>
      <c r="B104" s="6"/>
      <c r="C104" s="7"/>
      <c r="D104" s="7"/>
      <c r="E104" s="7"/>
      <c r="F104" s="7"/>
      <c r="G104" s="39"/>
      <c r="H104" s="173"/>
      <c r="I104" s="5" t="s">
        <v>12</v>
      </c>
      <c r="J104" s="6"/>
      <c r="K104" s="7"/>
      <c r="L104" s="7"/>
      <c r="M104" s="7"/>
      <c r="N104" s="7"/>
      <c r="O104" s="45"/>
      <c r="P104" s="173"/>
      <c r="Q104" s="5" t="s">
        <v>12</v>
      </c>
      <c r="R104" s="6"/>
      <c r="S104" s="7"/>
      <c r="T104" s="7"/>
      <c r="U104" s="7"/>
      <c r="V104" s="7"/>
      <c r="W104" s="51"/>
      <c r="X104" s="173"/>
      <c r="Y104" s="5" t="s">
        <v>12</v>
      </c>
      <c r="Z104" s="6"/>
      <c r="AA104" s="7"/>
      <c r="AB104" s="7"/>
      <c r="AC104" s="7"/>
      <c r="AD104" s="7"/>
      <c r="AE104" s="57"/>
      <c r="AF104" s="173"/>
      <c r="AG104" s="173"/>
      <c r="AH104" s="173"/>
      <c r="AI104" s="173"/>
      <c r="AJ104" s="173"/>
      <c r="AK104" s="173"/>
      <c r="AL104" s="173"/>
      <c r="AM104" s="173"/>
    </row>
    <row r="105" spans="1:39" x14ac:dyDescent="0.35">
      <c r="A105" s="5" t="s">
        <v>13</v>
      </c>
      <c r="B105" s="12" t="s">
        <v>9</v>
      </c>
      <c r="C105" s="148">
        <f>MIN(D$4,D$14,D$15,D$18,D$19)</f>
        <v>4.1000000000000002E-2</v>
      </c>
      <c r="D105" s="148">
        <f>MIN(J$4,J$14,J$15,J$18,J$19)</f>
        <v>3.6999999999999998E-2</v>
      </c>
      <c r="E105" s="148">
        <f>MIN(P$4,P$14,P$15,P$18,P$19)</f>
        <v>3.5999999999999997E-2</v>
      </c>
      <c r="F105" s="148">
        <f>MIN(W$4,W$14,W$15,W$18,W$19)</f>
        <v>3.6999999999999998E-2</v>
      </c>
      <c r="G105" s="120">
        <f>MIN(C120:F120)</f>
        <v>4.1000000000000002E-2</v>
      </c>
      <c r="H105" s="173"/>
      <c r="I105" s="5" t="s">
        <v>13</v>
      </c>
      <c r="J105" s="12" t="s">
        <v>9</v>
      </c>
      <c r="K105" s="148">
        <f>MIN(D$6,D$7,D$12,D$16)</f>
        <v>0.04</v>
      </c>
      <c r="L105" s="148">
        <f>MIN(J$6,J$7,J$12,J$16)</f>
        <v>3.9E-2</v>
      </c>
      <c r="M105" s="148">
        <f>MIN(P$6,P$7,P$12,P$16)</f>
        <v>3.6999999999999998E-2</v>
      </c>
      <c r="N105" s="148">
        <f>MIN(W$6,W$7,W$12,W$16)</f>
        <v>3.9E-2</v>
      </c>
      <c r="O105" s="127">
        <f>MIN(K105:N105)</f>
        <v>3.6999999999999998E-2</v>
      </c>
      <c r="P105" s="173"/>
      <c r="Q105" s="5" t="s">
        <v>13</v>
      </c>
      <c r="R105" s="12" t="s">
        <v>9</v>
      </c>
      <c r="S105" s="148">
        <f>MIN($D$8,$D$10,$D$11)</f>
        <v>4.2000000000000003E-2</v>
      </c>
      <c r="T105" s="148">
        <f>MIN($J$8,$J$10,$J$11)</f>
        <v>3.7999999999999999E-2</v>
      </c>
      <c r="U105" s="148">
        <f>MIN($P$8,$P$10,$P$11)</f>
        <v>3.6999999999999998E-2</v>
      </c>
      <c r="V105" s="148">
        <f>MIN($W$8,$W$10,$W$11)</f>
        <v>3.7999999999999999E-2</v>
      </c>
      <c r="W105" s="134">
        <f>MIN(S105:V105)</f>
        <v>3.6999999999999998E-2</v>
      </c>
      <c r="X105" s="173"/>
      <c r="Y105" s="5" t="s">
        <v>13</v>
      </c>
      <c r="Z105" s="12" t="s">
        <v>9</v>
      </c>
      <c r="AA105" s="148">
        <f>MIN($D$5,$D$13,$D$17)</f>
        <v>0.04</v>
      </c>
      <c r="AB105" s="148">
        <f>MIN($J$5,$J$13,$J$17)</f>
        <v>3.7999999999999999E-2</v>
      </c>
      <c r="AC105" s="148">
        <f>MIN($P$5,$P$13,$P$17)</f>
        <v>3.6999999999999998E-2</v>
      </c>
      <c r="AD105" s="148">
        <f>MIN($W$5,$W$13,$W$17)</f>
        <v>3.7999999999999999E-2</v>
      </c>
      <c r="AE105" s="139">
        <f>MIN(AA105:AD105)</f>
        <v>3.6999999999999998E-2</v>
      </c>
      <c r="AF105" s="173"/>
      <c r="AG105" s="2" t="s">
        <v>15</v>
      </c>
      <c r="AH105" s="3" t="s">
        <v>8</v>
      </c>
      <c r="AI105" s="4">
        <v>2</v>
      </c>
      <c r="AJ105" s="4">
        <v>3</v>
      </c>
      <c r="AK105" s="4">
        <v>4</v>
      </c>
      <c r="AL105" s="4">
        <v>5</v>
      </c>
      <c r="AM105" s="67" t="s">
        <v>11</v>
      </c>
    </row>
    <row r="106" spans="1:39" x14ac:dyDescent="0.35">
      <c r="A106" s="5"/>
      <c r="B106" s="6" t="s">
        <v>10</v>
      </c>
      <c r="C106" s="148">
        <f>MAX(D$4,D$14,D$15,D$18,D$19)</f>
        <v>4.5999999999999999E-2</v>
      </c>
      <c r="D106" s="148">
        <f>MAX(J$4,J$14,J$15,J$18,J$19)</f>
        <v>4.1000000000000002E-2</v>
      </c>
      <c r="E106" s="148">
        <f>MAX(P$4,P$14,P$15,P$18,P$19)</f>
        <v>3.7999999999999999E-2</v>
      </c>
      <c r="F106" s="148">
        <f>MAX(W$4,W$14,W$15,W$18,W$19)</f>
        <v>4.1000000000000002E-2</v>
      </c>
      <c r="G106" s="121">
        <f>MAX(C121:F121)</f>
        <v>7.8E-2</v>
      </c>
      <c r="H106" s="173"/>
      <c r="I106" s="5"/>
      <c r="J106" s="6" t="s">
        <v>10</v>
      </c>
      <c r="K106" s="148">
        <f>MAX(D$6,D$7,D$12,D$16)</f>
        <v>4.2999999999999997E-2</v>
      </c>
      <c r="L106" s="148">
        <f>MAX(J$6,J$7,J$12,J$16)</f>
        <v>3.9E-2</v>
      </c>
      <c r="M106" s="148">
        <f>MAX(P$6,P$7,P$12,P$16)</f>
        <v>3.7999999999999999E-2</v>
      </c>
      <c r="N106" s="148">
        <f>MAX(W$6,W$7,W$12,W$16)</f>
        <v>3.9E-2</v>
      </c>
      <c r="O106" s="128">
        <f>MAX(K106:N106)</f>
        <v>4.2999999999999997E-2</v>
      </c>
      <c r="P106" s="173"/>
      <c r="Q106" s="5"/>
      <c r="R106" s="6" t="s">
        <v>10</v>
      </c>
      <c r="S106" s="148">
        <f>MAX($D$8,$D$10,$D$11)</f>
        <v>4.2999999999999997E-2</v>
      </c>
      <c r="T106" s="148">
        <f>MAX($J$8,$J$10,$J$11)</f>
        <v>3.9E-2</v>
      </c>
      <c r="U106" s="148">
        <f>MAX($P$8,$P$10,$P$11)</f>
        <v>3.6999999999999998E-2</v>
      </c>
      <c r="V106" s="148">
        <f>MAX($W$8,$W$10,$W$11)</f>
        <v>3.9E-2</v>
      </c>
      <c r="W106" s="135">
        <f>MAX(S106:V106)</f>
        <v>4.2999999999999997E-2</v>
      </c>
      <c r="X106" s="173"/>
      <c r="Y106" s="5"/>
      <c r="Z106" s="6" t="s">
        <v>10</v>
      </c>
      <c r="AA106" s="149">
        <f>MAX($D$5,$D$13,$D$17)</f>
        <v>4.3999999999999997E-2</v>
      </c>
      <c r="AB106" s="149">
        <f>MAX($J$5,$J$13,$J$17)</f>
        <v>0.04</v>
      </c>
      <c r="AC106" s="149">
        <f>MAX($P$5,$P$13,$P$17)</f>
        <v>3.7999999999999999E-2</v>
      </c>
      <c r="AD106" s="149">
        <f>MAX($W$5,$W$13,$W$17)</f>
        <v>0.04</v>
      </c>
      <c r="AE106" s="142">
        <f>MAX(AA106:AD106)</f>
        <v>4.3999999999999997E-2</v>
      </c>
      <c r="AF106" s="173"/>
      <c r="AG106" s="5" t="s">
        <v>12</v>
      </c>
      <c r="AH106" s="6"/>
      <c r="AI106" s="7"/>
      <c r="AJ106" s="7"/>
      <c r="AK106" s="7"/>
      <c r="AL106" s="7"/>
      <c r="AM106" s="68"/>
    </row>
    <row r="107" spans="1:39" x14ac:dyDescent="0.35">
      <c r="A107" s="5" t="s">
        <v>14</v>
      </c>
      <c r="B107" s="12" t="s">
        <v>9</v>
      </c>
      <c r="C107" s="148">
        <f>MIN(D$20,D$30,D$31,D$34,D$35)</f>
        <v>4.3999999999999997E-2</v>
      </c>
      <c r="D107" s="148">
        <f>MIN(J$20,J$30,J$31,J$34,J$35)</f>
        <v>0.04</v>
      </c>
      <c r="E107" s="148">
        <f>MIN(P$20,P$30,P$31,P$34,P$35)</f>
        <v>3.7999999999999999E-2</v>
      </c>
      <c r="F107" s="148">
        <f>MIN(W$20,W$30,W$31,W$34,W$35)</f>
        <v>0.04</v>
      </c>
      <c r="G107" s="120">
        <f>MIN(C122:F122)</f>
        <v>4.3999999999999997E-2</v>
      </c>
      <c r="H107" s="173"/>
      <c r="I107" s="5" t="s">
        <v>14</v>
      </c>
      <c r="J107" s="12" t="s">
        <v>9</v>
      </c>
      <c r="K107" s="148">
        <f>MIN(D$22,D$23,D$28,D$32)</f>
        <v>0.04</v>
      </c>
      <c r="L107" s="148">
        <f>MIN(J$22,J$23,J$28,J$32)</f>
        <v>0.04</v>
      </c>
      <c r="M107" s="148">
        <f>MIN(P$22,P$23,P$28,P$32)</f>
        <v>3.9E-2</v>
      </c>
      <c r="N107" s="148">
        <f>MIN(W$22,W$23,W$28,W$32)</f>
        <v>0.04</v>
      </c>
      <c r="O107" s="127">
        <f>MIN(K107:N107)</f>
        <v>3.9E-2</v>
      </c>
      <c r="P107" s="173"/>
      <c r="Q107" s="5" t="s">
        <v>14</v>
      </c>
      <c r="R107" s="12" t="s">
        <v>9</v>
      </c>
      <c r="S107" s="148">
        <f>MIN($D$24,$D$26:$D$27)</f>
        <v>4.2999999999999997E-2</v>
      </c>
      <c r="T107" s="148">
        <f>MIN($J$24,$J$26:$J$27)</f>
        <v>4.1000000000000002E-2</v>
      </c>
      <c r="U107" s="148">
        <f>MIN($P$24,$P$26:$P$27)</f>
        <v>0.04</v>
      </c>
      <c r="V107" s="148">
        <f>MIN($W$24,$W$26,$W$27)</f>
        <v>4.1000000000000002E-2</v>
      </c>
      <c r="W107" s="134">
        <f>MIN(S107:V107)</f>
        <v>0.04</v>
      </c>
      <c r="X107" s="173"/>
      <c r="Y107" s="5" t="s">
        <v>14</v>
      </c>
      <c r="Z107" s="12" t="s">
        <v>9</v>
      </c>
      <c r="AA107" s="148">
        <f>MIN($D$21,$D$29,$D$33)</f>
        <v>4.2999999999999997E-2</v>
      </c>
      <c r="AB107" s="148">
        <f>MIN($J$21,$J$29,$J$33)</f>
        <v>0.04</v>
      </c>
      <c r="AC107" s="148">
        <f>MIN($P$21,$P$29,$P$33)</f>
        <v>3.7999999999999999E-2</v>
      </c>
      <c r="AD107" s="148">
        <f>MIN($W$21,$W$29,$W$33)</f>
        <v>0.04</v>
      </c>
      <c r="AE107" s="139">
        <f>MIN(AA107:AD107)</f>
        <v>3.7999999999999999E-2</v>
      </c>
      <c r="AF107" s="173"/>
      <c r="AG107" s="5" t="s">
        <v>13</v>
      </c>
      <c r="AH107" s="12" t="s">
        <v>9</v>
      </c>
      <c r="AI107" s="66">
        <f>$D$9</f>
        <v>4.2999999999999997E-2</v>
      </c>
      <c r="AJ107" s="66">
        <f>$J$9</f>
        <v>3.9E-2</v>
      </c>
      <c r="AK107" s="66">
        <f>$P$9</f>
        <v>3.6999999999999998E-2</v>
      </c>
      <c r="AL107" s="66">
        <f>$W$9</f>
        <v>3.9E-2</v>
      </c>
      <c r="AM107" s="73">
        <f>MIN($AI107:$AL107)</f>
        <v>3.6999999999999998E-2</v>
      </c>
    </row>
    <row r="108" spans="1:39" x14ac:dyDescent="0.35">
      <c r="A108" s="5"/>
      <c r="B108" s="6" t="s">
        <v>10</v>
      </c>
      <c r="C108" s="148">
        <f>MAX(D$20,D$30,D$31,D$34,D$35)</f>
        <v>4.8000000000000001E-2</v>
      </c>
      <c r="D108" s="148">
        <f>MAX(J$20,J$30,J$31,J$34,J$35)</f>
        <v>4.2999999999999997E-2</v>
      </c>
      <c r="E108" s="148">
        <f>MAX(P$20,P$30,P$31,P$34,P$35)</f>
        <v>4.1000000000000002E-2</v>
      </c>
      <c r="F108" s="148">
        <f>MAX(W$20,W$30,W$31,W$34,W$35)</f>
        <v>4.2999999999999997E-2</v>
      </c>
      <c r="G108" s="121">
        <f>MAX(C123:F123)</f>
        <v>8.3000000000000004E-2</v>
      </c>
      <c r="H108" s="173"/>
      <c r="I108" s="5"/>
      <c r="J108" s="6" t="s">
        <v>10</v>
      </c>
      <c r="K108" s="148">
        <f>MAX(D$22,D$23,D$28,D$32)</f>
        <v>4.3999999999999997E-2</v>
      </c>
      <c r="L108" s="148">
        <f>MAX(J$22,J$23,J$28,J$32)</f>
        <v>4.1000000000000002E-2</v>
      </c>
      <c r="M108" s="148">
        <f>MAX(P$22,P$23,P$28,P$32)</f>
        <v>0.04</v>
      </c>
      <c r="N108" s="148">
        <f>MAX(W$22,W$23,W$28,W$32)</f>
        <v>4.1000000000000002E-2</v>
      </c>
      <c r="O108" s="128">
        <f>MAX(K108:N108)</f>
        <v>4.3999999999999997E-2</v>
      </c>
      <c r="P108" s="173"/>
      <c r="Q108" s="5"/>
      <c r="R108" s="6" t="s">
        <v>10</v>
      </c>
      <c r="S108" s="148">
        <f>MAX($D$24,$D$26:$D$27)</f>
        <v>4.4999999999999998E-2</v>
      </c>
      <c r="T108" s="148">
        <f>MAX($J$24,$J$26:$J$27)</f>
        <v>4.1000000000000002E-2</v>
      </c>
      <c r="U108" s="148">
        <f>MAX($P$24,$P$26:$P$27)</f>
        <v>0.04</v>
      </c>
      <c r="V108" s="148">
        <f>MAX($W$24,$W$26,$W$27)</f>
        <v>4.1000000000000002E-2</v>
      </c>
      <c r="W108" s="135">
        <f>MAX(S108:V108)</f>
        <v>4.4999999999999998E-2</v>
      </c>
      <c r="X108" s="173"/>
      <c r="Y108" s="5"/>
      <c r="Z108" s="6" t="s">
        <v>10</v>
      </c>
      <c r="AA108" s="149">
        <f>MAX($D$21,$D$29,$D$33)</f>
        <v>4.5999999999999999E-2</v>
      </c>
      <c r="AB108" s="149">
        <f>MAX($J$21,$J$29,$J$33)</f>
        <v>4.2000000000000003E-2</v>
      </c>
      <c r="AC108" s="149">
        <f>MAX($P$21,$P$29,$P$33)</f>
        <v>4.1000000000000002E-2</v>
      </c>
      <c r="AD108" s="149">
        <f>MAX($W$21,$W$29,$W$33)</f>
        <v>4.2000000000000003E-2</v>
      </c>
      <c r="AE108" s="142">
        <f>MAX(AA108:AD108)</f>
        <v>4.5999999999999999E-2</v>
      </c>
      <c r="AF108" s="173"/>
      <c r="AG108" s="5" t="s">
        <v>14</v>
      </c>
      <c r="AH108" s="12" t="s">
        <v>9</v>
      </c>
      <c r="AI108" s="66">
        <f>$D$25</f>
        <v>4.5999999999999999E-2</v>
      </c>
      <c r="AJ108" s="66">
        <f>$J$25</f>
        <v>4.1000000000000002E-2</v>
      </c>
      <c r="AK108" s="66">
        <f>$P$25</f>
        <v>3.9E-2</v>
      </c>
      <c r="AL108" s="66">
        <f>$W$25</f>
        <v>4.1000000000000002E-2</v>
      </c>
      <c r="AM108" s="73">
        <f>MIN($AI108:$AL108)</f>
        <v>3.9E-2</v>
      </c>
    </row>
    <row r="109" spans="1:39" x14ac:dyDescent="0.35">
      <c r="A109" s="5" t="s">
        <v>17</v>
      </c>
      <c r="B109" s="12" t="s">
        <v>9</v>
      </c>
      <c r="C109" s="148">
        <f>MIN(D$36,D$46,D$47,D$50,D$51)</f>
        <v>4.5999999999999999E-2</v>
      </c>
      <c r="D109" s="148">
        <f>MIN(J$36,J$46,J$47,J$50,J$51)</f>
        <v>4.2000000000000003E-2</v>
      </c>
      <c r="E109" s="148">
        <f>MIN(P$36,P$46,P$47,P$50,P$51)</f>
        <v>0.04</v>
      </c>
      <c r="F109" s="148">
        <f>MIN(W$36,W$46,W$47,W$50,W$51)</f>
        <v>4.2000000000000003E-2</v>
      </c>
      <c r="G109" s="120">
        <f>MIN(C124:F124)</f>
        <v>4.5999999999999999E-2</v>
      </c>
      <c r="H109" s="173"/>
      <c r="I109" s="5" t="s">
        <v>17</v>
      </c>
      <c r="J109" s="12" t="s">
        <v>9</v>
      </c>
      <c r="K109" s="148">
        <f>MIN(D$38,D$39,D$44,D$48)</f>
        <v>4.1000000000000002E-2</v>
      </c>
      <c r="L109" s="148">
        <f>MIN(J$38,J$39,J$44,J$48)</f>
        <v>4.1000000000000002E-2</v>
      </c>
      <c r="M109" s="148">
        <f>MIN(P$38,P$39,P$44,P$48)</f>
        <v>0.04</v>
      </c>
      <c r="N109" s="148">
        <f>MIN(W$38,W$39,W$44,W$48)</f>
        <v>4.1000000000000002E-2</v>
      </c>
      <c r="O109" s="127">
        <f>MIN(K109:N109)</f>
        <v>0.04</v>
      </c>
      <c r="P109" s="173"/>
      <c r="Q109" s="5" t="s">
        <v>17</v>
      </c>
      <c r="R109" s="12" t="s">
        <v>9</v>
      </c>
      <c r="S109" s="148">
        <f>MIN($D$40,$D$42:$D$43)</f>
        <v>4.4999999999999998E-2</v>
      </c>
      <c r="T109" s="148">
        <f>MIN($J$40,$J$42:$J$43)</f>
        <v>4.2999999999999997E-2</v>
      </c>
      <c r="U109" s="148">
        <f>MIN($P$40,$P$42:$P$43)</f>
        <v>4.1000000000000002E-2</v>
      </c>
      <c r="V109" s="148">
        <f>MIN($W$40,$W$42,$W$43)</f>
        <v>4.2999999999999997E-2</v>
      </c>
      <c r="W109" s="134">
        <f>MIN(S109:V109)</f>
        <v>4.1000000000000002E-2</v>
      </c>
      <c r="X109" s="173"/>
      <c r="Y109" s="5" t="s">
        <v>17</v>
      </c>
      <c r="Z109" s="12" t="s">
        <v>9</v>
      </c>
      <c r="AA109" s="148">
        <f>MIN($D$37,$D$45,$D$49)</f>
        <v>4.4999999999999998E-2</v>
      </c>
      <c r="AB109" s="148">
        <f>MIN($J$37,$J$45,$J$49)</f>
        <v>4.2000000000000003E-2</v>
      </c>
      <c r="AC109" s="148">
        <f>MIN($P$37,$P$45,$P$49)</f>
        <v>0.04</v>
      </c>
      <c r="AD109" s="148">
        <f>MIN($W$37,$W$45,$W$49)</f>
        <v>4.2000000000000003E-2</v>
      </c>
      <c r="AE109" s="139">
        <f>MIN(AA109:AD109)</f>
        <v>0.04</v>
      </c>
      <c r="AF109" s="173"/>
      <c r="AG109" s="5" t="s">
        <v>17</v>
      </c>
      <c r="AH109" s="12" t="s">
        <v>9</v>
      </c>
      <c r="AI109" s="66">
        <f>$D$41</f>
        <v>4.7E-2</v>
      </c>
      <c r="AJ109" s="66">
        <f>$J$41</f>
        <v>4.2999999999999997E-2</v>
      </c>
      <c r="AK109" s="66">
        <f>$P$41</f>
        <v>4.1000000000000002E-2</v>
      </c>
      <c r="AL109" s="66">
        <f>$W$41</f>
        <v>4.2999999999999997E-2</v>
      </c>
      <c r="AM109" s="73">
        <f>MIN($AI109:$AL109)</f>
        <v>4.1000000000000002E-2</v>
      </c>
    </row>
    <row r="110" spans="1:39" x14ac:dyDescent="0.35">
      <c r="A110" s="5"/>
      <c r="B110" s="6" t="s">
        <v>10</v>
      </c>
      <c r="C110" s="148">
        <f>MAX(D$36,D$46,D$47,D$50,D$51)</f>
        <v>4.8000000000000001E-2</v>
      </c>
      <c r="D110" s="148">
        <f>MAX(J$36,J$46,J$47,J$50,J$51)</f>
        <v>4.4999999999999998E-2</v>
      </c>
      <c r="E110" s="148">
        <f>MAX(P$36,P$46,P$47,P$50,P$51)</f>
        <v>4.2999999999999997E-2</v>
      </c>
      <c r="F110" s="148">
        <f>MAX(W$36,W$46,W$47,W$50,W$51)</f>
        <v>4.4999999999999998E-2</v>
      </c>
      <c r="G110" s="121">
        <f>MAX(C125:F125)</f>
        <v>8.4000000000000005E-2</v>
      </c>
      <c r="H110" s="173"/>
      <c r="I110" s="5"/>
      <c r="J110" s="6" t="s">
        <v>10</v>
      </c>
      <c r="K110" s="148">
        <f>MAX(D$38,D$39,D$44,D$48)</f>
        <v>4.5999999999999999E-2</v>
      </c>
      <c r="L110" s="148">
        <f>MAX(J$38,J$39,J$44,J$48)</f>
        <v>4.2999999999999997E-2</v>
      </c>
      <c r="M110" s="148">
        <f>MAX(P$38,P$39,P$44,P$48)</f>
        <v>4.2000000000000003E-2</v>
      </c>
      <c r="N110" s="148">
        <f>MAX(W$38,W$39,W$44,W$48)</f>
        <v>4.2999999999999997E-2</v>
      </c>
      <c r="O110" s="128">
        <f>MAX(K110:N110)</f>
        <v>4.5999999999999999E-2</v>
      </c>
      <c r="P110" s="173"/>
      <c r="Q110" s="5"/>
      <c r="R110" s="6" t="s">
        <v>10</v>
      </c>
      <c r="S110" s="148">
        <f>MAX($D$40,$D$42:$D$43)</f>
        <v>4.7E-2</v>
      </c>
      <c r="T110" s="148">
        <f>MAX($J$40,$J$42:$J$43)</f>
        <v>4.2999999999999997E-2</v>
      </c>
      <c r="U110" s="148">
        <f>MAX($P$40,$P$42:$P$43)</f>
        <v>4.1000000000000002E-2</v>
      </c>
      <c r="V110" s="148">
        <f>MAX($W$40,$W$42,$W$43)</f>
        <v>4.2999999999999997E-2</v>
      </c>
      <c r="W110" s="135">
        <f>MAX(S110:V110)</f>
        <v>4.7E-2</v>
      </c>
      <c r="X110" s="173"/>
      <c r="Y110" s="5"/>
      <c r="Z110" s="6" t="s">
        <v>10</v>
      </c>
      <c r="AA110" s="149">
        <f>MAX($D$37,$D$45,$D$49)</f>
        <v>4.8000000000000001E-2</v>
      </c>
      <c r="AB110" s="149">
        <f>MAX($J$37,$J$45,$J$49)</f>
        <v>4.3999999999999997E-2</v>
      </c>
      <c r="AC110" s="149">
        <f>MAX($P$37,$P$45,$P$49)</f>
        <v>4.2000000000000003E-2</v>
      </c>
      <c r="AD110" s="149">
        <f>MAX($W$37,$W$45,$W$49)</f>
        <v>4.3999999999999997E-2</v>
      </c>
      <c r="AE110" s="142">
        <f>MAX(AA110:AD110)</f>
        <v>4.8000000000000001E-2</v>
      </c>
      <c r="AF110" s="173"/>
      <c r="AG110" s="5" t="s">
        <v>20</v>
      </c>
      <c r="AH110" s="12" t="s">
        <v>9</v>
      </c>
      <c r="AI110" s="66">
        <f>$D$57</f>
        <v>4.8000000000000001E-2</v>
      </c>
      <c r="AJ110" s="66">
        <f>$J$57</f>
        <v>4.4999999999999998E-2</v>
      </c>
      <c r="AK110" s="66">
        <f>$P$57</f>
        <v>4.2999999999999997E-2</v>
      </c>
      <c r="AL110" s="66">
        <f>$W$57</f>
        <v>4.4999999999999998E-2</v>
      </c>
      <c r="AM110" s="73">
        <f>MIN($AI110:$AL110)</f>
        <v>4.2999999999999997E-2</v>
      </c>
    </row>
    <row r="111" spans="1:39" x14ac:dyDescent="0.35">
      <c r="A111" s="5" t="s">
        <v>20</v>
      </c>
      <c r="B111" s="12" t="s">
        <v>9</v>
      </c>
      <c r="C111" s="148">
        <f>MIN(D$52,D$62,D$63,D$66,D$67)</f>
        <v>4.7E-2</v>
      </c>
      <c r="D111" s="148">
        <f>MIN(J$52,J$62,J$63,J$66,J$67)</f>
        <v>4.3999999999999997E-2</v>
      </c>
      <c r="E111" s="148">
        <f>MIN(P$52,P$62,P$63,P$66,P$67)</f>
        <v>4.2000000000000003E-2</v>
      </c>
      <c r="F111" s="148">
        <f>MIN(W$52,W$62,W$63,W$66,W$67)</f>
        <v>4.3999999999999997E-2</v>
      </c>
      <c r="G111" s="120">
        <f>MIN(C126:F126)</f>
        <v>4.7E-2</v>
      </c>
      <c r="H111" s="173"/>
      <c r="I111" s="5" t="s">
        <v>20</v>
      </c>
      <c r="J111" s="12" t="s">
        <v>9</v>
      </c>
      <c r="K111" s="148">
        <f>MIN(D$54,D$55,D$60,D$64)</f>
        <v>4.2000000000000003E-2</v>
      </c>
      <c r="L111" s="148">
        <f>MIN(J$54,J$55,J$60,J$64)</f>
        <v>4.2000000000000003E-2</v>
      </c>
      <c r="M111" s="148">
        <f>MIN(P$54,P$55,P$60,P$64)</f>
        <v>4.2000000000000003E-2</v>
      </c>
      <c r="N111" s="148">
        <f>MIN(W$54,W$55,W$60,W$64)</f>
        <v>4.2000000000000003E-2</v>
      </c>
      <c r="O111" s="127">
        <f>MIN(K111:N111)</f>
        <v>4.2000000000000003E-2</v>
      </c>
      <c r="P111" s="173"/>
      <c r="Q111" s="5" t="s">
        <v>20</v>
      </c>
      <c r="R111" s="12" t="s">
        <v>9</v>
      </c>
      <c r="S111" s="148">
        <f>MIN($D$56,$D$58,$D$59)</f>
        <v>4.5999999999999999E-2</v>
      </c>
      <c r="T111" s="148">
        <f>MIN($J$56,$J$58,$J$59)</f>
        <v>4.3999999999999997E-2</v>
      </c>
      <c r="U111" s="148">
        <f>MIN($P$56,$P$58,$P$59)</f>
        <v>4.2999999999999997E-2</v>
      </c>
      <c r="V111" s="148">
        <f>MIN($W$56,$W$58,$W$59)</f>
        <v>4.3999999999999997E-2</v>
      </c>
      <c r="W111" s="134">
        <f>MIN(S111:V111)</f>
        <v>4.2999999999999997E-2</v>
      </c>
      <c r="X111" s="173"/>
      <c r="Y111" s="5" t="s">
        <v>20</v>
      </c>
      <c r="Z111" s="12" t="s">
        <v>9</v>
      </c>
      <c r="AA111" s="148">
        <f>MIN($D$53,$D$61,$D$65)</f>
        <v>4.4999999999999998E-2</v>
      </c>
      <c r="AB111" s="148">
        <f>MIN($J$53,$J$61,$J$65)</f>
        <v>4.2999999999999997E-2</v>
      </c>
      <c r="AC111" s="148">
        <f>MIN($P$53,$P$61,$P$65)</f>
        <v>4.2000000000000003E-2</v>
      </c>
      <c r="AD111" s="148">
        <f>MIN($W$53,$W$61,$W$65)</f>
        <v>4.2999999999999997E-2</v>
      </c>
      <c r="AE111" s="139">
        <f>MIN(AA111:AD111)</f>
        <v>4.2000000000000003E-2</v>
      </c>
      <c r="AF111" s="173"/>
      <c r="AG111" s="5" t="s">
        <v>41</v>
      </c>
      <c r="AH111" s="12" t="s">
        <v>9</v>
      </c>
      <c r="AI111" s="66">
        <f>$D$73</f>
        <v>4.9000000000000002E-2</v>
      </c>
      <c r="AJ111" s="66">
        <f>$J$73</f>
        <v>4.7E-2</v>
      </c>
      <c r="AK111" s="66">
        <f>$P$73</f>
        <v>4.5999999999999999E-2</v>
      </c>
      <c r="AL111" s="66">
        <f>$W$73</f>
        <v>4.7E-2</v>
      </c>
      <c r="AM111" s="73">
        <f>MIN($AI111:$AL111)</f>
        <v>4.5999999999999999E-2</v>
      </c>
    </row>
    <row r="112" spans="1:39" x14ac:dyDescent="0.35">
      <c r="A112" s="5"/>
      <c r="B112" s="6" t="s">
        <v>10</v>
      </c>
      <c r="C112" s="148">
        <f>MAX(D$52,D$62,D$63,D$66,D$67)</f>
        <v>4.9000000000000002E-2</v>
      </c>
      <c r="D112" s="148">
        <f>MAX(J$52,J$62,J$63,J$66,J$67)</f>
        <v>4.5999999999999999E-2</v>
      </c>
      <c r="E112" s="148">
        <f>MAX(P$52,P$62,P$63,P$66,P$67)</f>
        <v>4.3999999999999997E-2</v>
      </c>
      <c r="F112" s="148">
        <f>MAX(W$52,W$62,W$63,W$66,W$67)</f>
        <v>4.5999999999999999E-2</v>
      </c>
      <c r="G112" s="121">
        <f>MAX(C127:F127)</f>
        <v>8.5999999999999993E-2</v>
      </c>
      <c r="H112" s="173"/>
      <c r="I112" s="5"/>
      <c r="J112" s="6" t="s">
        <v>10</v>
      </c>
      <c r="K112" s="148">
        <f>MAX(D$54,D$55,D$60,D$64)</f>
        <v>4.7E-2</v>
      </c>
      <c r="L112" s="148">
        <f>MAX(J$54,J$55,J$60,J$64)</f>
        <v>4.3999999999999997E-2</v>
      </c>
      <c r="M112" s="148">
        <f>MAX(P$54,P$55,P$60,P$64)</f>
        <v>4.2999999999999997E-2</v>
      </c>
      <c r="N112" s="148">
        <f>MAX(W$54,W$55,W$60,W$64)</f>
        <v>4.3999999999999997E-2</v>
      </c>
      <c r="O112" s="128">
        <f>MAX(K112:N112)</f>
        <v>4.7E-2</v>
      </c>
      <c r="P112" s="173"/>
      <c r="Q112" s="5"/>
      <c r="R112" s="6" t="s">
        <v>10</v>
      </c>
      <c r="S112" s="148">
        <f>MAX($D$56,$D$58,$D$59)</f>
        <v>4.7E-2</v>
      </c>
      <c r="T112" s="148">
        <f>MAX($J$56,$J$58,$J$59)</f>
        <v>4.3999999999999997E-2</v>
      </c>
      <c r="U112" s="148">
        <f>MAX($P$56,$P$58,$P$59)</f>
        <v>4.2999999999999997E-2</v>
      </c>
      <c r="V112" s="148">
        <f>MAX($W$56,$W$58,$W$59)</f>
        <v>4.3999999999999997E-2</v>
      </c>
      <c r="W112" s="135">
        <f>MAX(S112:V112)</f>
        <v>4.7E-2</v>
      </c>
      <c r="X112" s="173"/>
      <c r="Y112" s="5"/>
      <c r="Z112" s="6" t="s">
        <v>10</v>
      </c>
      <c r="AA112" s="149">
        <f>MAX($D$53,$D$61,$D$65)</f>
        <v>4.8000000000000001E-2</v>
      </c>
      <c r="AB112" s="149">
        <f>MAX($J$53,$J$61,$J$65)</f>
        <v>4.4999999999999998E-2</v>
      </c>
      <c r="AC112" s="149">
        <f>MAX($P$53,$P$61,$P$65)</f>
        <v>4.2999999999999997E-2</v>
      </c>
      <c r="AD112" s="148">
        <f>MAX($W$53,$W$61,$W$65)</f>
        <v>4.4999999999999998E-2</v>
      </c>
      <c r="AE112" s="142">
        <f>MAX(AA112:AD112)</f>
        <v>4.8000000000000001E-2</v>
      </c>
      <c r="AF112" s="173"/>
      <c r="AG112" s="69"/>
      <c r="AH112" s="147" t="s">
        <v>9</v>
      </c>
      <c r="AI112" s="71">
        <f>MIN($AI107:$AI111)</f>
        <v>4.2999999999999997E-2</v>
      </c>
      <c r="AJ112" s="71">
        <f>MIN($AJ107:$AJ111)</f>
        <v>3.9E-2</v>
      </c>
      <c r="AK112" s="71">
        <f>MIN($AK107:$AK111)</f>
        <v>3.6999999999999998E-2</v>
      </c>
      <c r="AL112" s="71">
        <f>MIN($AL107:$AL111)</f>
        <v>3.9E-2</v>
      </c>
      <c r="AM112" s="72">
        <f>MIN($AM107:$AM111)</f>
        <v>3.6999999999999998E-2</v>
      </c>
    </row>
    <row r="113" spans="1:39" x14ac:dyDescent="0.35">
      <c r="A113" s="173" t="s">
        <v>41</v>
      </c>
      <c r="B113" s="12" t="s">
        <v>9</v>
      </c>
      <c r="C113" s="148">
        <f>MIN(D$68,D$78,D$79,D$82,D$83)</f>
        <v>4.8000000000000001E-2</v>
      </c>
      <c r="D113" s="148">
        <f>MIN(J$68,J$78,J$79,J$82,J$83)</f>
        <v>4.7E-2</v>
      </c>
      <c r="E113" s="148">
        <f>MIN(P$68,P$78,P$79,P$82,P$83)</f>
        <v>4.5999999999999999E-2</v>
      </c>
      <c r="F113" s="148">
        <f>MIN(W$68,W$78,W$79,W$82,W$83)</f>
        <v>4.7E-2</v>
      </c>
      <c r="G113" s="120">
        <f>MIN(C128:F128)</f>
        <v>4.8000000000000001E-2</v>
      </c>
      <c r="H113" s="173"/>
      <c r="I113" s="5" t="s">
        <v>41</v>
      </c>
      <c r="J113" s="12" t="s">
        <v>9</v>
      </c>
      <c r="K113" s="148">
        <f>MIN(D$70,D$71,D$76,D$80)</f>
        <v>4.5999999999999999E-2</v>
      </c>
      <c r="L113" s="148">
        <f>MIN(J$70,J$71,J$76,J$80)</f>
        <v>4.4999999999999998E-2</v>
      </c>
      <c r="M113" s="148">
        <f>MIN(P$70,P$71,P$76,P$80)</f>
        <v>4.4999999999999998E-2</v>
      </c>
      <c r="N113" s="148">
        <f>MIN(W$70,W$71,W$76,W$80)</f>
        <v>4.4999999999999998E-2</v>
      </c>
      <c r="O113" s="127">
        <f>MIN(K113:N113)</f>
        <v>4.4999999999999998E-2</v>
      </c>
      <c r="P113" s="173"/>
      <c r="Q113" s="5" t="s">
        <v>41</v>
      </c>
      <c r="R113" s="12" t="s">
        <v>9</v>
      </c>
      <c r="S113" s="148">
        <f>MIN($D$72,$D$74,$D$75)</f>
        <v>4.8000000000000001E-2</v>
      </c>
      <c r="T113" s="148">
        <f>MIN($J$72,$J$74,$J$75)</f>
        <v>4.7E-2</v>
      </c>
      <c r="U113" s="148">
        <f>MIN($P$72,$P$74,$P$75)</f>
        <v>4.5999999999999999E-2</v>
      </c>
      <c r="V113" s="148">
        <f>MIN($W$72,$W$74,$W$75)</f>
        <v>4.7E-2</v>
      </c>
      <c r="W113" s="134">
        <f>MIN(S113:V113)</f>
        <v>4.5999999999999999E-2</v>
      </c>
      <c r="X113" s="173"/>
      <c r="Y113" s="5" t="s">
        <v>41</v>
      </c>
      <c r="Z113" s="12" t="s">
        <v>9</v>
      </c>
      <c r="AA113" s="148">
        <f>MIN($D$69,$D$77,$D$81)</f>
        <v>4.8000000000000001E-2</v>
      </c>
      <c r="AB113" s="148">
        <f>MIN($J$69,$J$77,$J$81)</f>
        <v>4.5999999999999999E-2</v>
      </c>
      <c r="AC113" s="148">
        <f>MIN($P$69,$P$77,$P$81)</f>
        <v>4.4999999999999998E-2</v>
      </c>
      <c r="AD113" s="148">
        <f>MIN($W$69,$W$77,$W$81)</f>
        <v>4.5999999999999999E-2</v>
      </c>
      <c r="AE113" s="139">
        <f>MIN(AA113:AD113)</f>
        <v>4.4999999999999998E-2</v>
      </c>
      <c r="AF113" s="173"/>
      <c r="AG113" s="69"/>
      <c r="AH113" s="147" t="s">
        <v>10</v>
      </c>
      <c r="AI113" s="71">
        <f>MAX($AI107:$AI111)</f>
        <v>4.9000000000000002E-2</v>
      </c>
      <c r="AJ113" s="71">
        <f>MAX($AJ107:$AJ111)</f>
        <v>4.7E-2</v>
      </c>
      <c r="AK113" s="71">
        <f>MAX($AK107:$AK111)</f>
        <v>4.5999999999999999E-2</v>
      </c>
      <c r="AL113" s="71">
        <f>MAX($AL107:$AL111)</f>
        <v>4.7E-2</v>
      </c>
      <c r="AM113" s="72">
        <f>MAX($AM107:$AM111)</f>
        <v>4.5999999999999999E-2</v>
      </c>
    </row>
    <row r="114" spans="1:39" x14ac:dyDescent="0.35">
      <c r="A114" s="173"/>
      <c r="B114" s="6" t="s">
        <v>10</v>
      </c>
      <c r="C114" s="148">
        <f>MAX(D$68,D$78,D$79,D$82,D$83)</f>
        <v>0.05</v>
      </c>
      <c r="D114" s="148">
        <f>MAX(J$68,J$78,J$79,J$82,J$83)</f>
        <v>4.8000000000000001E-2</v>
      </c>
      <c r="E114" s="148">
        <f>MAX(P$68,P$78,P$79,P$82,P$83)</f>
        <v>4.7E-2</v>
      </c>
      <c r="F114" s="148">
        <f>MAX(W$68,W$78,W$79,W$82,W$83)</f>
        <v>4.8000000000000001E-2</v>
      </c>
      <c r="G114" s="121">
        <f>MAX(C129:F129)</f>
        <v>8.6999999999999994E-2</v>
      </c>
      <c r="H114" s="173"/>
      <c r="I114" s="5"/>
      <c r="J114" s="6" t="s">
        <v>10</v>
      </c>
      <c r="K114" s="148">
        <f>MAX(D$70,D$71,D$76,D$80)</f>
        <v>4.8000000000000001E-2</v>
      </c>
      <c r="L114" s="148">
        <f>MAX(J$70,J$71,J$76,J$80)</f>
        <v>4.7E-2</v>
      </c>
      <c r="M114" s="148">
        <f>MAX(P$70,P$71,P$76,P$80)</f>
        <v>4.5999999999999999E-2</v>
      </c>
      <c r="N114" s="148">
        <f>MAX(W$70,W$71,W$76,W$80)</f>
        <v>4.7E-2</v>
      </c>
      <c r="O114" s="128">
        <f>MAX(K114:N114)</f>
        <v>4.8000000000000001E-2</v>
      </c>
      <c r="P114" s="173"/>
      <c r="Q114" s="5"/>
      <c r="R114" s="6" t="s">
        <v>10</v>
      </c>
      <c r="S114" s="148">
        <f>MAX($D$72,$D$74,$D$75)</f>
        <v>4.9000000000000002E-2</v>
      </c>
      <c r="T114" s="148">
        <f>MAX($J$72,$J$74,$J$75)</f>
        <v>4.7E-2</v>
      </c>
      <c r="U114" s="148">
        <f>MAX($P$72,$P$74,$P$75)</f>
        <v>4.7E-2</v>
      </c>
      <c r="V114" s="148">
        <f>MAX($W$72,$W$74,$W$75)</f>
        <v>4.7E-2</v>
      </c>
      <c r="W114" s="135">
        <f>MAX(S114:V114)</f>
        <v>4.9000000000000002E-2</v>
      </c>
      <c r="X114" s="173"/>
      <c r="Y114" s="5"/>
      <c r="Z114" s="6" t="s">
        <v>10</v>
      </c>
      <c r="AA114" s="148">
        <f>MAX($D$69,$D$77,$D$81)</f>
        <v>4.9000000000000002E-2</v>
      </c>
      <c r="AB114" s="148">
        <f>MAX($J$69,$J$77,$J$81)</f>
        <v>4.8000000000000001E-2</v>
      </c>
      <c r="AC114" s="148">
        <f>MAX($P$69,$P$77,$P$81)</f>
        <v>4.5999999999999999E-2</v>
      </c>
      <c r="AD114" s="148">
        <f>MAX($W$69,$W$77,$W$81)</f>
        <v>4.8000000000000001E-2</v>
      </c>
      <c r="AE114" s="142">
        <f>MAX(AA114:AD114)</f>
        <v>4.9000000000000002E-2</v>
      </c>
      <c r="AF114" s="173"/>
      <c r="AG114" s="173"/>
      <c r="AH114" s="173"/>
      <c r="AI114" s="173"/>
      <c r="AJ114" s="173"/>
      <c r="AK114" s="173"/>
      <c r="AL114" s="173"/>
      <c r="AM114" s="173"/>
    </row>
    <row r="115" spans="1:39" x14ac:dyDescent="0.35">
      <c r="A115" s="40"/>
      <c r="B115" s="41" t="s">
        <v>18</v>
      </c>
      <c r="C115" s="122">
        <f>MIN(C105:C114)</f>
        <v>4.1000000000000002E-2</v>
      </c>
      <c r="D115" s="122">
        <f>MIN(D105:D114)</f>
        <v>3.6999999999999998E-2</v>
      </c>
      <c r="E115" s="122">
        <f>MIN(E105:E114)</f>
        <v>3.5999999999999997E-2</v>
      </c>
      <c r="F115" s="122">
        <f>MIN(F105:F114)</f>
        <v>3.6999999999999998E-2</v>
      </c>
      <c r="G115" s="123">
        <f>MIN(C115:F115)</f>
        <v>3.5999999999999997E-2</v>
      </c>
      <c r="H115" s="173"/>
      <c r="I115" s="46"/>
      <c r="J115" s="47" t="s">
        <v>18</v>
      </c>
      <c r="K115" s="129">
        <f>MIN(K105:K114)</f>
        <v>0.04</v>
      </c>
      <c r="L115" s="129">
        <f>MIN(L105:L114)</f>
        <v>3.9E-2</v>
      </c>
      <c r="M115" s="129">
        <f>MIN(M105:M114)</f>
        <v>3.6999999999999998E-2</v>
      </c>
      <c r="N115" s="129">
        <f>MIN(N105:N114)</f>
        <v>3.9E-2</v>
      </c>
      <c r="O115" s="130">
        <f>MIN(K115:N115)</f>
        <v>3.6999999999999998E-2</v>
      </c>
      <c r="P115" s="173"/>
      <c r="Q115" s="52"/>
      <c r="R115" s="53" t="s">
        <v>18</v>
      </c>
      <c r="S115" s="112">
        <f>MIN(S105:S114)</f>
        <v>4.2000000000000003E-2</v>
      </c>
      <c r="T115" s="112">
        <f>MIN(T105:T114)</f>
        <v>3.7999999999999999E-2</v>
      </c>
      <c r="U115" s="112">
        <f>MIN(U105:U114)</f>
        <v>3.6999999999999998E-2</v>
      </c>
      <c r="V115" s="112">
        <f>MIN(V105:V114)</f>
        <v>3.7999999999999999E-2</v>
      </c>
      <c r="W115" s="136">
        <f>MIN(S115:V115)</f>
        <v>3.6999999999999998E-2</v>
      </c>
      <c r="X115" s="173"/>
      <c r="Y115" s="59"/>
      <c r="Z115" s="60" t="s">
        <v>11</v>
      </c>
      <c r="AA115" s="143">
        <f>MIN(AA105:AA114)</f>
        <v>0.04</v>
      </c>
      <c r="AB115" s="143">
        <f>MIN(AB105:AB114)</f>
        <v>3.7999999999999999E-2</v>
      </c>
      <c r="AC115" s="143">
        <f>MIN(AC105:AC114)</f>
        <v>3.6999999999999998E-2</v>
      </c>
      <c r="AD115" s="143">
        <f>MIN(AD105:AD114)</f>
        <v>3.7999999999999999E-2</v>
      </c>
      <c r="AE115" s="144">
        <f>MIN(AA115:AD115)</f>
        <v>3.6999999999999998E-2</v>
      </c>
      <c r="AF115" s="173"/>
      <c r="AG115" s="173"/>
      <c r="AH115" s="173"/>
      <c r="AI115" s="173"/>
      <c r="AJ115" s="173"/>
      <c r="AK115" s="173"/>
      <c r="AL115" s="173"/>
      <c r="AM115" s="173"/>
    </row>
    <row r="116" spans="1:39" x14ac:dyDescent="0.35">
      <c r="A116" s="42"/>
      <c r="B116" s="43" t="s">
        <v>19</v>
      </c>
      <c r="C116" s="124">
        <f>MAX(C105:C114)</f>
        <v>0.05</v>
      </c>
      <c r="D116" s="124">
        <f>MAX(D105:D114)</f>
        <v>4.8000000000000001E-2</v>
      </c>
      <c r="E116" s="124">
        <f>MAX(E105:E114)</f>
        <v>4.7E-2</v>
      </c>
      <c r="F116" s="124">
        <f>MAX(F105:F114)</f>
        <v>4.8000000000000001E-2</v>
      </c>
      <c r="G116" s="125">
        <f>MAX(C116:F116)</f>
        <v>0.05</v>
      </c>
      <c r="H116" s="173"/>
      <c r="I116" s="48"/>
      <c r="J116" s="49" t="s">
        <v>19</v>
      </c>
      <c r="K116" s="131">
        <f>MAX(K105:K114)</f>
        <v>4.8000000000000001E-2</v>
      </c>
      <c r="L116" s="131">
        <f>MAX(L105:L114)</f>
        <v>4.7E-2</v>
      </c>
      <c r="M116" s="131">
        <f>MAX(M105:M114)</f>
        <v>4.5999999999999999E-2</v>
      </c>
      <c r="N116" s="131">
        <f>MAX(N105:N114)</f>
        <v>4.7E-2</v>
      </c>
      <c r="O116" s="132">
        <f>MAX(K116:N116)</f>
        <v>4.8000000000000001E-2</v>
      </c>
      <c r="P116" s="173"/>
      <c r="Q116" s="54"/>
      <c r="R116" s="55" t="s">
        <v>19</v>
      </c>
      <c r="S116" s="137">
        <f>MAX(S105:S114)</f>
        <v>4.9000000000000002E-2</v>
      </c>
      <c r="T116" s="137">
        <f>MAX(T105:T114)</f>
        <v>4.7E-2</v>
      </c>
      <c r="U116" s="137">
        <f>MAX(U105:U114)</f>
        <v>4.7E-2</v>
      </c>
      <c r="V116" s="137">
        <f>MAX(V105:V114)</f>
        <v>4.7E-2</v>
      </c>
      <c r="W116" s="138">
        <f>MAX(S116:V116)</f>
        <v>4.9000000000000002E-2</v>
      </c>
      <c r="X116" s="173"/>
      <c r="Y116" s="61"/>
      <c r="Z116" s="62"/>
      <c r="AA116" s="145">
        <f>MAX(AA105:AA114)</f>
        <v>4.9000000000000002E-2</v>
      </c>
      <c r="AB116" s="145">
        <f>MAX(AB105:AB114)</f>
        <v>4.8000000000000001E-2</v>
      </c>
      <c r="AC116" s="145">
        <f>MAX(AC105:AC114)</f>
        <v>4.5999999999999999E-2</v>
      </c>
      <c r="AD116" s="145">
        <f>MAX(AD105:AD114)</f>
        <v>4.8000000000000001E-2</v>
      </c>
      <c r="AE116" s="150">
        <f>MAX(AA116:AD116)</f>
        <v>4.9000000000000002E-2</v>
      </c>
      <c r="AF116" s="173"/>
      <c r="AG116" s="173"/>
      <c r="AH116" s="173"/>
      <c r="AI116" s="173"/>
      <c r="AJ116" s="173"/>
      <c r="AK116" s="173"/>
      <c r="AL116" s="173"/>
      <c r="AM116" s="173"/>
    </row>
    <row r="117" spans="1:39" x14ac:dyDescent="0.35">
      <c r="A117" s="34"/>
      <c r="B117" s="35"/>
      <c r="C117" s="35"/>
      <c r="D117" s="35"/>
      <c r="E117" s="35"/>
      <c r="F117" s="35"/>
      <c r="G117" s="36"/>
      <c r="H117" s="37"/>
      <c r="I117" s="34"/>
      <c r="J117" s="35"/>
      <c r="K117" s="35"/>
      <c r="L117" s="35"/>
      <c r="M117" s="35"/>
      <c r="N117" s="35"/>
      <c r="O117" s="36"/>
      <c r="P117" s="3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</row>
    <row r="118" spans="1:39" x14ac:dyDescent="0.35">
      <c r="A118" s="2" t="s">
        <v>50</v>
      </c>
      <c r="B118" s="3" t="s">
        <v>8</v>
      </c>
      <c r="C118" s="4">
        <v>2</v>
      </c>
      <c r="D118" s="4">
        <v>3</v>
      </c>
      <c r="E118" s="4">
        <v>4</v>
      </c>
      <c r="F118" s="4">
        <v>5</v>
      </c>
      <c r="G118" s="38" t="s">
        <v>11</v>
      </c>
      <c r="H118" s="173"/>
      <c r="I118" s="2" t="s">
        <v>50</v>
      </c>
      <c r="J118" s="3" t="s">
        <v>8</v>
      </c>
      <c r="K118" s="4">
        <v>2</v>
      </c>
      <c r="L118" s="4">
        <v>3</v>
      </c>
      <c r="M118" s="4">
        <v>4</v>
      </c>
      <c r="N118" s="4">
        <v>5</v>
      </c>
      <c r="O118" s="44" t="s">
        <v>11</v>
      </c>
      <c r="P118" s="173"/>
      <c r="Q118" s="2" t="s">
        <v>3</v>
      </c>
      <c r="R118" s="3" t="s">
        <v>8</v>
      </c>
      <c r="S118" s="4">
        <v>2</v>
      </c>
      <c r="T118" s="4">
        <v>3</v>
      </c>
      <c r="U118" s="4">
        <v>4</v>
      </c>
      <c r="V118" s="4">
        <v>5</v>
      </c>
      <c r="W118" s="50" t="s">
        <v>11</v>
      </c>
      <c r="X118" s="173"/>
      <c r="Y118" s="2" t="s">
        <v>3</v>
      </c>
      <c r="Z118" s="3" t="s">
        <v>8</v>
      </c>
      <c r="AA118" s="4">
        <v>2</v>
      </c>
      <c r="AB118" s="4">
        <v>3</v>
      </c>
      <c r="AC118" s="4">
        <v>4</v>
      </c>
      <c r="AD118" s="4">
        <v>5</v>
      </c>
      <c r="AE118" s="56" t="s">
        <v>11</v>
      </c>
      <c r="AF118" s="173"/>
      <c r="AG118" s="186" t="s">
        <v>53</v>
      </c>
      <c r="AH118" s="186"/>
      <c r="AI118" s="186"/>
      <c r="AJ118" s="186"/>
      <c r="AK118" s="186"/>
      <c r="AL118" s="186"/>
      <c r="AM118" s="186"/>
    </row>
    <row r="119" spans="1:39" x14ac:dyDescent="0.35">
      <c r="A119" s="5" t="s">
        <v>12</v>
      </c>
      <c r="B119" s="6"/>
      <c r="C119" s="7"/>
      <c r="D119" s="7"/>
      <c r="E119" s="7"/>
      <c r="F119" s="7"/>
      <c r="G119" s="39"/>
      <c r="H119" s="173"/>
      <c r="I119" s="5" t="s">
        <v>12</v>
      </c>
      <c r="J119" s="6"/>
      <c r="K119" s="7"/>
      <c r="L119" s="7"/>
      <c r="M119" s="7"/>
      <c r="N119" s="7"/>
      <c r="O119" s="45"/>
      <c r="P119" s="173"/>
      <c r="Q119" s="5" t="s">
        <v>12</v>
      </c>
      <c r="R119" s="6"/>
      <c r="S119" s="7"/>
      <c r="T119" s="7"/>
      <c r="U119" s="7"/>
      <c r="V119" s="7"/>
      <c r="W119" s="51"/>
      <c r="X119" s="173"/>
      <c r="Y119" s="5" t="s">
        <v>12</v>
      </c>
      <c r="Z119" s="6"/>
      <c r="AA119" s="7"/>
      <c r="AB119" s="7"/>
      <c r="AC119" s="7"/>
      <c r="AD119" s="7"/>
      <c r="AE119" s="57"/>
      <c r="AF119" s="173"/>
      <c r="AG119" s="173"/>
      <c r="AH119" s="173"/>
      <c r="AI119" s="173"/>
      <c r="AJ119" s="173"/>
      <c r="AK119" s="173"/>
      <c r="AL119" s="173"/>
      <c r="AM119" s="173"/>
    </row>
    <row r="120" spans="1:39" x14ac:dyDescent="0.35">
      <c r="A120" s="5" t="s">
        <v>13</v>
      </c>
      <c r="B120" s="12" t="s">
        <v>9</v>
      </c>
      <c r="C120" s="148">
        <f>MIN(E$4,E$14,E$15,E$18,E$19)</f>
        <v>4.1000000000000002E-2</v>
      </c>
      <c r="D120" s="148">
        <f>MIN(K$4,K$14,K$15,K$18,K$19)</f>
        <v>4.8000000000000001E-2</v>
      </c>
      <c r="E120" s="148">
        <f>MIN(Q$4,Q$14,Q$15,Q$18,Q$19)</f>
        <v>4.8000000000000001E-2</v>
      </c>
      <c r="F120" s="148">
        <f>MIN(X$4,X$14,X$15,X$18,X$19)</f>
        <v>4.8000000000000001E-2</v>
      </c>
      <c r="G120" s="120">
        <f>MIN(C105:F105)</f>
        <v>3.5999999999999997E-2</v>
      </c>
      <c r="H120" s="173"/>
      <c r="I120" s="5" t="s">
        <v>13</v>
      </c>
      <c r="J120" s="12" t="s">
        <v>9</v>
      </c>
      <c r="K120" s="148">
        <f>MIN(E$6,E$7,E$12,E$16)</f>
        <v>0.04</v>
      </c>
      <c r="L120" s="148">
        <f>MIN(K$6,K$7,K$12,K$16)</f>
        <v>4.2999999999999997E-2</v>
      </c>
      <c r="M120" s="148">
        <f>MIN(Q$6,Q$7,Q$12,Q$16)</f>
        <v>4.3999999999999997E-2</v>
      </c>
      <c r="N120" s="148">
        <f>MIN(X$6,X$7,X$12,X$16)</f>
        <v>4.2999999999999997E-2</v>
      </c>
      <c r="O120" s="127">
        <f>MIN(K120:N120)</f>
        <v>0.04</v>
      </c>
      <c r="P120" s="173"/>
      <c r="Q120" s="5" t="s">
        <v>13</v>
      </c>
      <c r="R120" s="12" t="s">
        <v>9</v>
      </c>
      <c r="S120" s="148">
        <f>MIN($E$8,$E$10,$E$11)</f>
        <v>4.2000000000000003E-2</v>
      </c>
      <c r="T120" s="148">
        <f>MIN($K$8,$K$10,$K$11)</f>
        <v>4.4999999999999998E-2</v>
      </c>
      <c r="U120" s="148">
        <f>MIN($Q$8,$Q$10,$Q$11)</f>
        <v>4.5999999999999999E-2</v>
      </c>
      <c r="V120" s="148">
        <f>MIN($X$8,$X$10,$X$11)</f>
        <v>4.4999999999999998E-2</v>
      </c>
      <c r="W120" s="134">
        <f>MIN(S120:V120)</f>
        <v>4.2000000000000003E-2</v>
      </c>
      <c r="X120" s="173"/>
      <c r="Y120" s="5" t="s">
        <v>13</v>
      </c>
      <c r="Z120" s="12" t="s">
        <v>9</v>
      </c>
      <c r="AA120" s="148">
        <f>MIN($E$5,$E$13,$E$17)</f>
        <v>0.04</v>
      </c>
      <c r="AB120" s="148">
        <f>MIN($K$5,$K$13,$K$17)</f>
        <v>0.04</v>
      </c>
      <c r="AC120" s="148">
        <f>MIN($Q$5,$Q$13,$Q$17)</f>
        <v>0.04</v>
      </c>
      <c r="AD120" s="148">
        <f>MIN($X$5,$X$13,$X$17)</f>
        <v>0.04</v>
      </c>
      <c r="AE120" s="139">
        <f>MIN(AA120:AD120)</f>
        <v>0.04</v>
      </c>
      <c r="AF120" s="173"/>
      <c r="AG120" s="2" t="s">
        <v>15</v>
      </c>
      <c r="AH120" s="3" t="s">
        <v>8</v>
      </c>
      <c r="AI120" s="4">
        <v>2</v>
      </c>
      <c r="AJ120" s="4">
        <v>3</v>
      </c>
      <c r="AK120" s="4">
        <v>4</v>
      </c>
      <c r="AL120" s="4">
        <v>5</v>
      </c>
      <c r="AM120" s="67" t="s">
        <v>11</v>
      </c>
    </row>
    <row r="121" spans="1:39" x14ac:dyDescent="0.35">
      <c r="A121" s="5"/>
      <c r="B121" s="6" t="s">
        <v>10</v>
      </c>
      <c r="C121" s="148">
        <f>MAX(E$4,E$14,E$15,E$18,E$19)</f>
        <v>4.5999999999999999E-2</v>
      </c>
      <c r="D121" s="148">
        <f>MAX(K$4,K$14,K$15,K$18,K$19)</f>
        <v>6.5000000000000002E-2</v>
      </c>
      <c r="E121" s="148">
        <f>MAX(Q$4,Q$14,Q$15,Q$18,Q$19)</f>
        <v>7.8E-2</v>
      </c>
      <c r="F121" s="148">
        <f>MAX(X$4,X$14,X$15,X$18,X$19)</f>
        <v>6.5000000000000002E-2</v>
      </c>
      <c r="G121" s="121">
        <f>MAX(C106:F106)</f>
        <v>4.5999999999999999E-2</v>
      </c>
      <c r="H121" s="173"/>
      <c r="I121" s="5"/>
      <c r="J121" s="6" t="s">
        <v>10</v>
      </c>
      <c r="K121" s="148">
        <f>MAX(E$6,E$7,E$12,E$16)</f>
        <v>4.2999999999999997E-2</v>
      </c>
      <c r="L121" s="148">
        <f>MAX(K$6,K$7,K$12,K$16)</f>
        <v>5.2999999999999999E-2</v>
      </c>
      <c r="M121" s="148">
        <f>MAX(Q$6,Q$7,Q$12,Q$16)</f>
        <v>6.2E-2</v>
      </c>
      <c r="N121" s="148">
        <f>MAX(X$6,X$7,X$12,X$16)</f>
        <v>5.2999999999999999E-2</v>
      </c>
      <c r="O121" s="128">
        <f>MAX(K121:N121)</f>
        <v>6.2E-2</v>
      </c>
      <c r="P121" s="173"/>
      <c r="Q121" s="5"/>
      <c r="R121" s="6" t="s">
        <v>10</v>
      </c>
      <c r="S121" s="148">
        <f>MAX($E$8,$E$10,$E$11)</f>
        <v>4.2999999999999997E-2</v>
      </c>
      <c r="T121" s="148">
        <f>MAX($K$8,$K$10,$K$11)</f>
        <v>0.06</v>
      </c>
      <c r="U121" s="148">
        <f>MAX($Q$8,$Q$10,$Q$11)</f>
        <v>7.1999999999999995E-2</v>
      </c>
      <c r="V121" s="148">
        <f>MAX($X$8,$X$10,$X$11)</f>
        <v>0.06</v>
      </c>
      <c r="W121" s="135">
        <f>MAX(S121:V121)</f>
        <v>7.1999999999999995E-2</v>
      </c>
      <c r="X121" s="173"/>
      <c r="Y121" s="5"/>
      <c r="Z121" s="6" t="s">
        <v>10</v>
      </c>
      <c r="AA121" s="149">
        <f>MAX($E$5,$E$13,$E$17)</f>
        <v>4.3999999999999997E-2</v>
      </c>
      <c r="AB121" s="149">
        <f>MAX($K$5,$K$13,$K$17)</f>
        <v>4.2999999999999997E-2</v>
      </c>
      <c r="AC121" s="149">
        <f>MAX($Q$5,$Q$13,$Q$17)</f>
        <v>4.2999999999999997E-2</v>
      </c>
      <c r="AD121" s="149">
        <f>MAX($X$5,$X$13,$X$17)</f>
        <v>4.2999999999999997E-2</v>
      </c>
      <c r="AE121" s="142">
        <f>MAX(AA121:AD121)</f>
        <v>4.3999999999999997E-2</v>
      </c>
      <c r="AF121" s="173"/>
      <c r="AG121" s="5" t="s">
        <v>12</v>
      </c>
      <c r="AH121" s="6"/>
      <c r="AI121" s="7"/>
      <c r="AJ121" s="7"/>
      <c r="AK121" s="7"/>
      <c r="AL121" s="7"/>
      <c r="AM121" s="68"/>
    </row>
    <row r="122" spans="1:39" x14ac:dyDescent="0.35">
      <c r="A122" s="5" t="s">
        <v>14</v>
      </c>
      <c r="B122" s="12" t="s">
        <v>9</v>
      </c>
      <c r="C122" s="148">
        <f>MIN(E$20,E$30,E$31,E$34,E$35)</f>
        <v>4.3999999999999997E-2</v>
      </c>
      <c r="D122" s="148">
        <f>MIN(K$20,K$30,K$31,K$34,K$35)</f>
        <v>5.0999999999999997E-2</v>
      </c>
      <c r="E122" s="148">
        <f>MIN(Q$20,Q$30,Q$31,Q$34,Q$35)</f>
        <v>5.1999999999999998E-2</v>
      </c>
      <c r="F122" s="148">
        <f>MIN(X$20,X$30,X$31,X$34,X$35)</f>
        <v>5.0999999999999997E-2</v>
      </c>
      <c r="G122" s="120">
        <f>MIN(C107:F107)</f>
        <v>3.7999999999999999E-2</v>
      </c>
      <c r="H122" s="173"/>
      <c r="I122" s="5" t="s">
        <v>14</v>
      </c>
      <c r="J122" s="12" t="s">
        <v>9</v>
      </c>
      <c r="K122" s="148">
        <f>MIN(E$22,E$23,E$28,E$32)</f>
        <v>0.04</v>
      </c>
      <c r="L122" s="148">
        <f>MIN(K$22,K$23,K$28,K$32)</f>
        <v>4.5999999999999999E-2</v>
      </c>
      <c r="M122" s="148">
        <f>MIN(Q$22,Q$23,Q$28,Q$32)</f>
        <v>4.7E-2</v>
      </c>
      <c r="N122" s="148">
        <f>MIN(X$22,X$23,X$28,X$32)</f>
        <v>4.5999999999999999E-2</v>
      </c>
      <c r="O122" s="127">
        <f>MIN(K122:N122)</f>
        <v>0.04</v>
      </c>
      <c r="P122" s="173"/>
      <c r="Q122" s="5" t="s">
        <v>14</v>
      </c>
      <c r="R122" s="12" t="s">
        <v>9</v>
      </c>
      <c r="S122" s="148">
        <f>MIN($E$24,$E$26:$E$27)</f>
        <v>4.2999999999999997E-2</v>
      </c>
      <c r="T122" s="148">
        <f>MIN($K$24,$K$26:$K$27)</f>
        <v>4.8000000000000001E-2</v>
      </c>
      <c r="U122" s="148">
        <f>MIN($Q$24,$Q$26:$Q$27)</f>
        <v>0.05</v>
      </c>
      <c r="V122" s="148">
        <f>MIN($X$24,$X$26,$X$27)</f>
        <v>4.8000000000000001E-2</v>
      </c>
      <c r="W122" s="134">
        <f>MIN(S122:V122)</f>
        <v>4.2999999999999997E-2</v>
      </c>
      <c r="X122" s="173"/>
      <c r="Y122" s="5" t="s">
        <v>14</v>
      </c>
      <c r="Z122" s="12" t="s">
        <v>9</v>
      </c>
      <c r="AA122" s="148">
        <f>MIN($E$21,$E$29,$E$33)</f>
        <v>4.2999999999999997E-2</v>
      </c>
      <c r="AB122" s="148">
        <f>MIN($K$21,$K$29,$K$33)</f>
        <v>4.2999999999999997E-2</v>
      </c>
      <c r="AC122" s="148">
        <f>MIN($Q$21,$Q$29,$Q$33)</f>
        <v>4.2999999999999997E-2</v>
      </c>
      <c r="AD122" s="148">
        <f>MIN($X$21,$X$29,$X$33)</f>
        <v>4.2999999999999997E-2</v>
      </c>
      <c r="AE122" s="139">
        <f>MIN(AA122:AD122)</f>
        <v>4.2999999999999997E-2</v>
      </c>
      <c r="AF122" s="173"/>
      <c r="AG122" s="5" t="s">
        <v>13</v>
      </c>
      <c r="AH122" s="12" t="s">
        <v>9</v>
      </c>
      <c r="AI122" s="66">
        <f>$E$9</f>
        <v>4.2999999999999997E-2</v>
      </c>
      <c r="AJ122" s="66">
        <f>$K$9</f>
        <v>4.2000000000000003E-2</v>
      </c>
      <c r="AK122" s="66">
        <f>$Q$9</f>
        <v>4.2000000000000003E-2</v>
      </c>
      <c r="AL122" s="66">
        <f>$X$9</f>
        <v>4.2000000000000003E-2</v>
      </c>
      <c r="AM122" s="73">
        <f>MIN($AI122:$AL122)</f>
        <v>4.2000000000000003E-2</v>
      </c>
    </row>
    <row r="123" spans="1:39" x14ac:dyDescent="0.35">
      <c r="A123" s="5"/>
      <c r="B123" s="6" t="s">
        <v>10</v>
      </c>
      <c r="C123" s="148">
        <f>MAX(E$20,E$30,E$31,E$34,E$35)</f>
        <v>4.8000000000000001E-2</v>
      </c>
      <c r="D123" s="148">
        <f>MAX(K$20,K$30,K$31,K$34,K$35)</f>
        <v>6.8000000000000005E-2</v>
      </c>
      <c r="E123" s="148">
        <f>MAX(Q$20,Q$30,Q$31,Q$34,Q$35)</f>
        <v>8.3000000000000004E-2</v>
      </c>
      <c r="F123" s="148">
        <f>MAX(X$20,X$30,X$31,X$34,X$35)</f>
        <v>6.8000000000000005E-2</v>
      </c>
      <c r="G123" s="121">
        <f>MAX(C108:F108)</f>
        <v>4.8000000000000001E-2</v>
      </c>
      <c r="H123" s="173"/>
      <c r="I123" s="5"/>
      <c r="J123" s="6" t="s">
        <v>10</v>
      </c>
      <c r="K123" s="148">
        <f>MAX(E$22,E$23,E$28,E$32)</f>
        <v>4.3999999999999997E-2</v>
      </c>
      <c r="L123" s="148">
        <f>MAX(K$22,K$23,K$28,K$32)</f>
        <v>5.7000000000000002E-2</v>
      </c>
      <c r="M123" s="148">
        <f>MAX(Q$22,Q$23,Q$28,Q$32)</f>
        <v>6.8000000000000005E-2</v>
      </c>
      <c r="N123" s="148">
        <f>MAX(X$22,X$23,X$28,X$32)</f>
        <v>5.7000000000000002E-2</v>
      </c>
      <c r="O123" s="128">
        <f>MAX(K123:N123)</f>
        <v>6.8000000000000005E-2</v>
      </c>
      <c r="P123" s="173"/>
      <c r="Q123" s="5"/>
      <c r="R123" s="6" t="s">
        <v>10</v>
      </c>
      <c r="S123" s="148">
        <f>MAX($E$24,$E$26:$E$27)</f>
        <v>4.4999999999999998E-2</v>
      </c>
      <c r="T123" s="148">
        <f>MAX($K$24,$K$26:$K$27)</f>
        <v>6.5000000000000002E-2</v>
      </c>
      <c r="U123" s="148">
        <f>MAX($Q$24,$Q$26:$Q$27)</f>
        <v>7.8E-2</v>
      </c>
      <c r="V123" s="148">
        <f>MAX($X$24,$X$26,$X$27)</f>
        <v>6.5000000000000002E-2</v>
      </c>
      <c r="W123" s="135">
        <f>MAX(S123:V123)</f>
        <v>7.8E-2</v>
      </c>
      <c r="X123" s="173"/>
      <c r="Y123" s="5"/>
      <c r="Z123" s="6" t="s">
        <v>10</v>
      </c>
      <c r="AA123" s="149">
        <f>MAX($E$21,$E$29,$E$33)</f>
        <v>4.5999999999999999E-2</v>
      </c>
      <c r="AB123" s="149">
        <f>MAX($K$21,$K$29,$K$33)</f>
        <v>4.4999999999999998E-2</v>
      </c>
      <c r="AC123" s="149">
        <f>MAX($Q$21,$Q$29,$Q$33)</f>
        <v>4.5999999999999999E-2</v>
      </c>
      <c r="AD123" s="149">
        <f>MAX($X$21,$X$29,$X$33)</f>
        <v>4.4999999999999998E-2</v>
      </c>
      <c r="AE123" s="142">
        <f>MAX(AA123:AD123)</f>
        <v>4.5999999999999999E-2</v>
      </c>
      <c r="AF123" s="173"/>
      <c r="AG123" s="5" t="s">
        <v>14</v>
      </c>
      <c r="AH123" s="12" t="s">
        <v>9</v>
      </c>
      <c r="AI123" s="66">
        <f>$E$25</f>
        <v>4.5999999999999999E-2</v>
      </c>
      <c r="AJ123" s="66">
        <f>$K$25</f>
        <v>4.4999999999999998E-2</v>
      </c>
      <c r="AK123" s="66">
        <f>$Q$25</f>
        <v>4.4999999999999998E-2</v>
      </c>
      <c r="AL123" s="66">
        <f>$X$25</f>
        <v>4.4999999999999998E-2</v>
      </c>
      <c r="AM123" s="73">
        <f>MIN($AI123:$AL123)</f>
        <v>4.4999999999999998E-2</v>
      </c>
    </row>
    <row r="124" spans="1:39" x14ac:dyDescent="0.35">
      <c r="A124" s="5" t="s">
        <v>17</v>
      </c>
      <c r="B124" s="12" t="s">
        <v>9</v>
      </c>
      <c r="C124" s="148">
        <f>MIN(E$36,E$46,E$47,E$50,E$51)</f>
        <v>4.5999999999999999E-2</v>
      </c>
      <c r="D124" s="148">
        <f>MIN(K$36,K$46,K$47,K$50,K$51)</f>
        <v>5.1999999999999998E-2</v>
      </c>
      <c r="E124" s="148">
        <f>MIN(Q$36,Q$46,Q$47,Q$50,Q$51)</f>
        <v>5.2999999999999999E-2</v>
      </c>
      <c r="F124" s="148">
        <f>MIN(X$36,X$46,X$47,X$50,X$51)</f>
        <v>5.1999999999999998E-2</v>
      </c>
      <c r="G124" s="120">
        <f>MIN(C109:F109)</f>
        <v>0.04</v>
      </c>
      <c r="H124" s="173"/>
      <c r="I124" s="5" t="s">
        <v>17</v>
      </c>
      <c r="J124" s="12" t="s">
        <v>9</v>
      </c>
      <c r="K124" s="148">
        <f>MIN(E$38,E$39,E$44,E$48)</f>
        <v>4.1000000000000002E-2</v>
      </c>
      <c r="L124" s="148">
        <f>MIN(K$38,K$39,K$44,K$48)</f>
        <v>4.8000000000000001E-2</v>
      </c>
      <c r="M124" s="148">
        <f>MIN(Q$38,Q$39,Q$44,Q$48)</f>
        <v>4.9000000000000002E-2</v>
      </c>
      <c r="N124" s="148">
        <f>MIN(X$38,X$39,X$44,X$48)</f>
        <v>4.8000000000000001E-2</v>
      </c>
      <c r="O124" s="127">
        <f>MIN(K124:N124)</f>
        <v>4.1000000000000002E-2</v>
      </c>
      <c r="P124" s="173"/>
      <c r="Q124" s="5" t="s">
        <v>17</v>
      </c>
      <c r="R124" s="12" t="s">
        <v>9</v>
      </c>
      <c r="S124" s="148">
        <f>MIN($E$40,$E$42:$E$43)</f>
        <v>4.4999999999999998E-2</v>
      </c>
      <c r="T124" s="148">
        <f>MIN($K$40,$K$42:$K$43)</f>
        <v>0.05</v>
      </c>
      <c r="U124" s="148">
        <f>MIN($Q$40,$Q$42:$Q$43)</f>
        <v>5.0999999999999997E-2</v>
      </c>
      <c r="V124" s="148">
        <f>MIN($X$40,$X$42,$X$43)</f>
        <v>0.05</v>
      </c>
      <c r="W124" s="134">
        <f>MIN(S124:V124)</f>
        <v>4.4999999999999998E-2</v>
      </c>
      <c r="X124" s="173"/>
      <c r="Y124" s="5" t="s">
        <v>17</v>
      </c>
      <c r="Z124" s="12" t="s">
        <v>9</v>
      </c>
      <c r="AA124" s="148">
        <f>MIN($E$37,$E$45,$E$49)</f>
        <v>4.4999999999999998E-2</v>
      </c>
      <c r="AB124" s="148">
        <f>MIN($K$37,$K$45,$K$49)</f>
        <v>4.4999999999999998E-2</v>
      </c>
      <c r="AC124" s="148">
        <f>MIN($Q$37,$Q$45,$Q$49)</f>
        <v>4.4999999999999998E-2</v>
      </c>
      <c r="AD124" s="148">
        <f>MIN($X$37,$X$45,$X$49)</f>
        <v>4.4999999999999998E-2</v>
      </c>
      <c r="AE124" s="139">
        <f>MIN(AA124:AD124)</f>
        <v>4.4999999999999998E-2</v>
      </c>
      <c r="AF124" s="173"/>
      <c r="AG124" s="5" t="s">
        <v>17</v>
      </c>
      <c r="AH124" s="12" t="s">
        <v>9</v>
      </c>
      <c r="AI124" s="66">
        <f>$E$41</f>
        <v>4.7E-2</v>
      </c>
      <c r="AJ124" s="66">
        <f>$K$41</f>
        <v>4.5999999999999999E-2</v>
      </c>
      <c r="AK124" s="66">
        <f>$Q$41</f>
        <v>4.5999999999999999E-2</v>
      </c>
      <c r="AL124" s="66">
        <f>$X$41</f>
        <v>4.5999999999999999E-2</v>
      </c>
      <c r="AM124" s="73">
        <f>MIN($AI124:$AL124)</f>
        <v>4.5999999999999999E-2</v>
      </c>
    </row>
    <row r="125" spans="1:39" x14ac:dyDescent="0.35">
      <c r="A125" s="5"/>
      <c r="B125" s="6" t="s">
        <v>10</v>
      </c>
      <c r="C125" s="148">
        <f>MAX(E$36,E$46,E$47,E$50,E$51)</f>
        <v>4.8000000000000001E-2</v>
      </c>
      <c r="D125" s="148">
        <f>MAX(K$36,K$46,K$47,K$50,K$51)</f>
        <v>6.9000000000000006E-2</v>
      </c>
      <c r="E125" s="148">
        <f>MAX(Q$36,Q$46,Q$47,Q$50,Q$51)</f>
        <v>8.4000000000000005E-2</v>
      </c>
      <c r="F125" s="148">
        <f>MAX(X$36,X$46,X$47,X$50,X$51)</f>
        <v>6.9000000000000006E-2</v>
      </c>
      <c r="G125" s="121">
        <f>MAX(C110:F110)</f>
        <v>4.8000000000000001E-2</v>
      </c>
      <c r="H125" s="173"/>
      <c r="I125" s="5"/>
      <c r="J125" s="6" t="s">
        <v>10</v>
      </c>
      <c r="K125" s="148">
        <f>MAX(E$38,E$39,E$44,E$48)</f>
        <v>4.5999999999999999E-2</v>
      </c>
      <c r="L125" s="148">
        <f>MAX(K$38,K$39,K$44,K$48)</f>
        <v>6.0999999999999999E-2</v>
      </c>
      <c r="M125" s="148">
        <f>MAX(Q$38,Q$39,Q$44,Q$48)</f>
        <v>7.2999999999999995E-2</v>
      </c>
      <c r="N125" s="148">
        <f>MAX(X$38,X$39,X$44,X$48)</f>
        <v>6.0999999999999999E-2</v>
      </c>
      <c r="O125" s="128">
        <f>MAX(K125:N125)</f>
        <v>7.2999999999999995E-2</v>
      </c>
      <c r="P125" s="173"/>
      <c r="Q125" s="5"/>
      <c r="R125" s="6" t="s">
        <v>10</v>
      </c>
      <c r="S125" s="148">
        <f>MAX($E$40,$E$42:$E$43)</f>
        <v>4.7E-2</v>
      </c>
      <c r="T125" s="148">
        <f>MAX($K$40,$K$42:$K$43)</f>
        <v>6.7000000000000004E-2</v>
      </c>
      <c r="U125" s="148">
        <f>MAX($Q$40,$Q$42:$Q$43)</f>
        <v>8.2000000000000003E-2</v>
      </c>
      <c r="V125" s="148">
        <f>MAX($X$40,$X$42,$X$43)</f>
        <v>6.7000000000000004E-2</v>
      </c>
      <c r="W125" s="135">
        <f>MAX(S125:V125)</f>
        <v>8.2000000000000003E-2</v>
      </c>
      <c r="X125" s="173"/>
      <c r="Y125" s="5"/>
      <c r="Z125" s="6" t="s">
        <v>10</v>
      </c>
      <c r="AA125" s="149">
        <f>MAX($E$37,$E$45,$E$49)</f>
        <v>4.8000000000000001E-2</v>
      </c>
      <c r="AB125" s="149">
        <f>MAX($K$37,$K$45,$K$49)</f>
        <v>4.7E-2</v>
      </c>
      <c r="AC125" s="149">
        <f>MAX($Q$37,$Q$45,$Q$49)</f>
        <v>4.7E-2</v>
      </c>
      <c r="AD125" s="149">
        <f>MAX($X$37,$X$45,$X$49)</f>
        <v>4.7E-2</v>
      </c>
      <c r="AE125" s="142">
        <f>MAX(AA125:AD125)</f>
        <v>4.8000000000000001E-2</v>
      </c>
      <c r="AF125" s="173"/>
      <c r="AG125" s="5" t="s">
        <v>20</v>
      </c>
      <c r="AH125" s="12" t="s">
        <v>9</v>
      </c>
      <c r="AI125" s="66">
        <f>$E$57</f>
        <v>4.8000000000000001E-2</v>
      </c>
      <c r="AJ125" s="66">
        <f>$K$57</f>
        <v>4.7E-2</v>
      </c>
      <c r="AK125" s="66">
        <f>$Q$57</f>
        <v>4.7E-2</v>
      </c>
      <c r="AL125" s="66">
        <f>$X$57</f>
        <v>4.7E-2</v>
      </c>
      <c r="AM125" s="73">
        <f>MIN($AI125:$AL125)</f>
        <v>4.7E-2</v>
      </c>
    </row>
    <row r="126" spans="1:39" x14ac:dyDescent="0.35">
      <c r="A126" s="5" t="s">
        <v>20</v>
      </c>
      <c r="B126" s="12" t="s">
        <v>9</v>
      </c>
      <c r="C126" s="148">
        <f>MIN(E$52,E$62,E$63,E$66,E$67)</f>
        <v>4.7E-2</v>
      </c>
      <c r="D126" s="148">
        <f>MIN(K$52,K$62,K$63,K$66,K$67)</f>
        <v>5.3999999999999999E-2</v>
      </c>
      <c r="E126" s="148">
        <f>MIN(Q$52,Q$62,Q$63,Q$66,Q$67)</f>
        <v>5.3999999999999999E-2</v>
      </c>
      <c r="F126" s="148">
        <f>MIN(X$52,X$62,X$63,X$66,X$67)</f>
        <v>5.3999999999999999E-2</v>
      </c>
      <c r="G126" s="120">
        <f>MIN(C111:F111)</f>
        <v>4.2000000000000003E-2</v>
      </c>
      <c r="H126" s="173"/>
      <c r="I126" s="5" t="s">
        <v>20</v>
      </c>
      <c r="J126" s="12" t="s">
        <v>9</v>
      </c>
      <c r="K126" s="148">
        <f>MIN(E$54,E$55,E$60,E$64)</f>
        <v>4.2000000000000003E-2</v>
      </c>
      <c r="L126" s="148">
        <f>MIN(K$54,K$55,K$60,K$64)</f>
        <v>4.9000000000000002E-2</v>
      </c>
      <c r="M126" s="148">
        <f>MIN(Q$54,Q$55,Q$60,Q$64)</f>
        <v>0.05</v>
      </c>
      <c r="N126" s="148">
        <f>MIN(X$54,X$55,X$60,X$64)</f>
        <v>4.9000000000000002E-2</v>
      </c>
      <c r="O126" s="127">
        <f>MIN(K126:N126)</f>
        <v>4.2000000000000003E-2</v>
      </c>
      <c r="P126" s="173"/>
      <c r="Q126" s="5" t="s">
        <v>20</v>
      </c>
      <c r="R126" s="12" t="s">
        <v>9</v>
      </c>
      <c r="S126" s="148">
        <f>MIN($E$56,$E$58,$E$59)</f>
        <v>4.5999999999999999E-2</v>
      </c>
      <c r="T126" s="148">
        <f>MIN($K$56,$K$58,$K$59)</f>
        <v>5.0999999999999997E-2</v>
      </c>
      <c r="U126" s="148">
        <f>MIN($Q$56,$Q$58,$Q$59)</f>
        <v>5.1999999999999998E-2</v>
      </c>
      <c r="V126" s="148">
        <f>MIN($X$56,$X$58,$X$59)</f>
        <v>5.0999999999999997E-2</v>
      </c>
      <c r="W126" s="134">
        <f>MIN(S126:V126)</f>
        <v>4.5999999999999999E-2</v>
      </c>
      <c r="X126" s="173"/>
      <c r="Y126" s="5" t="s">
        <v>20</v>
      </c>
      <c r="Z126" s="12" t="s">
        <v>9</v>
      </c>
      <c r="AA126" s="148">
        <f>MIN($E$53,$E$61,$E$65)</f>
        <v>4.4999999999999998E-2</v>
      </c>
      <c r="AB126" s="148">
        <f>MIN($K$53,$K$61,$K$65)</f>
        <v>4.5999999999999999E-2</v>
      </c>
      <c r="AC126" s="148">
        <f>MIN($Q$53,$Q$61,$Q$65)</f>
        <v>4.5999999999999999E-2</v>
      </c>
      <c r="AD126" s="148">
        <f>MIN($X$53,$X$61,$X$65)</f>
        <v>4.5999999999999999E-2</v>
      </c>
      <c r="AE126" s="139">
        <f>MIN(AA126:AD126)</f>
        <v>4.4999999999999998E-2</v>
      </c>
      <c r="AF126" s="173"/>
      <c r="AG126" s="5" t="s">
        <v>41</v>
      </c>
      <c r="AH126" s="12" t="s">
        <v>9</v>
      </c>
      <c r="AI126" s="66">
        <f>$E$73</f>
        <v>4.9000000000000002E-2</v>
      </c>
      <c r="AJ126" s="66">
        <f>$K$73</f>
        <v>4.8000000000000001E-2</v>
      </c>
      <c r="AK126" s="66">
        <f>$Q$73</f>
        <v>4.9000000000000002E-2</v>
      </c>
      <c r="AL126" s="66">
        <f>$X$73</f>
        <v>4.8000000000000001E-2</v>
      </c>
      <c r="AM126" s="73">
        <f>MIN($AI126:$AL126)</f>
        <v>4.8000000000000001E-2</v>
      </c>
    </row>
    <row r="127" spans="1:39" x14ac:dyDescent="0.35">
      <c r="A127" s="5"/>
      <c r="B127" s="6" t="s">
        <v>10</v>
      </c>
      <c r="C127" s="148">
        <f>MAX(E$52,E$62,E$63,E$66,E$67)</f>
        <v>4.9000000000000002E-2</v>
      </c>
      <c r="D127" s="148">
        <f>MAX(K$52,K$62,K$63,K$66,K$67)</f>
        <v>7.0999999999999994E-2</v>
      </c>
      <c r="E127" s="148">
        <f>MAX(Q$52,Q$62,Q$63,Q$66,Q$67)</f>
        <v>8.5999999999999993E-2</v>
      </c>
      <c r="F127" s="148">
        <f>MAX(X$52,X$62,X$63,X$66,X$67)</f>
        <v>7.0999999999999994E-2</v>
      </c>
      <c r="G127" s="121">
        <f>MAX(C112:F112)</f>
        <v>4.9000000000000002E-2</v>
      </c>
      <c r="H127" s="173"/>
      <c r="I127" s="5"/>
      <c r="J127" s="6" t="s">
        <v>10</v>
      </c>
      <c r="K127" s="148">
        <f>MAX(E$54,E$55,E$60,E$64)</f>
        <v>4.7E-2</v>
      </c>
      <c r="L127" s="148">
        <f>MAX(K$54,K$55,K$60,K$64)</f>
        <v>6.3E-2</v>
      </c>
      <c r="M127" s="148">
        <f>MAX(Q$54,Q$55,Q$60,Q$64)</f>
        <v>7.6999999999999999E-2</v>
      </c>
      <c r="N127" s="148">
        <f>MAX(X$54,X$55,X$60,X$64)</f>
        <v>6.3E-2</v>
      </c>
      <c r="O127" s="128">
        <f>MAX(K127:N127)</f>
        <v>7.6999999999999999E-2</v>
      </c>
      <c r="P127" s="173"/>
      <c r="Q127" s="5"/>
      <c r="R127" s="6" t="s">
        <v>10</v>
      </c>
      <c r="S127" s="148">
        <f>MAX($E$56,$E$58,$E$59)</f>
        <v>4.7E-2</v>
      </c>
      <c r="T127" s="148">
        <f>MAX($K$56,$K$58,$K$59)</f>
        <v>6.9000000000000006E-2</v>
      </c>
      <c r="U127" s="148">
        <f>MAX($Q$56,$Q$58,$Q$59)</f>
        <v>8.3000000000000004E-2</v>
      </c>
      <c r="V127" s="148">
        <f>MAX($X$56,$X$58,$X$59)</f>
        <v>6.9000000000000006E-2</v>
      </c>
      <c r="W127" s="135">
        <f>MAX(S127:V127)</f>
        <v>8.3000000000000004E-2</v>
      </c>
      <c r="X127" s="173"/>
      <c r="Y127" s="5"/>
      <c r="Z127" s="6" t="s">
        <v>10</v>
      </c>
      <c r="AA127" s="149">
        <f>MAX($E$53,$E$61,$E$65)</f>
        <v>4.8000000000000001E-2</v>
      </c>
      <c r="AB127" s="149">
        <f>MAX($K$53,$K$61,$K$65)</f>
        <v>4.8000000000000001E-2</v>
      </c>
      <c r="AC127" s="149">
        <f>MAX($Q$53,$Q$61,$Q$65)</f>
        <v>4.7E-2</v>
      </c>
      <c r="AD127" s="148">
        <f>MAX($X$53,$X$61,$X$65)</f>
        <v>4.8000000000000001E-2</v>
      </c>
      <c r="AE127" s="142">
        <f>MAX(AA127:AD127)</f>
        <v>4.8000000000000001E-2</v>
      </c>
      <c r="AF127" s="173"/>
      <c r="AG127" s="69"/>
      <c r="AH127" s="147" t="s">
        <v>9</v>
      </c>
      <c r="AI127" s="71">
        <f>MIN($AI122:$AI126)</f>
        <v>4.2999999999999997E-2</v>
      </c>
      <c r="AJ127" s="71">
        <f>MIN($AJ122:$AJ126)</f>
        <v>4.2000000000000003E-2</v>
      </c>
      <c r="AK127" s="71">
        <f>MIN($AK122:$AK126)</f>
        <v>4.2000000000000003E-2</v>
      </c>
      <c r="AL127" s="71">
        <f>MIN($AL122:$AL126)</f>
        <v>4.2000000000000003E-2</v>
      </c>
      <c r="AM127" s="72">
        <f>MIN($AM122:$AM126)</f>
        <v>4.2000000000000003E-2</v>
      </c>
    </row>
    <row r="128" spans="1:39" x14ac:dyDescent="0.35">
      <c r="A128" s="173" t="s">
        <v>41</v>
      </c>
      <c r="B128" s="12" t="s">
        <v>9</v>
      </c>
      <c r="C128" s="148">
        <f>MIN(E$68,E$78,E$79,E$82,E$83)</f>
        <v>4.8000000000000001E-2</v>
      </c>
      <c r="D128" s="148">
        <f>MIN(K$68,K$78,K$79,K$82,K$83)</f>
        <v>5.5E-2</v>
      </c>
      <c r="E128" s="148">
        <f>MIN(Q$68,Q$78,Q$79,Q$82,Q$83)</f>
        <v>5.6000000000000001E-2</v>
      </c>
      <c r="F128" s="148">
        <f>MIN(X$68,X$78,X$79,X$82,X$83)</f>
        <v>5.5E-2</v>
      </c>
      <c r="G128" s="120">
        <f>MIN(C113:F113)</f>
        <v>4.5999999999999999E-2</v>
      </c>
      <c r="H128" s="173"/>
      <c r="I128" s="5" t="s">
        <v>41</v>
      </c>
      <c r="J128" s="12" t="s">
        <v>9</v>
      </c>
      <c r="K128" s="148">
        <f>MIN(E$70,E$71,E$76,E$80)</f>
        <v>4.5999999999999999E-2</v>
      </c>
      <c r="L128" s="148">
        <f>MIN(K$70,K$71,K$76,K$80)</f>
        <v>0.05</v>
      </c>
      <c r="M128" s="148">
        <f>MIN(Q$70,Q$71,Q$76,Q$80)</f>
        <v>5.1999999999999998E-2</v>
      </c>
      <c r="N128" s="148">
        <f>MIN(X$70,X$71,X$76,X$80)</f>
        <v>0.05</v>
      </c>
      <c r="O128" s="127">
        <f>MIN(K128:N128)</f>
        <v>4.5999999999999999E-2</v>
      </c>
      <c r="P128" s="173"/>
      <c r="Q128" s="5" t="s">
        <v>41</v>
      </c>
      <c r="R128" s="12" t="s">
        <v>9</v>
      </c>
      <c r="S128" s="148">
        <f>MIN($E$72,$E$74,$E$75)</f>
        <v>4.8000000000000001E-2</v>
      </c>
      <c r="T128" s="148">
        <f>MIN($K$72,$K$74,$K$75)</f>
        <v>5.2999999999999999E-2</v>
      </c>
      <c r="U128" s="148">
        <f>MIN($Q$72,$Q$74,$Q$75)</f>
        <v>5.3999999999999999E-2</v>
      </c>
      <c r="V128" s="148">
        <f>MIN($X$72,$X$74,$X$75)</f>
        <v>5.2999999999999999E-2</v>
      </c>
      <c r="W128" s="134">
        <f>MIN(S128:V128)</f>
        <v>4.8000000000000001E-2</v>
      </c>
      <c r="X128" s="173"/>
      <c r="Y128" s="5" t="s">
        <v>41</v>
      </c>
      <c r="Z128" s="12" t="s">
        <v>9</v>
      </c>
      <c r="AA128" s="148">
        <f>MIN($E$69,$E$77,$E$81)</f>
        <v>4.8000000000000001E-2</v>
      </c>
      <c r="AB128" s="148">
        <f>MIN($K$69,$K$77,$K$81)</f>
        <v>4.8000000000000001E-2</v>
      </c>
      <c r="AC128" s="148">
        <f>MIN($Q$69,$Q$77,$Q$81)</f>
        <v>4.8000000000000001E-2</v>
      </c>
      <c r="AD128" s="148">
        <f>MIN($X$69,$X$77,$X$81)</f>
        <v>4.8000000000000001E-2</v>
      </c>
      <c r="AE128" s="139">
        <f>MIN(AA128:AD128)</f>
        <v>4.8000000000000001E-2</v>
      </c>
      <c r="AF128" s="173"/>
      <c r="AG128" s="69"/>
      <c r="AH128" s="147" t="s">
        <v>10</v>
      </c>
      <c r="AI128" s="71">
        <f>MAX($AI122:$AI126)</f>
        <v>4.9000000000000002E-2</v>
      </c>
      <c r="AJ128" s="71">
        <f>MAX($AJ122:$AJ126)</f>
        <v>4.8000000000000001E-2</v>
      </c>
      <c r="AK128" s="71">
        <f>MAX($AK122:$AK126)</f>
        <v>4.9000000000000002E-2</v>
      </c>
      <c r="AL128" s="71">
        <f>MAX($AL122:$AL126)</f>
        <v>4.8000000000000001E-2</v>
      </c>
      <c r="AM128" s="72">
        <f>MAX($AM122:$AM126)</f>
        <v>4.8000000000000001E-2</v>
      </c>
    </row>
    <row r="129" spans="1:39" x14ac:dyDescent="0.35">
      <c r="A129" s="173"/>
      <c r="B129" s="6" t="s">
        <v>10</v>
      </c>
      <c r="C129" s="148">
        <f>MAX(E$68,E$78,E$79,E$82,E$83)</f>
        <v>0.05</v>
      </c>
      <c r="D129" s="148">
        <f>MAX(K$68,K$78,K$79,K$82,K$83)</f>
        <v>7.1999999999999995E-2</v>
      </c>
      <c r="E129" s="148">
        <f>MAX(Q$68,Q$78,Q$79,Q$82,Q$83)</f>
        <v>8.6999999999999994E-2</v>
      </c>
      <c r="F129" s="148">
        <f>MAX(X$68,X$78,X$79,X$82,X$83)</f>
        <v>7.1999999999999995E-2</v>
      </c>
      <c r="G129" s="121">
        <f>MAX(C114:F114)</f>
        <v>0.05</v>
      </c>
      <c r="H129" s="173"/>
      <c r="I129" s="5"/>
      <c r="J129" s="6" t="s">
        <v>10</v>
      </c>
      <c r="K129" s="148">
        <f>MAX(E$70,E$71,E$76,E$80)</f>
        <v>4.8000000000000001E-2</v>
      </c>
      <c r="L129" s="148">
        <f>MAX(K$70,K$71,K$76,K$80)</f>
        <v>7.0000000000000007E-2</v>
      </c>
      <c r="M129" s="148">
        <f>MAX(Q$70,Q$71,Q$76,Q$80)</f>
        <v>8.5000000000000006E-2</v>
      </c>
      <c r="N129" s="148">
        <f>MAX(X$70,X$71,X$76,X$80)</f>
        <v>7.0000000000000007E-2</v>
      </c>
      <c r="O129" s="128">
        <f>MAX(K129:N129)</f>
        <v>8.5000000000000006E-2</v>
      </c>
      <c r="P129" s="173"/>
      <c r="Q129" s="5"/>
      <c r="R129" s="6" t="s">
        <v>10</v>
      </c>
      <c r="S129" s="148">
        <f>MAX($E$72,$E$74,$E$75)</f>
        <v>4.9000000000000002E-2</v>
      </c>
      <c r="T129" s="148">
        <f>MAX($K$72,$K$74,$K$75)</f>
        <v>7.2999999999999995E-2</v>
      </c>
      <c r="U129" s="148">
        <f>MAX($Q$72,$Q$74,$Q$75)</f>
        <v>8.8999999999999996E-2</v>
      </c>
      <c r="V129" s="148">
        <f>MAX($X$72,$X$74,$X$75)</f>
        <v>7.2999999999999995E-2</v>
      </c>
      <c r="W129" s="135">
        <f>MAX(S129:V129)</f>
        <v>8.8999999999999996E-2</v>
      </c>
      <c r="X129" s="173"/>
      <c r="Y129" s="5"/>
      <c r="Z129" s="6" t="s">
        <v>10</v>
      </c>
      <c r="AA129" s="148">
        <f>MAX($E$69,$E$77,$E$81)</f>
        <v>4.9000000000000002E-2</v>
      </c>
      <c r="AB129" s="148">
        <f>MAX($K$69,$K$77,$K$81)</f>
        <v>4.9000000000000002E-2</v>
      </c>
      <c r="AC129" s="148">
        <f>MAX($Q$69,$Q$77,$Q$81)</f>
        <v>4.9000000000000002E-2</v>
      </c>
      <c r="AD129" s="148">
        <f>MAX($X$69,$X$77,$X$81)</f>
        <v>4.9000000000000002E-2</v>
      </c>
      <c r="AE129" s="142">
        <f>MAX(AA129:AD129)</f>
        <v>4.9000000000000002E-2</v>
      </c>
      <c r="AF129" s="173"/>
      <c r="AG129" s="173"/>
      <c r="AH129" s="173"/>
      <c r="AI129" s="173"/>
      <c r="AJ129" s="173"/>
      <c r="AK129" s="173"/>
      <c r="AL129" s="173"/>
      <c r="AM129" s="173"/>
    </row>
    <row r="130" spans="1:39" x14ac:dyDescent="0.35">
      <c r="A130" s="40"/>
      <c r="B130" s="41" t="s">
        <v>18</v>
      </c>
      <c r="C130" s="122">
        <f>MIN(C120:C129)</f>
        <v>4.1000000000000002E-2</v>
      </c>
      <c r="D130" s="122">
        <f>MIN(D120:D129)</f>
        <v>4.8000000000000001E-2</v>
      </c>
      <c r="E130" s="122">
        <f>MIN(E120:E129)</f>
        <v>4.8000000000000001E-2</v>
      </c>
      <c r="F130" s="122">
        <f>MIN(F120:F129)</f>
        <v>4.8000000000000001E-2</v>
      </c>
      <c r="G130" s="123">
        <f>MIN(C130:F130)</f>
        <v>4.1000000000000002E-2</v>
      </c>
      <c r="H130" s="173"/>
      <c r="I130" s="46"/>
      <c r="J130" s="47" t="s">
        <v>18</v>
      </c>
      <c r="K130" s="129">
        <f>MIN(K120:K129)</f>
        <v>0.04</v>
      </c>
      <c r="L130" s="129">
        <f>MIN(L120:L129)</f>
        <v>4.2999999999999997E-2</v>
      </c>
      <c r="M130" s="129">
        <f>MIN(M120:M129)</f>
        <v>4.3999999999999997E-2</v>
      </c>
      <c r="N130" s="129">
        <f>MIN(N120:N129)</f>
        <v>4.2999999999999997E-2</v>
      </c>
      <c r="O130" s="130">
        <f>MIN(K130:N130)</f>
        <v>0.04</v>
      </c>
      <c r="P130" s="173"/>
      <c r="Q130" s="52"/>
      <c r="R130" s="53" t="s">
        <v>18</v>
      </c>
      <c r="S130" s="112">
        <f>MIN(S120:S129)</f>
        <v>4.2000000000000003E-2</v>
      </c>
      <c r="T130" s="112">
        <f>MIN(T120:T129)</f>
        <v>4.4999999999999998E-2</v>
      </c>
      <c r="U130" s="112">
        <f>MIN(U120:U129)</f>
        <v>4.5999999999999999E-2</v>
      </c>
      <c r="V130" s="112">
        <f>MIN(V120:V129)</f>
        <v>4.4999999999999998E-2</v>
      </c>
      <c r="W130" s="136">
        <f>MIN(S130:V130)</f>
        <v>4.2000000000000003E-2</v>
      </c>
      <c r="X130" s="173"/>
      <c r="Y130" s="59"/>
      <c r="Z130" s="74" t="s">
        <v>9</v>
      </c>
      <c r="AA130" s="143">
        <f>MIN(AA120:AA129)</f>
        <v>0.04</v>
      </c>
      <c r="AB130" s="143">
        <f>MIN(AB120:AB129)</f>
        <v>0.04</v>
      </c>
      <c r="AC130" s="143">
        <f>MIN(AC120:AC129)</f>
        <v>0.04</v>
      </c>
      <c r="AD130" s="143">
        <f>MIN(AD120:AD129)</f>
        <v>0.04</v>
      </c>
      <c r="AE130" s="144">
        <f>MIN(AA130:AD130)</f>
        <v>0.04</v>
      </c>
      <c r="AF130" s="173"/>
      <c r="AG130" s="173"/>
      <c r="AH130" s="173"/>
      <c r="AI130" s="173"/>
      <c r="AJ130" s="173"/>
      <c r="AK130" s="173"/>
      <c r="AL130" s="173"/>
      <c r="AM130" s="173"/>
    </row>
    <row r="131" spans="1:39" x14ac:dyDescent="0.35">
      <c r="A131" s="42"/>
      <c r="B131" s="43" t="s">
        <v>19</v>
      </c>
      <c r="C131" s="124">
        <f>MAX(C120:C129)</f>
        <v>0.05</v>
      </c>
      <c r="D131" s="124">
        <f>MAX(D120:D129)</f>
        <v>7.1999999999999995E-2</v>
      </c>
      <c r="E131" s="124">
        <f>MAX(E120:E129)</f>
        <v>8.6999999999999994E-2</v>
      </c>
      <c r="F131" s="124">
        <f>MAX(F120:F129)</f>
        <v>7.1999999999999995E-2</v>
      </c>
      <c r="G131" s="125">
        <f>MAX(C131:F131)</f>
        <v>8.6999999999999994E-2</v>
      </c>
      <c r="H131" s="173"/>
      <c r="I131" s="48"/>
      <c r="J131" s="49" t="s">
        <v>19</v>
      </c>
      <c r="K131" s="131">
        <f>MAX(K120:K129)</f>
        <v>4.8000000000000001E-2</v>
      </c>
      <c r="L131" s="131">
        <f>MAX(L120:L129)</f>
        <v>7.0000000000000007E-2</v>
      </c>
      <c r="M131" s="131">
        <f>MAX(M120:M129)</f>
        <v>8.5000000000000006E-2</v>
      </c>
      <c r="N131" s="131">
        <f>MAX(N120:N129)</f>
        <v>7.0000000000000007E-2</v>
      </c>
      <c r="O131" s="132">
        <f>MAX(K131:N131)</f>
        <v>8.5000000000000006E-2</v>
      </c>
      <c r="P131" s="173"/>
      <c r="Q131" s="54"/>
      <c r="R131" s="55" t="s">
        <v>19</v>
      </c>
      <c r="S131" s="137">
        <f>MAX(S120:S129)</f>
        <v>4.9000000000000002E-2</v>
      </c>
      <c r="T131" s="137">
        <f>MAX(T120:T129)</f>
        <v>7.2999999999999995E-2</v>
      </c>
      <c r="U131" s="137">
        <f>MAX(U120:U129)</f>
        <v>8.8999999999999996E-2</v>
      </c>
      <c r="V131" s="137">
        <f>MAX(V120:V129)</f>
        <v>7.2999999999999995E-2</v>
      </c>
      <c r="W131" s="138">
        <f>MAX(S131:V131)</f>
        <v>8.8999999999999996E-2</v>
      </c>
      <c r="X131" s="173"/>
      <c r="Y131" s="61"/>
      <c r="Z131" s="62" t="s">
        <v>10</v>
      </c>
      <c r="AA131" s="145">
        <f>MAX(AA120:AA129)</f>
        <v>4.9000000000000002E-2</v>
      </c>
      <c r="AB131" s="145">
        <f>MAX(AB120:AB129)</f>
        <v>4.9000000000000002E-2</v>
      </c>
      <c r="AC131" s="145">
        <f>MAX(AC120:AC129)</f>
        <v>4.9000000000000002E-2</v>
      </c>
      <c r="AD131" s="145">
        <f>MAX(AD120:AD129)</f>
        <v>4.9000000000000002E-2</v>
      </c>
      <c r="AE131" s="144">
        <f>MAX(AA131:AD131)</f>
        <v>4.9000000000000002E-2</v>
      </c>
      <c r="AF131" s="173"/>
      <c r="AG131" s="173"/>
      <c r="AH131" s="173"/>
      <c r="AI131" s="173"/>
      <c r="AJ131" s="173"/>
      <c r="AK131" s="173"/>
      <c r="AL131" s="173"/>
      <c r="AM131" s="173"/>
    </row>
  </sheetData>
  <mergeCells count="15">
    <mergeCell ref="AG86:AM86"/>
    <mergeCell ref="AG103:AM103"/>
    <mergeCell ref="AG118:AM118"/>
    <mergeCell ref="Z4:AD4"/>
    <mergeCell ref="Z5:AD5"/>
    <mergeCell ref="A86:G86"/>
    <mergeCell ref="I86:O86"/>
    <mergeCell ref="Q86:W86"/>
    <mergeCell ref="Y86:AE86"/>
    <mergeCell ref="C2:E2"/>
    <mergeCell ref="I2:K2"/>
    <mergeCell ref="O2:Q2"/>
    <mergeCell ref="V2:X2"/>
    <mergeCell ref="Z2:AD2"/>
    <mergeCell ref="Z3:AD3"/>
  </mergeCells>
  <conditionalFormatting sqref="AH92">
    <cfRule type="duplicateValues" dxfId="143" priority="25"/>
  </conditionalFormatting>
  <conditionalFormatting sqref="AH93">
    <cfRule type="duplicateValues" dxfId="142" priority="26"/>
  </conditionalFormatting>
  <conditionalFormatting sqref="AH94">
    <cfRule type="duplicateValues" dxfId="141" priority="27"/>
  </conditionalFormatting>
  <conditionalFormatting sqref="AH109">
    <cfRule type="duplicateValues" dxfId="140" priority="22"/>
  </conditionalFormatting>
  <conditionalFormatting sqref="AH110">
    <cfRule type="duplicateValues" dxfId="139" priority="23"/>
  </conditionalFormatting>
  <conditionalFormatting sqref="AH111">
    <cfRule type="duplicateValues" dxfId="138" priority="24"/>
  </conditionalFormatting>
  <conditionalFormatting sqref="AH124">
    <cfRule type="duplicateValues" dxfId="137" priority="19"/>
  </conditionalFormatting>
  <conditionalFormatting sqref="AH125">
    <cfRule type="duplicateValues" dxfId="136" priority="20"/>
  </conditionalFormatting>
  <conditionalFormatting sqref="AH126">
    <cfRule type="duplicateValues" dxfId="135" priority="21"/>
  </conditionalFormatting>
  <conditionalFormatting sqref="Z94:Z95">
    <cfRule type="duplicateValues" dxfId="134" priority="18"/>
  </conditionalFormatting>
  <conditionalFormatting sqref="Z96:Z97">
    <cfRule type="duplicateValues" dxfId="133" priority="17"/>
  </conditionalFormatting>
  <conditionalFormatting sqref="Z98:Z99">
    <cfRule type="duplicateValues" dxfId="132" priority="16"/>
  </conditionalFormatting>
  <conditionalFormatting sqref="Z109:Z110">
    <cfRule type="duplicateValues" dxfId="131" priority="15"/>
  </conditionalFormatting>
  <conditionalFormatting sqref="Z111:Z112">
    <cfRule type="duplicateValues" dxfId="130" priority="14"/>
  </conditionalFormatting>
  <conditionalFormatting sqref="Z113:Z114">
    <cfRule type="duplicateValues" dxfId="129" priority="13"/>
  </conditionalFormatting>
  <conditionalFormatting sqref="Z124:Z125">
    <cfRule type="duplicateValues" dxfId="128" priority="12"/>
  </conditionalFormatting>
  <conditionalFormatting sqref="Z126:Z127">
    <cfRule type="duplicateValues" dxfId="127" priority="11"/>
  </conditionalFormatting>
  <conditionalFormatting sqref="Z128:Z129">
    <cfRule type="duplicateValues" dxfId="126" priority="10"/>
  </conditionalFormatting>
  <conditionalFormatting sqref="R94:R95">
    <cfRule type="duplicateValues" dxfId="125" priority="9"/>
  </conditionalFormatting>
  <conditionalFormatting sqref="R96:R97">
    <cfRule type="duplicateValues" dxfId="124" priority="8"/>
  </conditionalFormatting>
  <conditionalFormatting sqref="R98:R99">
    <cfRule type="duplicateValues" dxfId="123" priority="7"/>
  </conditionalFormatting>
  <conditionalFormatting sqref="R109:R110">
    <cfRule type="duplicateValues" dxfId="122" priority="6"/>
  </conditionalFormatting>
  <conditionalFormatting sqref="R111:R112">
    <cfRule type="duplicateValues" dxfId="121" priority="5"/>
  </conditionalFormatting>
  <conditionalFormatting sqref="R113:R114">
    <cfRule type="duplicateValues" dxfId="120" priority="4"/>
  </conditionalFormatting>
  <conditionalFormatting sqref="R124:R125">
    <cfRule type="duplicateValues" dxfId="119" priority="3"/>
  </conditionalFormatting>
  <conditionalFormatting sqref="R126:R127">
    <cfRule type="duplicateValues" dxfId="118" priority="2"/>
  </conditionalFormatting>
  <conditionalFormatting sqref="R128:R129">
    <cfRule type="duplicateValues" dxfId="1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J146"/>
  <sheetViews>
    <sheetView tabSelected="1" topLeftCell="G69" workbookViewId="0">
      <selection activeCell="V80" sqref="V80:X83"/>
    </sheetView>
  </sheetViews>
  <sheetFormatPr baseColWidth="10" defaultRowHeight="14.5" x14ac:dyDescent="0.35"/>
  <cols>
    <col min="1" max="1" width="7.08984375" style="1" bestFit="1" customWidth="1"/>
    <col min="2" max="2" width="9" style="1" bestFit="1" customWidth="1"/>
    <col min="3" max="3" width="8.453125" style="1" customWidth="1"/>
    <col min="4" max="4" width="8.08984375" style="1" customWidth="1"/>
    <col min="5" max="5" width="9.36328125" style="1" customWidth="1"/>
    <col min="6" max="6" width="6.6328125" style="1" bestFit="1" customWidth="1"/>
    <col min="7" max="7" width="7.08984375" style="1" bestFit="1" customWidth="1"/>
    <col min="8" max="8" width="6.6328125" style="1" bestFit="1" customWidth="1"/>
    <col min="9" max="9" width="8.36328125" style="1" bestFit="1" customWidth="1"/>
    <col min="10" max="10" width="7.36328125" style="1" bestFit="1" customWidth="1"/>
    <col min="11" max="11" width="8.54296875" style="1" bestFit="1" customWidth="1"/>
    <col min="12" max="12" width="8.08984375" style="1" bestFit="1" customWidth="1"/>
    <col min="13" max="13" width="9" style="1" bestFit="1" customWidth="1"/>
    <col min="14" max="15" width="6.6328125" style="1" bestFit="1" customWidth="1"/>
    <col min="16" max="16" width="7.08984375" style="1" bestFit="1" customWidth="1"/>
    <col min="17" max="17" width="8.08984375" style="1" bestFit="1" customWidth="1"/>
    <col min="18" max="19" width="6" style="1" bestFit="1" customWidth="1"/>
    <col min="20" max="20" width="8.453125" style="1" bestFit="1" customWidth="1"/>
    <col min="21" max="21" width="7.6328125" style="1" bestFit="1" customWidth="1"/>
    <col min="22" max="22" width="7" style="1" bestFit="1" customWidth="1"/>
    <col min="23" max="23" width="8.08984375" style="1" bestFit="1" customWidth="1"/>
    <col min="24" max="24" width="8" style="1" customWidth="1"/>
    <col min="25" max="25" width="8.08984375" style="1" bestFit="1" customWidth="1"/>
    <col min="26" max="26" width="6.6328125" style="1" bestFit="1" customWidth="1"/>
    <col min="27" max="28" width="6" bestFit="1" customWidth="1"/>
    <col min="29" max="30" width="8.453125" bestFit="1" customWidth="1"/>
    <col min="31" max="32" width="6.6328125" bestFit="1" customWidth="1"/>
    <col min="33" max="33" width="8.08984375" bestFit="1" customWidth="1"/>
    <col min="34" max="35" width="6.6328125" bestFit="1" customWidth="1"/>
    <col min="36" max="37" width="6" bestFit="1" customWidth="1"/>
    <col min="38" max="38" width="6.90625" customWidth="1"/>
    <col min="39" max="39" width="7.6328125" bestFit="1" customWidth="1"/>
    <col min="40" max="40" width="7" bestFit="1" customWidth="1"/>
    <col min="41" max="42" width="6.6328125" bestFit="1" customWidth="1"/>
    <col min="43" max="43" width="7.08984375" bestFit="1" customWidth="1"/>
    <col min="44" max="44" width="6.6328125" bestFit="1" customWidth="1"/>
    <col min="47" max="47" width="8.453125" bestFit="1" customWidth="1"/>
    <col min="48" max="48" width="7.6328125" bestFit="1" customWidth="1"/>
    <col min="49" max="49" width="7" bestFit="1" customWidth="1"/>
    <col min="50" max="51" width="6.6328125" bestFit="1" customWidth="1"/>
    <col min="52" max="52" width="7.08984375" bestFit="1" customWidth="1"/>
    <col min="53" max="53" width="6.6328125" bestFit="1" customWidth="1"/>
    <col min="56" max="56" width="8.453125" bestFit="1" customWidth="1"/>
    <col min="57" max="62" width="6.6328125" bestFit="1" customWidth="1"/>
    <col min="91" max="91" width="13.08984375" bestFit="1" customWidth="1"/>
  </cols>
  <sheetData>
    <row r="2" spans="1:140" ht="15.75" customHeight="1" x14ac:dyDescent="0.35">
      <c r="A2" s="8" t="s">
        <v>60</v>
      </c>
      <c r="B2" s="9"/>
      <c r="C2" s="191" t="s">
        <v>62</v>
      </c>
      <c r="D2" s="192"/>
      <c r="E2" s="193"/>
      <c r="G2" s="8" t="s">
        <v>0</v>
      </c>
      <c r="H2" s="9"/>
      <c r="I2" s="191" t="s">
        <v>62</v>
      </c>
      <c r="J2" s="192"/>
      <c r="K2" s="193"/>
      <c r="M2" s="8" t="s">
        <v>5</v>
      </c>
      <c r="N2" s="9"/>
      <c r="O2" s="191" t="s">
        <v>62</v>
      </c>
      <c r="P2" s="192"/>
      <c r="Q2" s="193"/>
      <c r="R2"/>
      <c r="S2"/>
      <c r="T2" s="8" t="s">
        <v>6</v>
      </c>
      <c r="U2" s="9"/>
      <c r="V2" s="191" t="s">
        <v>62</v>
      </c>
      <c r="W2" s="192"/>
      <c r="X2" s="193"/>
      <c r="Z2" s="187" t="s">
        <v>43</v>
      </c>
      <c r="AA2" s="187"/>
      <c r="AB2" s="187"/>
      <c r="AC2" s="187"/>
      <c r="AD2" s="187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140" ht="15.5" x14ac:dyDescent="0.35">
      <c r="A3" s="9" t="s">
        <v>7</v>
      </c>
      <c r="B3" s="9" t="s">
        <v>16</v>
      </c>
      <c r="C3" s="10" t="s">
        <v>1</v>
      </c>
      <c r="D3" s="116" t="s">
        <v>2</v>
      </c>
      <c r="E3" s="116" t="s">
        <v>3</v>
      </c>
      <c r="G3" s="9" t="s">
        <v>7</v>
      </c>
      <c r="H3" s="9" t="s">
        <v>16</v>
      </c>
      <c r="I3" s="10" t="s">
        <v>1</v>
      </c>
      <c r="J3" s="116" t="s">
        <v>2</v>
      </c>
      <c r="K3" s="116" t="s">
        <v>3</v>
      </c>
      <c r="M3" s="9" t="s">
        <v>7</v>
      </c>
      <c r="N3" s="9" t="s">
        <v>16</v>
      </c>
      <c r="O3" s="10" t="s">
        <v>1</v>
      </c>
      <c r="P3" s="116" t="s">
        <v>2</v>
      </c>
      <c r="Q3" s="116" t="s">
        <v>3</v>
      </c>
      <c r="R3"/>
      <c r="S3"/>
      <c r="T3" s="9" t="s">
        <v>7</v>
      </c>
      <c r="U3" s="9" t="s">
        <v>16</v>
      </c>
      <c r="V3" s="10" t="s">
        <v>1</v>
      </c>
      <c r="W3" s="116" t="s">
        <v>2</v>
      </c>
      <c r="X3" s="116" t="s">
        <v>3</v>
      </c>
      <c r="Z3" s="188" t="s">
        <v>42</v>
      </c>
      <c r="AA3" s="188"/>
      <c r="AB3" s="188"/>
      <c r="AC3" s="188"/>
      <c r="AD3" s="188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140" s="20" customFormat="1" ht="15.5" x14ac:dyDescent="0.35">
      <c r="A4" s="11">
        <v>2.1</v>
      </c>
      <c r="B4" s="18" t="s">
        <v>21</v>
      </c>
      <c r="C4" s="11">
        <v>2.3E-2</v>
      </c>
      <c r="D4" s="18">
        <v>4.8000000000000001E-2</v>
      </c>
      <c r="E4" s="11">
        <v>4.8000000000000001E-2</v>
      </c>
      <c r="F4" s="1"/>
      <c r="G4" s="11">
        <v>2.1</v>
      </c>
      <c r="H4" s="18" t="s">
        <v>21</v>
      </c>
      <c r="I4" s="152">
        <v>3.4000000000000002E-2</v>
      </c>
      <c r="J4" s="152">
        <v>5.1999999999999998E-2</v>
      </c>
      <c r="K4" s="152">
        <v>5.5E-2</v>
      </c>
      <c r="L4" s="1"/>
      <c r="M4" s="11">
        <v>2.1</v>
      </c>
      <c r="N4" s="18" t="s">
        <v>21</v>
      </c>
      <c r="O4" s="152">
        <v>3.7999999999999999E-2</v>
      </c>
      <c r="P4" s="152">
        <v>5.5E-2</v>
      </c>
      <c r="Q4" s="152">
        <v>5.5E-2</v>
      </c>
      <c r="R4"/>
      <c r="S4"/>
      <c r="T4" s="11">
        <v>2.1</v>
      </c>
      <c r="U4" s="18" t="s">
        <v>21</v>
      </c>
      <c r="V4" s="152">
        <v>0.04</v>
      </c>
      <c r="W4" s="152">
        <v>5.8000000000000003E-2</v>
      </c>
      <c r="X4" s="152">
        <v>5.3999999999999999E-2</v>
      </c>
      <c r="Y4" s="1"/>
      <c r="Z4" s="189" t="s">
        <v>44</v>
      </c>
      <c r="AA4" s="189"/>
      <c r="AB4" s="189"/>
      <c r="AC4" s="189"/>
      <c r="AD4" s="18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/>
      <c r="CM4" s="194" t="s">
        <v>47</v>
      </c>
      <c r="CN4" s="194"/>
      <c r="CO4" s="194"/>
      <c r="CP4" s="194"/>
      <c r="CQ4" s="194"/>
      <c r="CR4" s="194"/>
      <c r="CS4" s="194"/>
      <c r="CT4" s="194"/>
      <c r="CU4" s="194"/>
      <c r="CV4" s="194"/>
      <c r="CW4"/>
      <c r="CX4"/>
      <c r="CY4"/>
      <c r="CZ4"/>
      <c r="DA4"/>
      <c r="DB4"/>
      <c r="DC4"/>
      <c r="DD4"/>
      <c r="DE4"/>
      <c r="DF4"/>
      <c r="DG4"/>
      <c r="DH4"/>
    </row>
    <row r="5" spans="1:140" s="26" customFormat="1" ht="15.5" x14ac:dyDescent="0.35">
      <c r="A5" s="63">
        <v>2.2000000000000002</v>
      </c>
      <c r="B5" s="64" t="s">
        <v>21</v>
      </c>
      <c r="C5" s="63">
        <v>4.9000000000000002E-2</v>
      </c>
      <c r="D5" s="64">
        <v>5.2999999999999999E-2</v>
      </c>
      <c r="E5" s="63">
        <v>5.2999999999999999E-2</v>
      </c>
      <c r="F5" s="1"/>
      <c r="G5" s="63">
        <v>2.2000000000000002</v>
      </c>
      <c r="H5" s="64" t="s">
        <v>21</v>
      </c>
      <c r="I5" s="153">
        <v>4.9000000000000002E-2</v>
      </c>
      <c r="J5" s="153">
        <v>5.6000000000000001E-2</v>
      </c>
      <c r="K5" s="153">
        <v>4.9000000000000002E-2</v>
      </c>
      <c r="L5" s="1"/>
      <c r="M5" s="63">
        <v>2.2000000000000002</v>
      </c>
      <c r="N5" s="64" t="s">
        <v>21</v>
      </c>
      <c r="O5" s="153">
        <v>4.9000000000000002E-2</v>
      </c>
      <c r="P5" s="153">
        <v>5.8999999999999997E-2</v>
      </c>
      <c r="Q5" s="153">
        <v>4.8000000000000001E-2</v>
      </c>
      <c r="R5"/>
      <c r="S5"/>
      <c r="T5" s="63">
        <v>2.2000000000000002</v>
      </c>
      <c r="U5" s="64" t="s">
        <v>21</v>
      </c>
      <c r="V5" s="153">
        <v>4.9000000000000002E-2</v>
      </c>
      <c r="W5" s="153">
        <v>6.0999999999999999E-2</v>
      </c>
      <c r="X5" s="153">
        <v>4.8000000000000001E-2</v>
      </c>
      <c r="Y5" s="1"/>
      <c r="Z5" s="190" t="s">
        <v>45</v>
      </c>
      <c r="AA5" s="190"/>
      <c r="AB5" s="190"/>
      <c r="AC5" s="190"/>
      <c r="AD5" s="190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40" s="29" customFormat="1" ht="15.5" x14ac:dyDescent="0.35">
      <c r="A6" s="15">
        <v>2.4</v>
      </c>
      <c r="B6" s="16" t="s">
        <v>21</v>
      </c>
      <c r="C6" s="15">
        <v>0.11899999999999999</v>
      </c>
      <c r="D6" s="16">
        <v>6.5000000000000002E-2</v>
      </c>
      <c r="E6" s="15">
        <v>6.5000000000000002E-2</v>
      </c>
      <c r="F6" s="1"/>
      <c r="G6" s="15">
        <v>2.4</v>
      </c>
      <c r="H6" s="16" t="s">
        <v>21</v>
      </c>
      <c r="I6" s="154">
        <v>0.125</v>
      </c>
      <c r="J6" s="154">
        <v>6.2E-2</v>
      </c>
      <c r="K6" s="154">
        <v>7.0000000000000007E-2</v>
      </c>
      <c r="L6" s="1"/>
      <c r="M6" s="15">
        <v>2.4</v>
      </c>
      <c r="N6" s="16" t="s">
        <v>21</v>
      </c>
      <c r="O6" s="154">
        <v>0.127</v>
      </c>
      <c r="P6" s="154">
        <v>6.5000000000000002E-2</v>
      </c>
      <c r="Q6" s="154">
        <v>7.2999999999999995E-2</v>
      </c>
      <c r="R6"/>
      <c r="S6"/>
      <c r="T6" s="15">
        <v>2.4</v>
      </c>
      <c r="U6" s="16" t="s">
        <v>21</v>
      </c>
      <c r="V6" s="154">
        <v>0.125</v>
      </c>
      <c r="W6" s="154">
        <v>6.6000000000000003E-2</v>
      </c>
      <c r="X6" s="154">
        <v>7.2999999999999995E-2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/>
      <c r="CM6" s="75" t="s">
        <v>57</v>
      </c>
      <c r="CN6" s="76" t="s">
        <v>8</v>
      </c>
      <c r="CO6" s="77">
        <v>3</v>
      </c>
      <c r="CP6" s="77">
        <v>4</v>
      </c>
      <c r="CQ6" s="77">
        <v>5</v>
      </c>
      <c r="CR6" s="77">
        <v>6</v>
      </c>
      <c r="CS6" s="77">
        <v>7</v>
      </c>
      <c r="CT6" s="77">
        <v>8</v>
      </c>
      <c r="CU6" s="77">
        <v>9</v>
      </c>
      <c r="CV6" s="78" t="s">
        <v>11</v>
      </c>
      <c r="CW6"/>
      <c r="CX6"/>
      <c r="CY6"/>
      <c r="CZ6"/>
      <c r="DA6"/>
      <c r="DB6"/>
      <c r="DC6"/>
      <c r="DD6"/>
      <c r="DE6"/>
      <c r="DF6"/>
      <c r="DG6"/>
      <c r="DH6"/>
    </row>
    <row r="7" spans="1:140" s="30" customFormat="1" ht="15.5" x14ac:dyDescent="0.35">
      <c r="A7" s="15">
        <v>2.8</v>
      </c>
      <c r="B7" s="16" t="s">
        <v>21</v>
      </c>
      <c r="C7" s="15">
        <v>0.17199999999999999</v>
      </c>
      <c r="D7" s="16">
        <v>6.7000000000000004E-2</v>
      </c>
      <c r="E7" s="15">
        <v>6.7000000000000004E-2</v>
      </c>
      <c r="F7" s="1"/>
      <c r="G7" s="15">
        <v>2.8</v>
      </c>
      <c r="H7" s="16" t="s">
        <v>21</v>
      </c>
      <c r="I7" s="154">
        <v>0.20699999999999999</v>
      </c>
      <c r="J7" s="154">
        <v>6.5000000000000002E-2</v>
      </c>
      <c r="K7" s="154">
        <v>8.4000000000000005E-2</v>
      </c>
      <c r="L7" s="1"/>
      <c r="M7" s="15">
        <v>2.8</v>
      </c>
      <c r="N7" s="16" t="s">
        <v>21</v>
      </c>
      <c r="O7" s="154">
        <v>0.22500000000000001</v>
      </c>
      <c r="P7" s="154">
        <v>6.7000000000000004E-2</v>
      </c>
      <c r="Q7" s="154">
        <v>9.5000000000000001E-2</v>
      </c>
      <c r="R7"/>
      <c r="S7"/>
      <c r="T7" s="15">
        <v>2.8</v>
      </c>
      <c r="U7" s="16" t="s">
        <v>21</v>
      </c>
      <c r="V7" s="154">
        <v>0.23499999999999999</v>
      </c>
      <c r="W7" s="154">
        <v>6.9000000000000006E-2</v>
      </c>
      <c r="X7" s="154">
        <v>0.10199999999999999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/>
      <c r="CM7" s="79" t="s">
        <v>12</v>
      </c>
      <c r="CN7" s="80"/>
      <c r="CO7" s="81"/>
      <c r="CP7" s="81"/>
      <c r="CQ7" s="81"/>
      <c r="CR7" s="81"/>
      <c r="CS7" s="81"/>
      <c r="CT7" s="81"/>
      <c r="CU7" s="81"/>
      <c r="CV7" s="82"/>
      <c r="CW7"/>
      <c r="CX7"/>
      <c r="CY7"/>
      <c r="CZ7"/>
      <c r="DA7"/>
      <c r="DB7"/>
      <c r="DC7"/>
      <c r="DD7"/>
      <c r="DE7"/>
      <c r="DF7"/>
      <c r="DG7"/>
      <c r="DH7"/>
    </row>
    <row r="8" spans="1:140" s="23" customFormat="1" ht="15.5" x14ac:dyDescent="0.35">
      <c r="A8" s="27">
        <v>2.1</v>
      </c>
      <c r="B8" s="27" t="s">
        <v>22</v>
      </c>
      <c r="C8" s="27">
        <v>5.6000000000000001E-2</v>
      </c>
      <c r="D8" s="27">
        <v>5.3999999999999999E-2</v>
      </c>
      <c r="E8" s="27">
        <v>5.3999999999999999E-2</v>
      </c>
      <c r="F8" s="1"/>
      <c r="G8" s="27">
        <v>2.1</v>
      </c>
      <c r="H8" s="27" t="s">
        <v>22</v>
      </c>
      <c r="I8" s="155">
        <v>5.6000000000000001E-2</v>
      </c>
      <c r="J8" s="155">
        <v>5.7000000000000002E-2</v>
      </c>
      <c r="K8" s="155">
        <v>5.2999999999999999E-2</v>
      </c>
      <c r="L8" s="1"/>
      <c r="M8" s="27">
        <v>2.1</v>
      </c>
      <c r="N8" s="27" t="s">
        <v>22</v>
      </c>
      <c r="O8" s="155">
        <v>5.6000000000000001E-2</v>
      </c>
      <c r="P8" s="155">
        <v>0.06</v>
      </c>
      <c r="Q8" s="155">
        <v>5.3999999999999999E-2</v>
      </c>
      <c r="R8"/>
      <c r="S8"/>
      <c r="T8" s="27">
        <v>2.1</v>
      </c>
      <c r="U8" s="27" t="s">
        <v>22</v>
      </c>
      <c r="V8" s="155">
        <v>5.5E-2</v>
      </c>
      <c r="W8" s="155">
        <v>6.2E-2</v>
      </c>
      <c r="X8" s="155">
        <v>5.2999999999999999E-2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/>
      <c r="CM8" s="79" t="s">
        <v>13</v>
      </c>
      <c r="CN8" s="80" t="s">
        <v>9</v>
      </c>
      <c r="CO8" s="81">
        <f t="shared" ref="CO8:CU8" si="0">MIN(BT$4,BT$14:BT$15,BT$18:BT$20,BT$30:BT$31,BT$34:BT$36,BT$46:BT$47,BT$50:BT$52,BT$62:BT$63,BT$66:BT$68,BT$78:BT$79,BT$82:BT$83)</f>
        <v>0</v>
      </c>
      <c r="CP8" s="114">
        <f t="shared" si="0"/>
        <v>0</v>
      </c>
      <c r="CQ8" s="114">
        <f t="shared" si="0"/>
        <v>0</v>
      </c>
      <c r="CR8" s="114">
        <f t="shared" si="0"/>
        <v>0</v>
      </c>
      <c r="CS8" s="114">
        <f t="shared" si="0"/>
        <v>0</v>
      </c>
      <c r="CT8" s="114">
        <f t="shared" si="0"/>
        <v>0</v>
      </c>
      <c r="CU8" s="114">
        <f t="shared" si="0"/>
        <v>0</v>
      </c>
      <c r="CV8" s="82">
        <f>MIN(CO8:CU8)</f>
        <v>0</v>
      </c>
      <c r="CW8"/>
      <c r="CX8"/>
      <c r="CY8"/>
      <c r="CZ8"/>
      <c r="DA8"/>
      <c r="DB8"/>
      <c r="DC8"/>
      <c r="DD8"/>
      <c r="DE8"/>
      <c r="DF8"/>
      <c r="DG8"/>
      <c r="DH8"/>
    </row>
    <row r="9" spans="1:140" s="33" customFormat="1" ht="15.5" x14ac:dyDescent="0.35">
      <c r="A9" s="31">
        <v>2.2000000000000002</v>
      </c>
      <c r="B9" s="31" t="s">
        <v>22</v>
      </c>
      <c r="C9" s="31">
        <v>4.9000000000000002E-2</v>
      </c>
      <c r="D9" s="31">
        <v>4.8000000000000001E-2</v>
      </c>
      <c r="E9" s="31">
        <v>4.8000000000000001E-2</v>
      </c>
      <c r="F9" s="1"/>
      <c r="G9" s="31">
        <v>2.2000000000000002</v>
      </c>
      <c r="H9" s="31" t="s">
        <v>22</v>
      </c>
      <c r="I9" s="156">
        <v>4.9000000000000002E-2</v>
      </c>
      <c r="J9" s="156">
        <v>5.0999999999999997E-2</v>
      </c>
      <c r="K9" s="156">
        <v>4.8000000000000001E-2</v>
      </c>
      <c r="L9" s="1"/>
      <c r="M9" s="31">
        <v>2.2000000000000002</v>
      </c>
      <c r="N9" s="31" t="s">
        <v>22</v>
      </c>
      <c r="O9" s="156">
        <v>4.9000000000000002E-2</v>
      </c>
      <c r="P9" s="156">
        <v>5.5E-2</v>
      </c>
      <c r="Q9" s="156">
        <v>4.8000000000000001E-2</v>
      </c>
      <c r="R9"/>
      <c r="S9"/>
      <c r="T9" s="31">
        <v>2.2000000000000002</v>
      </c>
      <c r="U9" s="31" t="s">
        <v>22</v>
      </c>
      <c r="V9" s="156">
        <v>4.9000000000000002E-2</v>
      </c>
      <c r="W9" s="156">
        <v>5.7000000000000002E-2</v>
      </c>
      <c r="X9" s="156">
        <v>4.8000000000000001E-2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/>
      <c r="CM9" s="79"/>
      <c r="CN9" s="80" t="s">
        <v>10</v>
      </c>
      <c r="CO9" s="81">
        <f t="shared" ref="CO9:CU9" si="1">MAX(BT$4,BT$14:BT$15,BT$18:BT$20,BT$30:BT$31,BT$34:BT$36,BT$46:BT$47,BT$50:BT$52,BT$62:BT$63,BT$66:BT$68,BT$78:BT$79,BT$82:BT$83)</f>
        <v>0</v>
      </c>
      <c r="CP9" s="81">
        <f t="shared" si="1"/>
        <v>0</v>
      </c>
      <c r="CQ9" s="81">
        <f t="shared" si="1"/>
        <v>0</v>
      </c>
      <c r="CR9" s="81">
        <f t="shared" si="1"/>
        <v>0</v>
      </c>
      <c r="CS9" s="81">
        <f t="shared" si="1"/>
        <v>0</v>
      </c>
      <c r="CT9" s="81">
        <f t="shared" si="1"/>
        <v>0</v>
      </c>
      <c r="CU9" s="81">
        <f t="shared" si="1"/>
        <v>0</v>
      </c>
      <c r="CV9" s="82">
        <f>MAX(CO9:CU9)</f>
        <v>0</v>
      </c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s="23" customFormat="1" ht="15.5" x14ac:dyDescent="0.35">
      <c r="A10" s="22">
        <v>2.4</v>
      </c>
      <c r="B10" s="22" t="s">
        <v>22</v>
      </c>
      <c r="C10" s="22">
        <v>5.6000000000000001E-2</v>
      </c>
      <c r="D10" s="22">
        <v>5.3999999999999999E-2</v>
      </c>
      <c r="E10" s="22">
        <v>5.3999999999999999E-2</v>
      </c>
      <c r="F10" s="1"/>
      <c r="G10" s="22">
        <v>2.4</v>
      </c>
      <c r="H10" s="22" t="s">
        <v>22</v>
      </c>
      <c r="I10" s="157">
        <v>6.5000000000000002E-2</v>
      </c>
      <c r="J10" s="157">
        <v>5.3999999999999999E-2</v>
      </c>
      <c r="K10" s="157">
        <v>6.2E-2</v>
      </c>
      <c r="L10" s="1"/>
      <c r="M10" s="22">
        <v>2.4</v>
      </c>
      <c r="N10" s="22" t="s">
        <v>22</v>
      </c>
      <c r="O10" s="157">
        <v>7.0000000000000007E-2</v>
      </c>
      <c r="P10" s="157">
        <v>5.7000000000000002E-2</v>
      </c>
      <c r="Q10" s="157">
        <v>6.6000000000000003E-2</v>
      </c>
      <c r="R10"/>
      <c r="S10"/>
      <c r="T10" s="22">
        <v>2.4</v>
      </c>
      <c r="U10" s="22" t="s">
        <v>22</v>
      </c>
      <c r="V10" s="157">
        <v>7.1999999999999995E-2</v>
      </c>
      <c r="W10" s="157">
        <v>5.8999999999999997E-2</v>
      </c>
      <c r="X10" s="157">
        <v>6.8000000000000005E-2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40" s="23" customFormat="1" ht="15.5" x14ac:dyDescent="0.35">
      <c r="A11" s="22">
        <v>2.8</v>
      </c>
      <c r="B11" s="22" t="s">
        <v>22</v>
      </c>
      <c r="C11" s="22">
        <v>6.3E-2</v>
      </c>
      <c r="D11" s="22">
        <v>5.8000000000000003E-2</v>
      </c>
      <c r="E11" s="22">
        <v>5.8000000000000003E-2</v>
      </c>
      <c r="F11" s="1"/>
      <c r="G11" s="22">
        <v>2.8</v>
      </c>
      <c r="H11" s="22" t="s">
        <v>22</v>
      </c>
      <c r="I11" s="157">
        <v>8.7999999999999995E-2</v>
      </c>
      <c r="J11" s="157">
        <v>5.7000000000000002E-2</v>
      </c>
      <c r="K11" s="157">
        <v>7.9000000000000001E-2</v>
      </c>
      <c r="L11" s="1"/>
      <c r="M11" s="22">
        <v>2.8</v>
      </c>
      <c r="N11" s="22" t="s">
        <v>22</v>
      </c>
      <c r="O11" s="157">
        <v>0.10299999999999999</v>
      </c>
      <c r="P11" s="157">
        <v>5.8999999999999997E-2</v>
      </c>
      <c r="Q11" s="157">
        <v>9.0999999999999998E-2</v>
      </c>
      <c r="R11"/>
      <c r="S11"/>
      <c r="T11" s="22">
        <v>2.8</v>
      </c>
      <c r="U11" s="22" t="s">
        <v>22</v>
      </c>
      <c r="V11" s="157">
        <v>0.113</v>
      </c>
      <c r="W11" s="157">
        <v>6.0999999999999999E-2</v>
      </c>
      <c r="X11" s="157">
        <v>9.9000000000000005E-2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/>
      <c r="CM11" s="195" t="s">
        <v>48</v>
      </c>
      <c r="CN11" s="195"/>
      <c r="CO11" s="195"/>
      <c r="CP11" s="195"/>
      <c r="CQ11" s="195"/>
      <c r="CR11" s="195"/>
      <c r="CS11" s="195"/>
      <c r="CT11" s="195"/>
      <c r="CU11" s="195"/>
      <c r="CV11" s="195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40" s="25" customFormat="1" ht="15.5" x14ac:dyDescent="0.35">
      <c r="A12" s="15">
        <v>2.1</v>
      </c>
      <c r="B12" s="15" t="s">
        <v>23</v>
      </c>
      <c r="C12" s="15">
        <v>8.6999999999999994E-2</v>
      </c>
      <c r="D12" s="15">
        <v>5.6000000000000001E-2</v>
      </c>
      <c r="E12" s="15">
        <v>5.6000000000000001E-2</v>
      </c>
      <c r="F12" s="1"/>
      <c r="G12" s="15">
        <v>2.1</v>
      </c>
      <c r="H12" s="15" t="s">
        <v>23</v>
      </c>
      <c r="I12" s="154">
        <v>0.08</v>
      </c>
      <c r="J12" s="154">
        <v>0.06</v>
      </c>
      <c r="K12" s="154">
        <v>5.2999999999999999E-2</v>
      </c>
      <c r="L12" s="1"/>
      <c r="M12" s="15">
        <v>2.1</v>
      </c>
      <c r="N12" s="15" t="s">
        <v>23</v>
      </c>
      <c r="O12" s="154">
        <v>7.5999999999999998E-2</v>
      </c>
      <c r="P12" s="154">
        <v>6.3E-2</v>
      </c>
      <c r="Q12" s="154">
        <v>5.2999999999999999E-2</v>
      </c>
      <c r="R12"/>
      <c r="S12"/>
      <c r="T12" s="15">
        <v>2.1</v>
      </c>
      <c r="U12" s="15" t="s">
        <v>23</v>
      </c>
      <c r="V12" s="154">
        <v>7.1999999999999995E-2</v>
      </c>
      <c r="W12" s="154">
        <v>6.5000000000000002E-2</v>
      </c>
      <c r="X12" s="154">
        <v>5.1999999999999998E-2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40" s="23" customFormat="1" ht="15.5" x14ac:dyDescent="0.35">
      <c r="A13" s="63">
        <v>2.2000000000000002</v>
      </c>
      <c r="B13" s="64" t="s">
        <v>23</v>
      </c>
      <c r="C13" s="63">
        <v>0.05</v>
      </c>
      <c r="D13" s="64">
        <v>0.05</v>
      </c>
      <c r="E13" s="63">
        <v>0.05</v>
      </c>
      <c r="F13" s="1"/>
      <c r="G13" s="63">
        <v>2.2000000000000002</v>
      </c>
      <c r="H13" s="64" t="s">
        <v>23</v>
      </c>
      <c r="I13" s="153">
        <v>4.9000000000000002E-2</v>
      </c>
      <c r="J13" s="153">
        <v>5.1999999999999998E-2</v>
      </c>
      <c r="K13" s="153">
        <v>4.9000000000000002E-2</v>
      </c>
      <c r="L13" s="1"/>
      <c r="M13" s="63">
        <v>2.2000000000000002</v>
      </c>
      <c r="N13" s="64" t="s">
        <v>23</v>
      </c>
      <c r="O13" s="153">
        <v>4.9000000000000002E-2</v>
      </c>
      <c r="P13" s="153">
        <v>5.5E-2</v>
      </c>
      <c r="Q13" s="153">
        <v>4.8000000000000001E-2</v>
      </c>
      <c r="R13"/>
      <c r="S13"/>
      <c r="T13" s="63">
        <v>2.2000000000000002</v>
      </c>
      <c r="U13" s="64" t="s">
        <v>23</v>
      </c>
      <c r="V13" s="153">
        <v>0.05</v>
      </c>
      <c r="W13" s="153">
        <v>5.8000000000000003E-2</v>
      </c>
      <c r="X13" s="153">
        <v>4.9000000000000002E-2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/>
      <c r="CM13" s="83" t="s">
        <v>58</v>
      </c>
      <c r="CN13" s="84" t="s">
        <v>8</v>
      </c>
      <c r="CO13" s="85">
        <v>3</v>
      </c>
      <c r="CP13" s="85">
        <v>4</v>
      </c>
      <c r="CQ13" s="85">
        <v>5</v>
      </c>
      <c r="CR13" s="85">
        <v>6</v>
      </c>
      <c r="CS13" s="85">
        <v>7</v>
      </c>
      <c r="CT13" s="85">
        <v>8</v>
      </c>
      <c r="CU13" s="85">
        <v>9</v>
      </c>
      <c r="CV13" s="86" t="s">
        <v>11</v>
      </c>
      <c r="CW13"/>
      <c r="CX13"/>
      <c r="CY13"/>
      <c r="CZ13"/>
      <c r="DA13"/>
      <c r="DB13"/>
      <c r="DC13"/>
      <c r="DD13"/>
      <c r="DE13"/>
      <c r="DF13"/>
      <c r="DG13"/>
      <c r="DH13"/>
    </row>
    <row r="14" spans="1:140" s="21" customFormat="1" ht="15.5" x14ac:dyDescent="0.35">
      <c r="A14" s="11">
        <v>2.4</v>
      </c>
      <c r="B14" s="11" t="s">
        <v>23</v>
      </c>
      <c r="C14" s="11">
        <v>3.2000000000000001E-2</v>
      </c>
      <c r="D14" s="11">
        <v>5.0999999999999997E-2</v>
      </c>
      <c r="E14" s="11">
        <v>5.0999999999999997E-2</v>
      </c>
      <c r="F14" s="1"/>
      <c r="G14" s="11">
        <v>2.4</v>
      </c>
      <c r="H14" s="11" t="s">
        <v>23</v>
      </c>
      <c r="I14" s="152">
        <v>3.6999999999999998E-2</v>
      </c>
      <c r="J14" s="152">
        <v>5.1999999999999998E-2</v>
      </c>
      <c r="K14" s="152">
        <v>5.8000000000000003E-2</v>
      </c>
      <c r="L14" s="1"/>
      <c r="M14" s="11">
        <v>2.4</v>
      </c>
      <c r="N14" s="11" t="s">
        <v>23</v>
      </c>
      <c r="O14" s="152">
        <v>4.1000000000000002E-2</v>
      </c>
      <c r="P14" s="152">
        <v>5.5E-2</v>
      </c>
      <c r="Q14" s="152">
        <v>6.3E-2</v>
      </c>
      <c r="R14"/>
      <c r="S14"/>
      <c r="T14" s="11">
        <v>2.4</v>
      </c>
      <c r="U14" s="11" t="s">
        <v>23</v>
      </c>
      <c r="V14" s="152">
        <v>4.3999999999999997E-2</v>
      </c>
      <c r="W14" s="152">
        <v>5.7000000000000002E-2</v>
      </c>
      <c r="X14" s="152">
        <v>6.5000000000000002E-2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/>
      <c r="CM14" s="87" t="s">
        <v>12</v>
      </c>
      <c r="CN14" s="88"/>
      <c r="CO14" s="81"/>
      <c r="CP14" s="81"/>
      <c r="CQ14" s="81"/>
      <c r="CR14" s="81"/>
      <c r="CS14" s="81"/>
      <c r="CT14" s="81"/>
      <c r="CU14" s="81"/>
      <c r="CV14" s="89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40" s="21" customFormat="1" ht="15.5" x14ac:dyDescent="0.35">
      <c r="A15" s="11">
        <v>2.8</v>
      </c>
      <c r="B15" s="11" t="s">
        <v>23</v>
      </c>
      <c r="C15" s="11">
        <v>2.8000000000000001E-2</v>
      </c>
      <c r="D15" s="11">
        <v>5.5E-2</v>
      </c>
      <c r="E15" s="11">
        <v>5.5E-2</v>
      </c>
      <c r="F15" s="1"/>
      <c r="G15" s="11">
        <v>2.8</v>
      </c>
      <c r="H15" s="11" t="s">
        <v>23</v>
      </c>
      <c r="I15" s="152">
        <v>4.2000000000000003E-2</v>
      </c>
      <c r="J15" s="152">
        <v>5.3999999999999999E-2</v>
      </c>
      <c r="K15" s="152">
        <v>7.5999999999999998E-2</v>
      </c>
      <c r="L15" s="1"/>
      <c r="M15" s="11">
        <v>2.8</v>
      </c>
      <c r="N15" s="11" t="s">
        <v>23</v>
      </c>
      <c r="O15" s="152">
        <v>5.1999999999999998E-2</v>
      </c>
      <c r="P15" s="152">
        <v>5.6000000000000001E-2</v>
      </c>
      <c r="Q15" s="152">
        <v>8.8999999999999996E-2</v>
      </c>
      <c r="R15"/>
      <c r="S15"/>
      <c r="T15" s="11">
        <v>2.8</v>
      </c>
      <c r="U15" s="11" t="s">
        <v>23</v>
      </c>
      <c r="V15" s="152">
        <v>5.8999999999999997E-2</v>
      </c>
      <c r="W15" s="152">
        <v>5.8000000000000003E-2</v>
      </c>
      <c r="X15" s="152">
        <v>9.8000000000000004E-2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/>
      <c r="CM15" s="87" t="s">
        <v>13</v>
      </c>
      <c r="CN15" s="88" t="s">
        <v>9</v>
      </c>
      <c r="CO15" s="81">
        <f t="shared" ref="CO15:CU15" si="2">MIN(BT$6:BT$7,BT$12,BT$16,BT$22:BT$23,BT$28,BT$32,BT$38:BT$39,BT$44,BT$48,BT$54:BT$55,BT$60,BT$64,BT$70:BT$71,BT$76,BT$80)</f>
        <v>0</v>
      </c>
      <c r="CP15" s="81">
        <f t="shared" si="2"/>
        <v>0</v>
      </c>
      <c r="CQ15" s="81">
        <f t="shared" si="2"/>
        <v>0</v>
      </c>
      <c r="CR15" s="81">
        <f t="shared" si="2"/>
        <v>0</v>
      </c>
      <c r="CS15" s="81">
        <f t="shared" si="2"/>
        <v>0</v>
      </c>
      <c r="CT15" s="81">
        <f t="shared" si="2"/>
        <v>0</v>
      </c>
      <c r="CU15" s="81">
        <f t="shared" si="2"/>
        <v>0</v>
      </c>
      <c r="CV15" s="89">
        <f>MIN(CO15:CU15)</f>
        <v>0</v>
      </c>
      <c r="CW15"/>
      <c r="CX15"/>
      <c r="CY15"/>
      <c r="CZ15"/>
      <c r="DA15"/>
      <c r="DB15"/>
      <c r="DC15"/>
      <c r="DD15"/>
      <c r="DE15"/>
      <c r="DF15"/>
      <c r="DG15"/>
      <c r="DH15"/>
    </row>
    <row r="16" spans="1:140" s="25" customFormat="1" ht="15.5" x14ac:dyDescent="0.35">
      <c r="A16" s="15">
        <v>2.1</v>
      </c>
      <c r="B16" s="15" t="s">
        <v>24</v>
      </c>
      <c r="C16" s="15">
        <v>0.114</v>
      </c>
      <c r="D16" s="15">
        <v>5.7000000000000002E-2</v>
      </c>
      <c r="E16" s="15">
        <v>5.7000000000000002E-2</v>
      </c>
      <c r="F16" s="1"/>
      <c r="G16" s="15">
        <v>2.1</v>
      </c>
      <c r="H16" s="15" t="s">
        <v>24</v>
      </c>
      <c r="I16" s="154">
        <v>0.104</v>
      </c>
      <c r="J16" s="154">
        <v>6.3E-2</v>
      </c>
      <c r="K16" s="154">
        <v>5.2999999999999999E-2</v>
      </c>
      <c r="L16" s="1"/>
      <c r="M16" s="15">
        <v>2.1</v>
      </c>
      <c r="N16" s="15" t="s">
        <v>24</v>
      </c>
      <c r="O16" s="154">
        <v>9.6000000000000002E-2</v>
      </c>
      <c r="P16" s="154">
        <v>6.6000000000000003E-2</v>
      </c>
      <c r="Q16" s="154">
        <v>5.1999999999999998E-2</v>
      </c>
      <c r="R16"/>
      <c r="S16"/>
      <c r="T16" s="15">
        <v>2.1</v>
      </c>
      <c r="U16" s="15" t="s">
        <v>24</v>
      </c>
      <c r="V16" s="154">
        <v>9.0999999999999998E-2</v>
      </c>
      <c r="W16" s="154">
        <v>6.8000000000000005E-2</v>
      </c>
      <c r="X16" s="154">
        <v>5.1999999999999998E-2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/>
      <c r="CM16" s="87"/>
      <c r="CN16" s="88" t="s">
        <v>10</v>
      </c>
      <c r="CO16" s="81">
        <f t="shared" ref="CO16:CU16" si="3">MAX(BT$6:BT$7,BT$12,BT$16,BT$22:BT$23,BT$28,BT$32,BT$38:BT$39,BT$44,BT$48,BT$54:BT$55,BT$60,BT$64,BT$70:BT$71,BT$76,BT$80)</f>
        <v>0</v>
      </c>
      <c r="CP16" s="81">
        <f t="shared" si="3"/>
        <v>0</v>
      </c>
      <c r="CQ16" s="81">
        <f t="shared" si="3"/>
        <v>0</v>
      </c>
      <c r="CR16" s="81">
        <f t="shared" si="3"/>
        <v>0</v>
      </c>
      <c r="CS16" s="81">
        <f t="shared" si="3"/>
        <v>0</v>
      </c>
      <c r="CT16" s="81">
        <f t="shared" si="3"/>
        <v>0</v>
      </c>
      <c r="CU16" s="81">
        <f t="shared" si="3"/>
        <v>0</v>
      </c>
      <c r="CV16" s="89">
        <f>MAX(CO16:CU16)</f>
        <v>0</v>
      </c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23" customFormat="1" ht="15.5" x14ac:dyDescent="0.35">
      <c r="A17" s="63">
        <v>2.2000000000000002</v>
      </c>
      <c r="B17" s="64" t="s">
        <v>24</v>
      </c>
      <c r="C17" s="63">
        <v>0.05</v>
      </c>
      <c r="D17" s="64">
        <v>5.1999999999999998E-2</v>
      </c>
      <c r="E17" s="63">
        <v>5.1999999999999998E-2</v>
      </c>
      <c r="F17" s="1"/>
      <c r="G17" s="63">
        <v>2.2000000000000002</v>
      </c>
      <c r="H17" s="64" t="s">
        <v>24</v>
      </c>
      <c r="I17" s="153">
        <v>4.9000000000000002E-2</v>
      </c>
      <c r="J17" s="153">
        <v>5.3999999999999999E-2</v>
      </c>
      <c r="K17" s="153">
        <v>4.9000000000000002E-2</v>
      </c>
      <c r="L17" s="1"/>
      <c r="M17" s="63">
        <v>2.2000000000000002</v>
      </c>
      <c r="N17" s="64" t="s">
        <v>24</v>
      </c>
      <c r="O17" s="153">
        <v>4.9000000000000002E-2</v>
      </c>
      <c r="P17" s="153">
        <v>5.6000000000000001E-2</v>
      </c>
      <c r="Q17" s="153">
        <v>4.8000000000000001E-2</v>
      </c>
      <c r="R17"/>
      <c r="S17"/>
      <c r="T17" s="63">
        <v>2.2000000000000002</v>
      </c>
      <c r="U17" s="64" t="s">
        <v>24</v>
      </c>
      <c r="V17" s="153">
        <v>0.05</v>
      </c>
      <c r="W17" s="153">
        <v>5.8999999999999997E-2</v>
      </c>
      <c r="X17" s="153">
        <v>4.9000000000000002E-2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21" customFormat="1" ht="15.5" x14ac:dyDescent="0.35">
      <c r="A18" s="11">
        <v>2.4</v>
      </c>
      <c r="B18" s="11" t="s">
        <v>24</v>
      </c>
      <c r="C18" s="11">
        <v>0.02</v>
      </c>
      <c r="D18" s="11">
        <v>0.05</v>
      </c>
      <c r="E18" s="11">
        <v>0.05</v>
      </c>
      <c r="F18" s="1"/>
      <c r="G18" s="11">
        <v>2.4</v>
      </c>
      <c r="H18" s="11" t="s">
        <v>24</v>
      </c>
      <c r="I18" s="152">
        <v>2.3E-2</v>
      </c>
      <c r="J18" s="152">
        <v>5.0999999999999997E-2</v>
      </c>
      <c r="K18" s="152">
        <v>5.6000000000000001E-2</v>
      </c>
      <c r="L18" s="1"/>
      <c r="M18" s="11">
        <v>2.4</v>
      </c>
      <c r="N18" s="11" t="s">
        <v>24</v>
      </c>
      <c r="O18" s="152">
        <v>2.5999999999999999E-2</v>
      </c>
      <c r="P18" s="152">
        <v>5.3999999999999999E-2</v>
      </c>
      <c r="Q18" s="152">
        <v>6.0999999999999999E-2</v>
      </c>
      <c r="R18"/>
      <c r="S18"/>
      <c r="T18" s="11">
        <v>2.4</v>
      </c>
      <c r="U18" s="11" t="s">
        <v>24</v>
      </c>
      <c r="V18" s="152">
        <v>2.8000000000000001E-2</v>
      </c>
      <c r="W18" s="152">
        <v>5.6000000000000001E-2</v>
      </c>
      <c r="X18" s="152">
        <v>6.4000000000000001E-2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/>
      <c r="CM18" s="198" t="s">
        <v>54</v>
      </c>
      <c r="CN18" s="198"/>
      <c r="CO18" s="198"/>
      <c r="CP18" s="198"/>
      <c r="CQ18" s="198"/>
      <c r="CR18" s="198"/>
      <c r="CS18" s="198"/>
      <c r="CT18" s="198"/>
      <c r="CU18" s="198"/>
      <c r="CV18" s="19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21" customFormat="1" ht="15.5" x14ac:dyDescent="0.35">
      <c r="A19" s="11">
        <v>2.8</v>
      </c>
      <c r="B19" s="11" t="s">
        <v>24</v>
      </c>
      <c r="C19" s="11">
        <v>1.2999999999999999E-2</v>
      </c>
      <c r="D19" s="11">
        <v>5.2999999999999999E-2</v>
      </c>
      <c r="E19" s="11">
        <v>5.2999999999999999E-2</v>
      </c>
      <c r="F19" s="1"/>
      <c r="G19" s="11">
        <v>2.8</v>
      </c>
      <c r="H19" s="11" t="s">
        <v>24</v>
      </c>
      <c r="I19" s="152">
        <v>2.1999999999999999E-2</v>
      </c>
      <c r="J19" s="152">
        <v>5.2999999999999999E-2</v>
      </c>
      <c r="K19" s="152">
        <v>7.3999999999999996E-2</v>
      </c>
      <c r="L19" s="1"/>
      <c r="M19" s="11">
        <v>2.8</v>
      </c>
      <c r="N19" s="11" t="s">
        <v>24</v>
      </c>
      <c r="O19" s="152">
        <v>2.8000000000000001E-2</v>
      </c>
      <c r="P19" s="152">
        <v>5.5E-2</v>
      </c>
      <c r="Q19" s="152">
        <v>8.7999999999999995E-2</v>
      </c>
      <c r="R19"/>
      <c r="S19"/>
      <c r="T19" s="11">
        <v>2.8</v>
      </c>
      <c r="U19" s="11" t="s">
        <v>24</v>
      </c>
      <c r="V19" s="152">
        <v>3.3000000000000002E-2</v>
      </c>
      <c r="W19" s="152">
        <v>5.6000000000000001E-2</v>
      </c>
      <c r="X19" s="152">
        <v>9.7000000000000003E-2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21" customFormat="1" ht="15.5" x14ac:dyDescent="0.35">
      <c r="A20" s="11">
        <v>2.1</v>
      </c>
      <c r="B20" s="11" t="s">
        <v>25</v>
      </c>
      <c r="C20" s="11">
        <v>2.1000000000000001E-2</v>
      </c>
      <c r="D20" s="11">
        <v>0.05</v>
      </c>
      <c r="E20" s="11">
        <v>0.05</v>
      </c>
      <c r="F20" s="1"/>
      <c r="G20" s="11">
        <v>2.1</v>
      </c>
      <c r="H20" s="11" t="s">
        <v>25</v>
      </c>
      <c r="I20" s="158">
        <v>3.4000000000000002E-2</v>
      </c>
      <c r="J20" s="158">
        <v>5.1999999999999998E-2</v>
      </c>
      <c r="K20" s="158">
        <v>5.6000000000000001E-2</v>
      </c>
      <c r="L20" s="1"/>
      <c r="M20" s="11">
        <v>2.1</v>
      </c>
      <c r="N20" s="11" t="s">
        <v>25</v>
      </c>
      <c r="O20" s="158">
        <v>3.7999999999999999E-2</v>
      </c>
      <c r="P20" s="158">
        <v>5.3999999999999999E-2</v>
      </c>
      <c r="Q20" s="158">
        <v>5.6000000000000001E-2</v>
      </c>
      <c r="R20"/>
      <c r="S20"/>
      <c r="T20" s="11">
        <v>2.1</v>
      </c>
      <c r="U20" s="11" t="s">
        <v>25</v>
      </c>
      <c r="V20" s="158">
        <v>0.04</v>
      </c>
      <c r="W20" s="158">
        <v>5.6000000000000001E-2</v>
      </c>
      <c r="X20" s="158">
        <v>5.6000000000000001E-2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/>
      <c r="CM20" s="90" t="s">
        <v>58</v>
      </c>
      <c r="CN20" s="91" t="s">
        <v>8</v>
      </c>
      <c r="CO20" s="92">
        <v>3</v>
      </c>
      <c r="CP20" s="92">
        <v>4</v>
      </c>
      <c r="CQ20" s="92">
        <v>5</v>
      </c>
      <c r="CR20" s="92">
        <v>6</v>
      </c>
      <c r="CS20" s="92">
        <v>7</v>
      </c>
      <c r="CT20" s="92">
        <v>8</v>
      </c>
      <c r="CU20" s="92">
        <v>9</v>
      </c>
      <c r="CV20" s="93" t="s">
        <v>11</v>
      </c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23" customFormat="1" ht="15.5" x14ac:dyDescent="0.35">
      <c r="A21" s="63">
        <v>2.2000000000000002</v>
      </c>
      <c r="B21" s="64" t="s">
        <v>25</v>
      </c>
      <c r="C21" s="63">
        <v>0.05</v>
      </c>
      <c r="D21" s="64">
        <v>5.1999999999999998E-2</v>
      </c>
      <c r="E21" s="63">
        <v>5.1999999999999998E-2</v>
      </c>
      <c r="F21" s="1"/>
      <c r="G21" s="63">
        <v>2.2000000000000002</v>
      </c>
      <c r="H21" s="64" t="s">
        <v>25</v>
      </c>
      <c r="I21" s="153">
        <v>4.9000000000000002E-2</v>
      </c>
      <c r="J21" s="153">
        <v>5.3999999999999999E-2</v>
      </c>
      <c r="K21" s="153">
        <v>4.9000000000000002E-2</v>
      </c>
      <c r="L21" s="1"/>
      <c r="M21" s="63">
        <v>2.2000000000000002</v>
      </c>
      <c r="N21" s="64" t="s">
        <v>25</v>
      </c>
      <c r="O21" s="153">
        <v>4.9000000000000002E-2</v>
      </c>
      <c r="P21" s="153">
        <v>5.6000000000000001E-2</v>
      </c>
      <c r="Q21" s="153">
        <v>4.9000000000000002E-2</v>
      </c>
      <c r="R21"/>
      <c r="S21"/>
      <c r="T21" s="63">
        <v>2.2000000000000002</v>
      </c>
      <c r="U21" s="64" t="s">
        <v>25</v>
      </c>
      <c r="V21" s="153">
        <v>0.05</v>
      </c>
      <c r="W21" s="153">
        <v>5.8000000000000003E-2</v>
      </c>
      <c r="X21" s="153">
        <v>4.9000000000000002E-2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/>
      <c r="CM21" s="94" t="s">
        <v>12</v>
      </c>
      <c r="CN21" s="95"/>
      <c r="CO21" s="81"/>
      <c r="CP21" s="81"/>
      <c r="CQ21" s="81"/>
      <c r="CR21" s="81"/>
      <c r="CS21" s="81"/>
      <c r="CT21" s="81"/>
      <c r="CU21" s="81"/>
      <c r="CV21" s="96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25" customFormat="1" ht="15.5" x14ac:dyDescent="0.35">
      <c r="A22" s="15">
        <v>2.4</v>
      </c>
      <c r="B22" s="15" t="s">
        <v>25</v>
      </c>
      <c r="C22" s="15">
        <v>0.11700000000000001</v>
      </c>
      <c r="D22" s="15">
        <v>0.06</v>
      </c>
      <c r="E22" s="15">
        <v>0.06</v>
      </c>
      <c r="F22" s="1"/>
      <c r="G22" s="15">
        <v>2.4</v>
      </c>
      <c r="H22" s="15" t="s">
        <v>25</v>
      </c>
      <c r="I22" s="159">
        <v>0.123</v>
      </c>
      <c r="J22" s="159">
        <v>5.8999999999999997E-2</v>
      </c>
      <c r="K22" s="159">
        <v>6.7000000000000004E-2</v>
      </c>
      <c r="L22" s="1"/>
      <c r="M22" s="15">
        <v>2.4</v>
      </c>
      <c r="N22" s="15" t="s">
        <v>25</v>
      </c>
      <c r="O22" s="159">
        <v>0.125</v>
      </c>
      <c r="P22" s="159">
        <v>0.06</v>
      </c>
      <c r="Q22" s="159">
        <v>7.0000000000000007E-2</v>
      </c>
      <c r="R22"/>
      <c r="S22"/>
      <c r="T22" s="15">
        <v>2.4</v>
      </c>
      <c r="U22" s="15" t="s">
        <v>25</v>
      </c>
      <c r="V22" s="159">
        <v>0.124</v>
      </c>
      <c r="W22" s="159">
        <v>6.0999999999999999E-2</v>
      </c>
      <c r="X22" s="159">
        <v>7.1999999999999995E-2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/>
      <c r="CM22" s="94" t="s">
        <v>13</v>
      </c>
      <c r="CN22" s="95" t="s">
        <v>9</v>
      </c>
      <c r="CO22" s="81">
        <f t="shared" ref="CO22:CU22" si="4">MIN(BT$8,BT$10:BT$11,BT$24,BT$26:BT$27,BT$40,BT$42:BT$43,BT$56,BT$58:BT$59,BT$72,BT$74:BT$75)</f>
        <v>0</v>
      </c>
      <c r="CP22" s="81">
        <f t="shared" si="4"/>
        <v>0</v>
      </c>
      <c r="CQ22" s="81">
        <f t="shared" si="4"/>
        <v>0</v>
      </c>
      <c r="CR22" s="81">
        <f t="shared" si="4"/>
        <v>0</v>
      </c>
      <c r="CS22" s="81">
        <f t="shared" si="4"/>
        <v>0</v>
      </c>
      <c r="CT22" s="81">
        <f t="shared" si="4"/>
        <v>0</v>
      </c>
      <c r="CU22" s="81">
        <f t="shared" si="4"/>
        <v>0</v>
      </c>
      <c r="CV22" s="96">
        <f>MIN(CO22:CU22)</f>
        <v>0</v>
      </c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25" customFormat="1" ht="15.5" x14ac:dyDescent="0.35">
      <c r="A23" s="15">
        <v>2.8</v>
      </c>
      <c r="B23" s="15" t="s">
        <v>25</v>
      </c>
      <c r="C23" s="15">
        <v>0.16400000000000001</v>
      </c>
      <c r="D23" s="15">
        <v>6.2E-2</v>
      </c>
      <c r="E23" s="15">
        <v>6.2E-2</v>
      </c>
      <c r="F23" s="1"/>
      <c r="G23" s="15">
        <v>2.8</v>
      </c>
      <c r="H23" s="15" t="s">
        <v>25</v>
      </c>
      <c r="I23" s="159">
        <v>0.2</v>
      </c>
      <c r="J23" s="159">
        <v>6.0999999999999999E-2</v>
      </c>
      <c r="K23" s="159">
        <v>8.1000000000000003E-2</v>
      </c>
      <c r="L23" s="1"/>
      <c r="M23" s="15">
        <v>2.8</v>
      </c>
      <c r="N23" s="15" t="s">
        <v>25</v>
      </c>
      <c r="O23" s="159">
        <v>0.218</v>
      </c>
      <c r="P23" s="159">
        <v>6.2E-2</v>
      </c>
      <c r="Q23" s="159">
        <v>9.2999999999999999E-2</v>
      </c>
      <c r="R23"/>
      <c r="S23"/>
      <c r="T23" s="15">
        <v>2.8</v>
      </c>
      <c r="U23" s="15" t="s">
        <v>25</v>
      </c>
      <c r="V23" s="159">
        <v>0.22800000000000001</v>
      </c>
      <c r="W23" s="159">
        <v>6.3E-2</v>
      </c>
      <c r="X23" s="159">
        <v>0.10100000000000001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/>
      <c r="CM23" s="94"/>
      <c r="CN23" s="95" t="s">
        <v>10</v>
      </c>
      <c r="CO23" s="81">
        <f t="shared" ref="CO23:CU23" si="5">MAX(BT$8,BT$10:BT$11,BT$24,BT$26:BT$27,BT$40,BT$42:BT$43,BT$56,BT$58:BT$59,BT$72,BT$74:BT$75)</f>
        <v>0</v>
      </c>
      <c r="CP23" s="81">
        <f t="shared" si="5"/>
        <v>0</v>
      </c>
      <c r="CQ23" s="81">
        <f t="shared" si="5"/>
        <v>0</v>
      </c>
      <c r="CR23" s="81">
        <f t="shared" si="5"/>
        <v>0</v>
      </c>
      <c r="CS23" s="81">
        <f t="shared" si="5"/>
        <v>0</v>
      </c>
      <c r="CT23" s="81">
        <f t="shared" si="5"/>
        <v>0</v>
      </c>
      <c r="CU23" s="81">
        <f t="shared" si="5"/>
        <v>0</v>
      </c>
      <c r="CV23" s="96">
        <f>MAX(CO23:CU23)</f>
        <v>0</v>
      </c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23" customFormat="1" ht="15.5" x14ac:dyDescent="0.35">
      <c r="A24" s="22">
        <v>2.1</v>
      </c>
      <c r="B24" s="22" t="s">
        <v>26</v>
      </c>
      <c r="C24" s="22">
        <v>5.3999999999999999E-2</v>
      </c>
      <c r="D24" s="22">
        <v>5.2999999999999999E-2</v>
      </c>
      <c r="E24" s="22">
        <v>5.2999999999999999E-2</v>
      </c>
      <c r="F24" s="1"/>
      <c r="G24" s="22">
        <v>2.1</v>
      </c>
      <c r="H24" s="22" t="s">
        <v>26</v>
      </c>
      <c r="I24" s="160">
        <v>5.5E-2</v>
      </c>
      <c r="J24" s="160">
        <v>5.5E-2</v>
      </c>
      <c r="K24" s="160">
        <v>5.3999999999999999E-2</v>
      </c>
      <c r="L24" s="1"/>
      <c r="M24" s="22">
        <v>2.1</v>
      </c>
      <c r="N24" s="22" t="s">
        <v>26</v>
      </c>
      <c r="O24" s="160">
        <v>5.6000000000000001E-2</v>
      </c>
      <c r="P24" s="160">
        <v>5.7000000000000002E-2</v>
      </c>
      <c r="Q24" s="160">
        <v>5.5E-2</v>
      </c>
      <c r="R24"/>
      <c r="S24"/>
      <c r="T24" s="22">
        <v>2.1</v>
      </c>
      <c r="U24" s="22" t="s">
        <v>26</v>
      </c>
      <c r="V24" s="160">
        <v>5.5E-2</v>
      </c>
      <c r="W24" s="160">
        <v>5.8999999999999997E-2</v>
      </c>
      <c r="X24" s="160">
        <v>5.3999999999999999E-2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23" customFormat="1" ht="15.5" x14ac:dyDescent="0.35">
      <c r="A25" s="31">
        <v>2.2000000000000002</v>
      </c>
      <c r="B25" s="31" t="s">
        <v>26</v>
      </c>
      <c r="C25" s="31">
        <v>0.05</v>
      </c>
      <c r="D25" s="31">
        <v>4.9000000000000002E-2</v>
      </c>
      <c r="E25" s="31">
        <v>4.9000000000000002E-2</v>
      </c>
      <c r="F25" s="1"/>
      <c r="G25" s="31">
        <v>2.2000000000000002</v>
      </c>
      <c r="H25" s="31" t="s">
        <v>26</v>
      </c>
      <c r="I25" s="156">
        <v>0.05</v>
      </c>
      <c r="J25" s="156">
        <v>5.0999999999999997E-2</v>
      </c>
      <c r="K25" s="156">
        <v>4.9000000000000002E-2</v>
      </c>
      <c r="L25" s="1"/>
      <c r="M25" s="31">
        <v>2.2000000000000002</v>
      </c>
      <c r="N25" s="31" t="s">
        <v>26</v>
      </c>
      <c r="O25" s="156">
        <v>0.05</v>
      </c>
      <c r="P25" s="156">
        <v>5.3999999999999999E-2</v>
      </c>
      <c r="Q25" s="156">
        <v>4.9000000000000002E-2</v>
      </c>
      <c r="R25"/>
      <c r="S25"/>
      <c r="T25" s="31">
        <v>2.2000000000000002</v>
      </c>
      <c r="U25" s="31" t="s">
        <v>26</v>
      </c>
      <c r="V25" s="156">
        <v>4.9000000000000002E-2</v>
      </c>
      <c r="W25" s="156">
        <v>5.5E-2</v>
      </c>
      <c r="X25" s="156">
        <v>4.9000000000000002E-2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/>
      <c r="CM25" s="199" t="s">
        <v>55</v>
      </c>
      <c r="CN25" s="199"/>
      <c r="CO25" s="199"/>
      <c r="CP25" s="199"/>
      <c r="CQ25" s="199"/>
      <c r="CR25" s="199"/>
      <c r="CS25" s="199"/>
      <c r="CT25" s="199"/>
      <c r="CU25" s="199"/>
      <c r="CV25" s="199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23" customFormat="1" ht="15.5" x14ac:dyDescent="0.35">
      <c r="A26" s="22">
        <v>2.4</v>
      </c>
      <c r="B26" s="22" t="s">
        <v>26</v>
      </c>
      <c r="C26" s="22">
        <v>5.3999999999999999E-2</v>
      </c>
      <c r="D26" s="22">
        <v>5.1999999999999998E-2</v>
      </c>
      <c r="E26" s="22">
        <v>5.1999999999999998E-2</v>
      </c>
      <c r="F26" s="1"/>
      <c r="G26" s="22">
        <v>2.4</v>
      </c>
      <c r="H26" s="22" t="s">
        <v>26</v>
      </c>
      <c r="I26" s="160">
        <v>6.3E-2</v>
      </c>
      <c r="J26" s="160">
        <v>5.2999999999999999E-2</v>
      </c>
      <c r="K26" s="160">
        <v>6.0999999999999999E-2</v>
      </c>
      <c r="L26" s="1"/>
      <c r="M26" s="22">
        <v>2.4</v>
      </c>
      <c r="N26" s="22" t="s">
        <v>26</v>
      </c>
      <c r="O26" s="160">
        <v>6.8000000000000005E-2</v>
      </c>
      <c r="P26" s="160">
        <v>5.5E-2</v>
      </c>
      <c r="Q26" s="160">
        <v>6.5000000000000002E-2</v>
      </c>
      <c r="R26"/>
      <c r="S26"/>
      <c r="T26" s="22">
        <v>2.4</v>
      </c>
      <c r="U26" s="22" t="s">
        <v>26</v>
      </c>
      <c r="V26" s="160">
        <v>7.0000000000000007E-2</v>
      </c>
      <c r="W26" s="160">
        <v>5.6000000000000001E-2</v>
      </c>
      <c r="X26" s="160">
        <v>6.8000000000000005E-2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23" customFormat="1" ht="15.5" x14ac:dyDescent="0.35">
      <c r="A27" s="22">
        <v>2.8</v>
      </c>
      <c r="B27" s="22" t="s">
        <v>26</v>
      </c>
      <c r="C27" s="22">
        <v>5.8999999999999997E-2</v>
      </c>
      <c r="D27" s="22">
        <v>5.6000000000000001E-2</v>
      </c>
      <c r="E27" s="22">
        <v>5.6000000000000001E-2</v>
      </c>
      <c r="F27" s="1"/>
      <c r="G27" s="22">
        <v>2.8</v>
      </c>
      <c r="H27" s="22" t="s">
        <v>26</v>
      </c>
      <c r="I27" s="160">
        <v>8.4000000000000005E-2</v>
      </c>
      <c r="J27" s="160">
        <v>5.5E-2</v>
      </c>
      <c r="K27" s="160">
        <v>7.6999999999999999E-2</v>
      </c>
      <c r="L27" s="1"/>
      <c r="M27" s="22">
        <v>2.8</v>
      </c>
      <c r="N27" s="22" t="s">
        <v>26</v>
      </c>
      <c r="O27" s="160">
        <v>9.9000000000000005E-2</v>
      </c>
      <c r="P27" s="160">
        <v>5.6000000000000001E-2</v>
      </c>
      <c r="Q27" s="160">
        <v>9.0999999999999998E-2</v>
      </c>
      <c r="R27"/>
      <c r="S27"/>
      <c r="T27" s="22">
        <v>2.8</v>
      </c>
      <c r="U27" s="22" t="s">
        <v>26</v>
      </c>
      <c r="V27" s="160">
        <v>0.109</v>
      </c>
      <c r="W27" s="160">
        <v>5.8000000000000003E-2</v>
      </c>
      <c r="X27" s="160">
        <v>0.1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/>
      <c r="CM27" s="97" t="s">
        <v>58</v>
      </c>
      <c r="CN27" s="98" t="s">
        <v>8</v>
      </c>
      <c r="CO27" s="99">
        <v>3</v>
      </c>
      <c r="CP27" s="99">
        <v>4</v>
      </c>
      <c r="CQ27" s="99">
        <v>5</v>
      </c>
      <c r="CR27" s="99">
        <v>6</v>
      </c>
      <c r="CS27" s="99">
        <v>7</v>
      </c>
      <c r="CT27" s="99">
        <v>8</v>
      </c>
      <c r="CU27" s="99">
        <v>9</v>
      </c>
      <c r="CV27" s="100" t="s">
        <v>11</v>
      </c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25" customFormat="1" ht="15.5" x14ac:dyDescent="0.35">
      <c r="A28" s="15">
        <v>2.1</v>
      </c>
      <c r="B28" s="15" t="s">
        <v>27</v>
      </c>
      <c r="C28" s="15">
        <v>8.5999999999999993E-2</v>
      </c>
      <c r="D28" s="15">
        <v>5.3999999999999999E-2</v>
      </c>
      <c r="E28" s="15">
        <v>5.3999999999999999E-2</v>
      </c>
      <c r="F28" s="1"/>
      <c r="G28" s="15">
        <v>2.1</v>
      </c>
      <c r="H28" s="15" t="s">
        <v>27</v>
      </c>
      <c r="I28" s="159">
        <v>7.9000000000000001E-2</v>
      </c>
      <c r="J28" s="159">
        <v>5.7000000000000002E-2</v>
      </c>
      <c r="K28" s="159">
        <v>5.2999999999999999E-2</v>
      </c>
      <c r="L28" s="1"/>
      <c r="M28" s="15">
        <v>2.1</v>
      </c>
      <c r="N28" s="15" t="s">
        <v>27</v>
      </c>
      <c r="O28" s="159">
        <v>7.5999999999999998E-2</v>
      </c>
      <c r="P28" s="159">
        <v>5.8999999999999997E-2</v>
      </c>
      <c r="Q28" s="159">
        <v>5.3999999999999999E-2</v>
      </c>
      <c r="R28"/>
      <c r="S28"/>
      <c r="T28" s="15">
        <v>2.1</v>
      </c>
      <c r="U28" s="15" t="s">
        <v>27</v>
      </c>
      <c r="V28" s="159">
        <v>7.1999999999999995E-2</v>
      </c>
      <c r="W28" s="159">
        <v>6.0999999999999999E-2</v>
      </c>
      <c r="X28" s="159">
        <v>5.2999999999999999E-2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/>
      <c r="CM28" s="101" t="s">
        <v>12</v>
      </c>
      <c r="CN28" s="102"/>
      <c r="CO28" s="81"/>
      <c r="CP28" s="81"/>
      <c r="CQ28" s="81"/>
      <c r="CR28" s="81"/>
      <c r="CS28" s="81"/>
      <c r="CT28" s="81"/>
      <c r="CU28" s="81"/>
      <c r="CV28" s="103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23" customFormat="1" ht="15.5" x14ac:dyDescent="0.35">
      <c r="A29" s="63">
        <v>2.2000000000000002</v>
      </c>
      <c r="B29" s="64" t="s">
        <v>27</v>
      </c>
      <c r="C29" s="63">
        <v>0.05</v>
      </c>
      <c r="D29" s="64">
        <v>0.05</v>
      </c>
      <c r="E29" s="63">
        <v>0.05</v>
      </c>
      <c r="F29" s="1"/>
      <c r="G29" s="63">
        <v>2.2000000000000002</v>
      </c>
      <c r="H29" s="64" t="s">
        <v>27</v>
      </c>
      <c r="I29" s="153">
        <v>4.9000000000000002E-2</v>
      </c>
      <c r="J29" s="153">
        <v>5.1999999999999998E-2</v>
      </c>
      <c r="K29" s="153">
        <v>4.9000000000000002E-2</v>
      </c>
      <c r="L29" s="1"/>
      <c r="M29" s="63">
        <v>2.2000000000000002</v>
      </c>
      <c r="N29" s="64" t="s">
        <v>27</v>
      </c>
      <c r="O29" s="153">
        <v>4.9000000000000002E-2</v>
      </c>
      <c r="P29" s="153">
        <v>5.2999999999999999E-2</v>
      </c>
      <c r="Q29" s="153">
        <v>4.9000000000000002E-2</v>
      </c>
      <c r="R29"/>
      <c r="S29"/>
      <c r="T29" s="63">
        <v>2.2000000000000002</v>
      </c>
      <c r="U29" s="64" t="s">
        <v>27</v>
      </c>
      <c r="V29" s="153">
        <v>0.05</v>
      </c>
      <c r="W29" s="153">
        <v>5.6000000000000001E-2</v>
      </c>
      <c r="X29" s="153">
        <v>0.05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/>
      <c r="CM29" s="101" t="s">
        <v>13</v>
      </c>
      <c r="CN29" s="102" t="s">
        <v>9</v>
      </c>
      <c r="CO29" s="81">
        <f t="shared" ref="CO29:CU29" si="6">MIN(BT$5,BT$13,BT$17,BT$21,BT$29,BT$33,BT$37,BT$45,BT$49,BT$53,BT$61,BT$65,BT$69,BT$77,BT$81)</f>
        <v>0</v>
      </c>
      <c r="CP29" s="81">
        <f t="shared" si="6"/>
        <v>0</v>
      </c>
      <c r="CQ29" s="81">
        <f t="shared" si="6"/>
        <v>0</v>
      </c>
      <c r="CR29" s="81">
        <f t="shared" si="6"/>
        <v>0</v>
      </c>
      <c r="CS29" s="81">
        <f t="shared" si="6"/>
        <v>0</v>
      </c>
      <c r="CT29" s="81">
        <f t="shared" si="6"/>
        <v>0</v>
      </c>
      <c r="CU29" s="81">
        <f t="shared" si="6"/>
        <v>0</v>
      </c>
      <c r="CV29" s="103">
        <f>MIN(CO29:CU29)</f>
        <v>0</v>
      </c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21" customFormat="1" ht="15.5" x14ac:dyDescent="0.35">
      <c r="A30" s="11">
        <v>2.4</v>
      </c>
      <c r="B30" s="11" t="s">
        <v>27</v>
      </c>
      <c r="C30" s="11">
        <v>0.03</v>
      </c>
      <c r="D30" s="11">
        <v>5.0999999999999997E-2</v>
      </c>
      <c r="E30" s="11">
        <v>5.0999999999999997E-2</v>
      </c>
      <c r="F30" s="1"/>
      <c r="G30" s="11">
        <v>2.4</v>
      </c>
      <c r="H30" s="11" t="s">
        <v>27</v>
      </c>
      <c r="I30" s="158">
        <v>3.5999999999999997E-2</v>
      </c>
      <c r="J30" s="158">
        <v>5.1999999999999998E-2</v>
      </c>
      <c r="K30" s="158">
        <v>5.8999999999999997E-2</v>
      </c>
      <c r="L30" s="1"/>
      <c r="M30" s="11">
        <v>2.4</v>
      </c>
      <c r="N30" s="11" t="s">
        <v>27</v>
      </c>
      <c r="O30" s="158">
        <v>0.04</v>
      </c>
      <c r="P30" s="158">
        <v>5.2999999999999999E-2</v>
      </c>
      <c r="Q30" s="158">
        <v>6.3E-2</v>
      </c>
      <c r="R30"/>
      <c r="S30"/>
      <c r="T30" s="11">
        <v>2.4</v>
      </c>
      <c r="U30" s="11" t="s">
        <v>27</v>
      </c>
      <c r="V30" s="158">
        <v>4.2999999999999997E-2</v>
      </c>
      <c r="W30" s="158">
        <v>5.5E-2</v>
      </c>
      <c r="X30" s="158">
        <v>6.5000000000000002E-2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/>
      <c r="CM30" s="101"/>
      <c r="CN30" s="102" t="s">
        <v>10</v>
      </c>
      <c r="CO30" s="81">
        <f t="shared" ref="CO30:CU30" si="7">MAX(BT$5,BT$13,BT$17,BT$21,BT$29,BT$33,BT$37,BT$45,BT$49,BT$53,BT$61,BT$65,BT$69,BT$77,BT$81)</f>
        <v>0</v>
      </c>
      <c r="CP30" s="81">
        <f t="shared" si="7"/>
        <v>0</v>
      </c>
      <c r="CQ30" s="81">
        <f t="shared" si="7"/>
        <v>0</v>
      </c>
      <c r="CR30" s="81">
        <f t="shared" si="7"/>
        <v>0</v>
      </c>
      <c r="CS30" s="81">
        <f t="shared" si="7"/>
        <v>0</v>
      </c>
      <c r="CT30" s="81">
        <f t="shared" si="7"/>
        <v>0</v>
      </c>
      <c r="CU30" s="81">
        <f t="shared" si="7"/>
        <v>0</v>
      </c>
      <c r="CV30" s="103">
        <f>MAX(CO30:CU30)</f>
        <v>0</v>
      </c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21" customFormat="1" ht="15.5" x14ac:dyDescent="0.35">
      <c r="A31" s="11">
        <v>2.8</v>
      </c>
      <c r="B31" s="11" t="s">
        <v>27</v>
      </c>
      <c r="C31" s="11">
        <v>2.5000000000000001E-2</v>
      </c>
      <c r="D31" s="11">
        <v>5.2999999999999999E-2</v>
      </c>
      <c r="E31" s="11">
        <v>5.2999999999999999E-2</v>
      </c>
      <c r="F31" s="1"/>
      <c r="G31" s="11">
        <v>2.8</v>
      </c>
      <c r="H31" s="11" t="s">
        <v>27</v>
      </c>
      <c r="I31" s="158">
        <v>3.9E-2</v>
      </c>
      <c r="J31" s="158">
        <v>5.2999999999999999E-2</v>
      </c>
      <c r="K31" s="158">
        <v>7.4999999999999997E-2</v>
      </c>
      <c r="L31" s="1"/>
      <c r="M31" s="11">
        <v>2.8</v>
      </c>
      <c r="N31" s="11" t="s">
        <v>27</v>
      </c>
      <c r="O31" s="158">
        <v>4.9000000000000002E-2</v>
      </c>
      <c r="P31" s="158">
        <v>5.3999999999999999E-2</v>
      </c>
      <c r="Q31" s="158">
        <v>8.8999999999999996E-2</v>
      </c>
      <c r="R31"/>
      <c r="S31"/>
      <c r="T31" s="11">
        <v>2.8</v>
      </c>
      <c r="U31" s="11" t="s">
        <v>27</v>
      </c>
      <c r="V31" s="158">
        <v>5.7000000000000002E-2</v>
      </c>
      <c r="W31" s="158">
        <v>5.6000000000000001E-2</v>
      </c>
      <c r="X31" s="158">
        <v>9.9000000000000005E-2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25" customFormat="1" ht="15.5" x14ac:dyDescent="0.35">
      <c r="A32" s="15">
        <v>2.1</v>
      </c>
      <c r="B32" s="15" t="s">
        <v>28</v>
      </c>
      <c r="C32" s="15">
        <v>0.112</v>
      </c>
      <c r="D32" s="15">
        <v>5.3999999999999999E-2</v>
      </c>
      <c r="E32" s="15">
        <v>5.3999999999999999E-2</v>
      </c>
      <c r="F32" s="1"/>
      <c r="G32" s="15">
        <v>2.1</v>
      </c>
      <c r="H32" s="15" t="s">
        <v>28</v>
      </c>
      <c r="I32" s="159">
        <v>0.10299999999999999</v>
      </c>
      <c r="J32" s="159">
        <v>5.8000000000000003E-2</v>
      </c>
      <c r="K32" s="159">
        <v>5.2999999999999999E-2</v>
      </c>
      <c r="L32" s="1"/>
      <c r="M32" s="15">
        <v>2.1</v>
      </c>
      <c r="N32" s="15" t="s">
        <v>28</v>
      </c>
      <c r="O32" s="159">
        <v>9.7000000000000003E-2</v>
      </c>
      <c r="P32" s="159">
        <v>6.0999999999999999E-2</v>
      </c>
      <c r="Q32" s="159">
        <v>5.2999999999999999E-2</v>
      </c>
      <c r="R32"/>
      <c r="S32"/>
      <c r="T32" s="15">
        <v>2.1</v>
      </c>
      <c r="U32" s="15" t="s">
        <v>28</v>
      </c>
      <c r="V32" s="159">
        <v>9.0999999999999998E-2</v>
      </c>
      <c r="W32" s="159">
        <v>6.3E-2</v>
      </c>
      <c r="X32" s="159">
        <v>5.2999999999999999E-2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/>
      <c r="CM32" s="186" t="s">
        <v>56</v>
      </c>
      <c r="CN32" s="186"/>
      <c r="CO32" s="186"/>
      <c r="CP32" s="186"/>
      <c r="CQ32" s="186"/>
      <c r="CR32" s="186"/>
      <c r="CS32" s="186"/>
      <c r="CT32" s="186"/>
      <c r="CU32" s="186"/>
      <c r="CV32" s="186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23" customFormat="1" ht="15.5" x14ac:dyDescent="0.35">
      <c r="A33" s="63">
        <v>2.2000000000000002</v>
      </c>
      <c r="B33" s="64" t="s">
        <v>28</v>
      </c>
      <c r="C33" s="63">
        <v>0.05</v>
      </c>
      <c r="D33" s="64">
        <v>5.0999999999999997E-2</v>
      </c>
      <c r="E33" s="63">
        <v>5.0999999999999997E-2</v>
      </c>
      <c r="F33" s="1"/>
      <c r="G33" s="63">
        <v>2.2000000000000002</v>
      </c>
      <c r="H33" s="64" t="s">
        <v>28</v>
      </c>
      <c r="I33" s="153">
        <v>0.05</v>
      </c>
      <c r="J33" s="153">
        <v>5.2999999999999999E-2</v>
      </c>
      <c r="K33" s="153">
        <v>0.05</v>
      </c>
      <c r="L33" s="1"/>
      <c r="M33" s="63">
        <v>2.2000000000000002</v>
      </c>
      <c r="N33" s="64" t="s">
        <v>28</v>
      </c>
      <c r="O33" s="153">
        <v>0.05</v>
      </c>
      <c r="P33" s="153">
        <v>5.5E-2</v>
      </c>
      <c r="Q33" s="153">
        <v>4.9000000000000002E-2</v>
      </c>
      <c r="R33"/>
      <c r="S33"/>
      <c r="T33" s="63">
        <v>2.2000000000000002</v>
      </c>
      <c r="U33" s="64" t="s">
        <v>28</v>
      </c>
      <c r="V33" s="153">
        <v>0.05</v>
      </c>
      <c r="W33" s="153">
        <v>5.6000000000000001E-2</v>
      </c>
      <c r="X33" s="153">
        <v>4.9000000000000002E-2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21" customFormat="1" ht="15.5" x14ac:dyDescent="0.35">
      <c r="A34" s="11">
        <v>2.4</v>
      </c>
      <c r="B34" s="11" t="s">
        <v>28</v>
      </c>
      <c r="C34" s="11">
        <v>1.9E-2</v>
      </c>
      <c r="D34" s="11">
        <v>0.05</v>
      </c>
      <c r="E34" s="11">
        <v>0.05</v>
      </c>
      <c r="F34" s="1"/>
      <c r="G34" s="11">
        <v>2.4</v>
      </c>
      <c r="H34" s="11" t="s">
        <v>28</v>
      </c>
      <c r="I34" s="158">
        <v>2.1999999999999999E-2</v>
      </c>
      <c r="J34" s="158">
        <v>5.0999999999999997E-2</v>
      </c>
      <c r="K34" s="158">
        <v>5.7000000000000002E-2</v>
      </c>
      <c r="L34" s="1"/>
      <c r="M34" s="11">
        <v>2.4</v>
      </c>
      <c r="N34" s="11" t="s">
        <v>28</v>
      </c>
      <c r="O34" s="158">
        <v>2.5000000000000001E-2</v>
      </c>
      <c r="P34" s="158">
        <v>5.1999999999999998E-2</v>
      </c>
      <c r="Q34" s="158">
        <v>6.0999999999999999E-2</v>
      </c>
      <c r="R34"/>
      <c r="S34"/>
      <c r="T34" s="11">
        <v>2.4</v>
      </c>
      <c r="U34" s="11" t="s">
        <v>28</v>
      </c>
      <c r="V34" s="158">
        <v>2.7E-2</v>
      </c>
      <c r="W34" s="158">
        <v>5.3999999999999999E-2</v>
      </c>
      <c r="X34" s="158">
        <v>6.4000000000000001E-2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/>
      <c r="CM34" s="104" t="s">
        <v>58</v>
      </c>
      <c r="CN34" s="105" t="s">
        <v>8</v>
      </c>
      <c r="CO34" s="106">
        <v>3</v>
      </c>
      <c r="CP34" s="106">
        <v>4</v>
      </c>
      <c r="CQ34" s="106">
        <v>5</v>
      </c>
      <c r="CR34" s="106">
        <v>6</v>
      </c>
      <c r="CS34" s="106">
        <v>7</v>
      </c>
      <c r="CT34" s="106">
        <v>8</v>
      </c>
      <c r="CU34" s="106">
        <v>9</v>
      </c>
      <c r="CV34" s="107" t="s">
        <v>11</v>
      </c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21" customFormat="1" ht="17.25" customHeight="1" x14ac:dyDescent="0.35">
      <c r="A35" s="11">
        <v>2.8</v>
      </c>
      <c r="B35" s="11" t="s">
        <v>28</v>
      </c>
      <c r="C35" s="11">
        <v>1.0999999999999999E-2</v>
      </c>
      <c r="D35" s="11">
        <v>5.1999999999999998E-2</v>
      </c>
      <c r="E35" s="11">
        <v>5.1999999999999998E-2</v>
      </c>
      <c r="F35" s="1"/>
      <c r="G35" s="11">
        <v>2.8</v>
      </c>
      <c r="H35" s="11" t="s">
        <v>28</v>
      </c>
      <c r="I35" s="158">
        <v>1.9E-2</v>
      </c>
      <c r="J35" s="158">
        <v>5.1999999999999998E-2</v>
      </c>
      <c r="K35" s="158">
        <v>7.3999999999999996E-2</v>
      </c>
      <c r="L35" s="1"/>
      <c r="M35" s="11">
        <v>2.8</v>
      </c>
      <c r="N35" s="11" t="s">
        <v>28</v>
      </c>
      <c r="O35" s="158">
        <v>2.5999999999999999E-2</v>
      </c>
      <c r="P35" s="158">
        <v>5.2999999999999999E-2</v>
      </c>
      <c r="Q35" s="158">
        <v>8.7999999999999995E-2</v>
      </c>
      <c r="R35"/>
      <c r="S35"/>
      <c r="T35" s="11">
        <v>2.8</v>
      </c>
      <c r="U35" s="11" t="s">
        <v>28</v>
      </c>
      <c r="V35" s="158">
        <v>3.1E-2</v>
      </c>
      <c r="W35" s="158">
        <v>5.5E-2</v>
      </c>
      <c r="X35" s="158">
        <v>9.8000000000000004E-2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/>
      <c r="CM35" s="108" t="s">
        <v>12</v>
      </c>
      <c r="CN35" s="109"/>
      <c r="CO35" s="81"/>
      <c r="CP35" s="81"/>
      <c r="CQ35" s="81"/>
      <c r="CR35" s="81"/>
      <c r="CS35" s="81"/>
      <c r="CT35" s="81"/>
      <c r="CU35" s="81"/>
      <c r="CV35" s="110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21" customFormat="1" ht="15.75" customHeight="1" x14ac:dyDescent="0.35">
      <c r="A36" s="19">
        <v>2.1</v>
      </c>
      <c r="B36" s="19" t="s">
        <v>29</v>
      </c>
      <c r="C36" s="19">
        <v>0.02</v>
      </c>
      <c r="D36" s="19">
        <v>0.05</v>
      </c>
      <c r="E36" s="19">
        <v>0.05</v>
      </c>
      <c r="F36" s="1"/>
      <c r="G36" s="19">
        <v>2.1</v>
      </c>
      <c r="H36" s="19" t="s">
        <v>29</v>
      </c>
      <c r="I36" s="152">
        <v>3.4000000000000002E-2</v>
      </c>
      <c r="J36" s="152">
        <v>5.1999999999999998E-2</v>
      </c>
      <c r="K36" s="152">
        <v>5.6000000000000001E-2</v>
      </c>
      <c r="L36" s="1"/>
      <c r="M36" s="19">
        <v>2.1</v>
      </c>
      <c r="N36" s="19" t="s">
        <v>29</v>
      </c>
      <c r="O36" s="152">
        <v>3.7999999999999999E-2</v>
      </c>
      <c r="P36" s="152">
        <v>5.2999999999999999E-2</v>
      </c>
      <c r="Q36" s="152">
        <v>5.7000000000000002E-2</v>
      </c>
      <c r="R36"/>
      <c r="S36"/>
      <c r="T36" s="19">
        <v>2.1</v>
      </c>
      <c r="U36" s="19" t="s">
        <v>29</v>
      </c>
      <c r="V36" s="152">
        <v>0.04</v>
      </c>
      <c r="W36" s="152">
        <v>5.5E-2</v>
      </c>
      <c r="X36" s="152">
        <v>5.6000000000000001E-2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/>
      <c r="CM36" s="108" t="s">
        <v>13</v>
      </c>
      <c r="CN36" s="109" t="s">
        <v>9</v>
      </c>
      <c r="CO36" s="111">
        <f t="shared" ref="CO36:CU36" si="8">MIN(BT$9,BT$25,BT$41,BT$57,BT$73)</f>
        <v>0</v>
      </c>
      <c r="CP36" s="111">
        <f t="shared" si="8"/>
        <v>0</v>
      </c>
      <c r="CQ36" s="111">
        <f t="shared" si="8"/>
        <v>0</v>
      </c>
      <c r="CR36" s="111">
        <f t="shared" si="8"/>
        <v>0</v>
      </c>
      <c r="CS36" s="111">
        <f t="shared" si="8"/>
        <v>0</v>
      </c>
      <c r="CT36" s="111">
        <f t="shared" si="8"/>
        <v>0</v>
      </c>
      <c r="CU36" s="111">
        <f t="shared" si="8"/>
        <v>0</v>
      </c>
      <c r="CV36" s="113">
        <f>MIN(CO36:CU36)</f>
        <v>0</v>
      </c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23" customFormat="1" ht="15.75" customHeight="1" x14ac:dyDescent="0.35">
      <c r="A37" s="63">
        <v>2.2000000000000002</v>
      </c>
      <c r="B37" s="64" t="s">
        <v>29</v>
      </c>
      <c r="C37" s="63">
        <v>0.05</v>
      </c>
      <c r="D37" s="64">
        <v>5.1999999999999998E-2</v>
      </c>
      <c r="E37" s="63">
        <v>5.1999999999999998E-2</v>
      </c>
      <c r="F37" s="1"/>
      <c r="G37" s="63">
        <v>2.2000000000000002</v>
      </c>
      <c r="H37" s="64" t="s">
        <v>29</v>
      </c>
      <c r="I37" s="153">
        <v>4.9000000000000002E-2</v>
      </c>
      <c r="J37" s="153">
        <v>5.2999999999999999E-2</v>
      </c>
      <c r="K37" s="153">
        <v>0.05</v>
      </c>
      <c r="L37" s="1"/>
      <c r="M37" s="63">
        <v>2.2000000000000002</v>
      </c>
      <c r="N37" s="64" t="s">
        <v>29</v>
      </c>
      <c r="O37" s="153">
        <v>4.9000000000000002E-2</v>
      </c>
      <c r="P37" s="153">
        <v>5.5E-2</v>
      </c>
      <c r="Q37" s="153">
        <v>4.9000000000000002E-2</v>
      </c>
      <c r="R37"/>
      <c r="S37"/>
      <c r="T37" s="63">
        <v>2.2000000000000002</v>
      </c>
      <c r="U37" s="64" t="s">
        <v>29</v>
      </c>
      <c r="V37" s="153">
        <v>0.05</v>
      </c>
      <c r="W37" s="153">
        <v>5.6000000000000001E-2</v>
      </c>
      <c r="X37" s="153">
        <v>4.9000000000000002E-2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/>
      <c r="CM37" s="108" t="s">
        <v>14</v>
      </c>
      <c r="CN37" s="109" t="s">
        <v>9</v>
      </c>
      <c r="CO37" s="111">
        <f t="shared" ref="CO37:CU37" si="9">MAX(BT$9,BT$25,BT$41,BT$57,BT$73)</f>
        <v>0</v>
      </c>
      <c r="CP37" s="111">
        <f t="shared" si="9"/>
        <v>0</v>
      </c>
      <c r="CQ37" s="111">
        <f t="shared" si="9"/>
        <v>0</v>
      </c>
      <c r="CR37" s="111">
        <f t="shared" si="9"/>
        <v>0</v>
      </c>
      <c r="CS37" s="111">
        <f t="shared" si="9"/>
        <v>0</v>
      </c>
      <c r="CT37" s="111">
        <f t="shared" si="9"/>
        <v>0</v>
      </c>
      <c r="CU37" s="111">
        <f t="shared" si="9"/>
        <v>0</v>
      </c>
      <c r="CV37" s="113">
        <f>MAX(CO37:CU37)</f>
        <v>0</v>
      </c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25" customFormat="1" ht="15.75" customHeight="1" x14ac:dyDescent="0.35">
      <c r="A38" s="17">
        <v>2.4</v>
      </c>
      <c r="B38" s="17" t="s">
        <v>29</v>
      </c>
      <c r="C38" s="17">
        <v>0.115</v>
      </c>
      <c r="D38" s="17">
        <v>5.7000000000000002E-2</v>
      </c>
      <c r="E38" s="17">
        <v>5.7000000000000002E-2</v>
      </c>
      <c r="F38" s="1"/>
      <c r="G38" s="17">
        <v>2.4</v>
      </c>
      <c r="H38" s="17" t="s">
        <v>29</v>
      </c>
      <c r="I38" s="154">
        <v>0.123</v>
      </c>
      <c r="J38" s="154">
        <v>5.7000000000000002E-2</v>
      </c>
      <c r="K38" s="154">
        <v>6.5000000000000002E-2</v>
      </c>
      <c r="L38" s="1"/>
      <c r="M38" s="17">
        <v>2.4</v>
      </c>
      <c r="N38" s="17" t="s">
        <v>29</v>
      </c>
      <c r="O38" s="154">
        <v>0.124</v>
      </c>
      <c r="P38" s="154">
        <v>5.7000000000000002E-2</v>
      </c>
      <c r="Q38" s="154">
        <v>6.9000000000000006E-2</v>
      </c>
      <c r="R38"/>
      <c r="S38"/>
      <c r="T38" s="17">
        <v>2.4</v>
      </c>
      <c r="U38" s="17" t="s">
        <v>29</v>
      </c>
      <c r="V38" s="154">
        <v>0.123</v>
      </c>
      <c r="W38" s="154">
        <v>5.8999999999999997E-2</v>
      </c>
      <c r="X38" s="154">
        <v>7.0999999999999994E-2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25" customFormat="1" ht="15.75" customHeight="1" x14ac:dyDescent="0.35">
      <c r="A39" s="17">
        <v>2.8</v>
      </c>
      <c r="B39" s="17" t="s">
        <v>29</v>
      </c>
      <c r="C39" s="17">
        <v>0.16</v>
      </c>
      <c r="D39" s="17">
        <v>5.8999999999999997E-2</v>
      </c>
      <c r="E39" s="17">
        <v>5.8999999999999997E-2</v>
      </c>
      <c r="F39" s="1"/>
      <c r="G39" s="17">
        <v>2.8</v>
      </c>
      <c r="H39" s="17" t="s">
        <v>29</v>
      </c>
      <c r="I39" s="154">
        <v>0.19700000000000001</v>
      </c>
      <c r="J39" s="154">
        <v>5.8000000000000003E-2</v>
      </c>
      <c r="K39" s="154">
        <v>0.08</v>
      </c>
      <c r="L39" s="1"/>
      <c r="M39" s="17">
        <v>2.8</v>
      </c>
      <c r="N39" s="17" t="s">
        <v>29</v>
      </c>
      <c r="O39" s="154">
        <v>0.214</v>
      </c>
      <c r="P39" s="154">
        <v>5.8999999999999997E-2</v>
      </c>
      <c r="Q39" s="154">
        <v>9.2999999999999999E-2</v>
      </c>
      <c r="R39"/>
      <c r="S39"/>
      <c r="T39" s="17">
        <v>2.8</v>
      </c>
      <c r="U39" s="17" t="s">
        <v>29</v>
      </c>
      <c r="V39" s="154">
        <v>0.224</v>
      </c>
      <c r="W39" s="154">
        <v>0.06</v>
      </c>
      <c r="X39" s="154">
        <v>0.10100000000000001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23" customFormat="1" ht="15.75" customHeight="1" x14ac:dyDescent="0.35">
      <c r="A40" s="24">
        <v>2.1</v>
      </c>
      <c r="B40" s="24" t="s">
        <v>30</v>
      </c>
      <c r="C40" s="24">
        <v>5.2999999999999999E-2</v>
      </c>
      <c r="D40" s="24">
        <v>5.1999999999999998E-2</v>
      </c>
      <c r="E40" s="24">
        <v>5.1999999999999998E-2</v>
      </c>
      <c r="F40" s="1"/>
      <c r="G40" s="24">
        <v>2.1</v>
      </c>
      <c r="H40" s="24" t="s">
        <v>30</v>
      </c>
      <c r="I40" s="157">
        <v>5.5E-2</v>
      </c>
      <c r="J40" s="157">
        <v>5.3999999999999999E-2</v>
      </c>
      <c r="K40" s="157">
        <v>5.3999999999999999E-2</v>
      </c>
      <c r="L40" s="1"/>
      <c r="M40" s="24">
        <v>2.1</v>
      </c>
      <c r="N40" s="24" t="s">
        <v>30</v>
      </c>
      <c r="O40" s="157">
        <v>5.6000000000000001E-2</v>
      </c>
      <c r="P40" s="157">
        <v>5.5E-2</v>
      </c>
      <c r="Q40" s="157">
        <v>5.5E-2</v>
      </c>
      <c r="R40"/>
      <c r="S40"/>
      <c r="T40" s="24">
        <v>2.1</v>
      </c>
      <c r="U40" s="24" t="s">
        <v>30</v>
      </c>
      <c r="V40" s="157">
        <v>5.5E-2</v>
      </c>
      <c r="W40" s="157">
        <v>5.6000000000000001E-2</v>
      </c>
      <c r="X40" s="157">
        <v>5.5E-2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23" customFormat="1" ht="15.75" customHeight="1" x14ac:dyDescent="0.35">
      <c r="A41" s="31">
        <v>2.2000000000000002</v>
      </c>
      <c r="B41" s="31" t="s">
        <v>30</v>
      </c>
      <c r="C41" s="31">
        <v>0.05</v>
      </c>
      <c r="D41" s="31">
        <v>4.9000000000000002E-2</v>
      </c>
      <c r="E41" s="31">
        <v>4.9000000000000002E-2</v>
      </c>
      <c r="F41" s="1"/>
      <c r="G41" s="31">
        <v>2.2000000000000002</v>
      </c>
      <c r="H41" s="31" t="s">
        <v>30</v>
      </c>
      <c r="I41" s="156">
        <v>4.9000000000000002E-2</v>
      </c>
      <c r="J41" s="156">
        <v>5.0999999999999997E-2</v>
      </c>
      <c r="K41" s="156">
        <v>4.9000000000000002E-2</v>
      </c>
      <c r="L41" s="1"/>
      <c r="M41" s="31">
        <v>2.2000000000000002</v>
      </c>
      <c r="N41" s="31" t="s">
        <v>30</v>
      </c>
      <c r="O41" s="156">
        <v>4.9000000000000002E-2</v>
      </c>
      <c r="P41" s="156">
        <v>5.2999999999999999E-2</v>
      </c>
      <c r="Q41" s="156">
        <v>4.9000000000000002E-2</v>
      </c>
      <c r="R41"/>
      <c r="S41"/>
      <c r="T41" s="31">
        <v>2.2000000000000002</v>
      </c>
      <c r="U41" s="31" t="s">
        <v>30</v>
      </c>
      <c r="V41" s="156">
        <v>0.05</v>
      </c>
      <c r="W41" s="156">
        <v>5.3999999999999999E-2</v>
      </c>
      <c r="X41" s="156">
        <v>4.9000000000000002E-2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23" customFormat="1" ht="15.75" customHeight="1" x14ac:dyDescent="0.35">
      <c r="A42" s="24">
        <v>2.4</v>
      </c>
      <c r="B42" s="24" t="s">
        <v>30</v>
      </c>
      <c r="C42" s="24">
        <v>5.3999999999999999E-2</v>
      </c>
      <c r="D42" s="24">
        <v>5.1999999999999998E-2</v>
      </c>
      <c r="E42" s="24">
        <v>5.1999999999999998E-2</v>
      </c>
      <c r="F42" s="1"/>
      <c r="G42" s="24">
        <v>2.4</v>
      </c>
      <c r="H42" s="24" t="s">
        <v>30</v>
      </c>
      <c r="I42" s="157">
        <v>6.2E-2</v>
      </c>
      <c r="J42" s="157">
        <v>5.2999999999999999E-2</v>
      </c>
      <c r="K42" s="157">
        <v>6.0999999999999999E-2</v>
      </c>
      <c r="L42" s="1"/>
      <c r="M42" s="24">
        <v>2.4</v>
      </c>
      <c r="N42" s="24" t="s">
        <v>30</v>
      </c>
      <c r="O42" s="157">
        <v>6.7000000000000004E-2</v>
      </c>
      <c r="P42" s="157">
        <v>5.2999999999999999E-2</v>
      </c>
      <c r="Q42" s="157">
        <v>6.5000000000000002E-2</v>
      </c>
      <c r="R42"/>
      <c r="S42"/>
      <c r="T42" s="24">
        <v>2.4</v>
      </c>
      <c r="U42" s="24" t="s">
        <v>30</v>
      </c>
      <c r="V42" s="157">
        <v>7.0000000000000007E-2</v>
      </c>
      <c r="W42" s="157">
        <v>5.5E-2</v>
      </c>
      <c r="X42" s="157">
        <v>6.8000000000000005E-2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23" customFormat="1" ht="15.75" customHeight="1" x14ac:dyDescent="0.35">
      <c r="A43" s="24">
        <v>2.8</v>
      </c>
      <c r="B43" s="24" t="s">
        <v>30</v>
      </c>
      <c r="C43" s="24">
        <v>5.7000000000000002E-2</v>
      </c>
      <c r="D43" s="24">
        <v>5.3999999999999999E-2</v>
      </c>
      <c r="E43" s="24">
        <v>5.3999999999999999E-2</v>
      </c>
      <c r="F43" s="1"/>
      <c r="G43" s="24">
        <v>2.8</v>
      </c>
      <c r="H43" s="24" t="s">
        <v>30</v>
      </c>
      <c r="I43" s="157">
        <v>8.2000000000000003E-2</v>
      </c>
      <c r="J43" s="157">
        <v>5.3999999999999999E-2</v>
      </c>
      <c r="K43" s="157">
        <v>7.6999999999999999E-2</v>
      </c>
      <c r="L43" s="1"/>
      <c r="M43" s="24">
        <v>2.8</v>
      </c>
      <c r="N43" s="24" t="s">
        <v>30</v>
      </c>
      <c r="O43" s="157">
        <v>9.7000000000000003E-2</v>
      </c>
      <c r="P43" s="157">
        <v>5.5E-2</v>
      </c>
      <c r="Q43" s="157">
        <v>9.0999999999999998E-2</v>
      </c>
      <c r="R43"/>
      <c r="S43"/>
      <c r="T43" s="24">
        <v>2.8</v>
      </c>
      <c r="U43" s="24" t="s">
        <v>30</v>
      </c>
      <c r="V43" s="157">
        <v>0.108</v>
      </c>
      <c r="W43" s="157">
        <v>5.6000000000000001E-2</v>
      </c>
      <c r="X43" s="157">
        <v>0.10100000000000001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25" customFormat="1" ht="15.75" customHeight="1" x14ac:dyDescent="0.35">
      <c r="A44" s="17">
        <v>2.1</v>
      </c>
      <c r="B44" s="17" t="s">
        <v>31</v>
      </c>
      <c r="C44" s="17">
        <v>8.5000000000000006E-2</v>
      </c>
      <c r="D44" s="17">
        <v>5.2999999999999999E-2</v>
      </c>
      <c r="E44" s="17">
        <v>5.2999999999999999E-2</v>
      </c>
      <c r="F44" s="1"/>
      <c r="G44" s="17">
        <v>2.1</v>
      </c>
      <c r="H44" s="17" t="s">
        <v>31</v>
      </c>
      <c r="I44" s="154">
        <v>7.9000000000000001E-2</v>
      </c>
      <c r="J44" s="154">
        <v>5.6000000000000001E-2</v>
      </c>
      <c r="K44" s="154">
        <v>5.3999999999999999E-2</v>
      </c>
      <c r="L44" s="1"/>
      <c r="M44" s="17">
        <v>2.1</v>
      </c>
      <c r="N44" s="17" t="s">
        <v>31</v>
      </c>
      <c r="O44" s="154">
        <v>7.4999999999999997E-2</v>
      </c>
      <c r="P44" s="154">
        <v>5.7000000000000002E-2</v>
      </c>
      <c r="Q44" s="154">
        <v>5.2999999999999999E-2</v>
      </c>
      <c r="R44"/>
      <c r="S44"/>
      <c r="T44" s="17">
        <v>2.1</v>
      </c>
      <c r="U44" s="17" t="s">
        <v>31</v>
      </c>
      <c r="V44" s="154">
        <v>7.1999999999999995E-2</v>
      </c>
      <c r="W44" s="154">
        <v>5.8000000000000003E-2</v>
      </c>
      <c r="X44" s="154">
        <v>5.2999999999999999E-2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23" customFormat="1" ht="15.75" customHeight="1" x14ac:dyDescent="0.35">
      <c r="A45" s="63">
        <v>2.2000000000000002</v>
      </c>
      <c r="B45" s="64" t="s">
        <v>31</v>
      </c>
      <c r="C45" s="63">
        <v>0.05</v>
      </c>
      <c r="D45" s="64">
        <v>0.05</v>
      </c>
      <c r="E45" s="63">
        <v>0.05</v>
      </c>
      <c r="F45" s="1"/>
      <c r="G45" s="63">
        <v>2.2000000000000002</v>
      </c>
      <c r="H45" s="64" t="s">
        <v>31</v>
      </c>
      <c r="I45" s="153">
        <v>4.9000000000000002E-2</v>
      </c>
      <c r="J45" s="153">
        <v>5.0999999999999997E-2</v>
      </c>
      <c r="K45" s="153">
        <v>4.9000000000000002E-2</v>
      </c>
      <c r="L45" s="1"/>
      <c r="M45" s="63">
        <v>2.2000000000000002</v>
      </c>
      <c r="N45" s="64" t="s">
        <v>31</v>
      </c>
      <c r="O45" s="153">
        <v>4.9000000000000002E-2</v>
      </c>
      <c r="P45" s="153">
        <v>5.2999999999999999E-2</v>
      </c>
      <c r="Q45" s="153">
        <v>4.9000000000000002E-2</v>
      </c>
      <c r="R45"/>
      <c r="S45"/>
      <c r="T45" s="63">
        <v>2.2000000000000002</v>
      </c>
      <c r="U45" s="64" t="s">
        <v>31</v>
      </c>
      <c r="V45" s="153">
        <v>0.05</v>
      </c>
      <c r="W45" s="153">
        <v>5.3999999999999999E-2</v>
      </c>
      <c r="X45" s="153">
        <v>4.9000000000000002E-2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21" customFormat="1" ht="15.75" customHeight="1" x14ac:dyDescent="0.35">
      <c r="A46" s="19">
        <v>2.4</v>
      </c>
      <c r="B46" s="19" t="s">
        <v>31</v>
      </c>
      <c r="C46" s="19">
        <v>2.9000000000000001E-2</v>
      </c>
      <c r="D46" s="19">
        <v>5.0999999999999997E-2</v>
      </c>
      <c r="E46" s="19">
        <v>5.0999999999999997E-2</v>
      </c>
      <c r="F46" s="1"/>
      <c r="G46" s="19">
        <v>2.4</v>
      </c>
      <c r="H46" s="19" t="s">
        <v>31</v>
      </c>
      <c r="I46" s="152">
        <v>3.5000000000000003E-2</v>
      </c>
      <c r="J46" s="152">
        <v>5.0999999999999997E-2</v>
      </c>
      <c r="K46" s="152">
        <v>5.8000000000000003E-2</v>
      </c>
      <c r="L46" s="1"/>
      <c r="M46" s="19">
        <v>2.4</v>
      </c>
      <c r="N46" s="19" t="s">
        <v>31</v>
      </c>
      <c r="O46" s="152">
        <v>3.9E-2</v>
      </c>
      <c r="P46" s="152">
        <v>5.1999999999999998E-2</v>
      </c>
      <c r="Q46" s="152">
        <v>6.3E-2</v>
      </c>
      <c r="R46"/>
      <c r="S46"/>
      <c r="T46" s="19">
        <v>2.4</v>
      </c>
      <c r="U46" s="19" t="s">
        <v>31</v>
      </c>
      <c r="V46" s="152">
        <v>4.2000000000000003E-2</v>
      </c>
      <c r="W46" s="152">
        <v>5.3999999999999999E-2</v>
      </c>
      <c r="X46" s="152">
        <v>6.6000000000000003E-2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21" customFormat="1" ht="15.75" customHeight="1" x14ac:dyDescent="0.35">
      <c r="A47" s="19">
        <v>2.8</v>
      </c>
      <c r="B47" s="19" t="s">
        <v>31</v>
      </c>
      <c r="C47" s="19">
        <v>2.3E-2</v>
      </c>
      <c r="D47" s="19">
        <v>5.1999999999999998E-2</v>
      </c>
      <c r="E47" s="19">
        <v>5.1999999999999998E-2</v>
      </c>
      <c r="F47" s="1"/>
      <c r="G47" s="19">
        <v>2.8</v>
      </c>
      <c r="H47" s="19" t="s">
        <v>31</v>
      </c>
      <c r="I47" s="152">
        <v>3.7999999999999999E-2</v>
      </c>
      <c r="J47" s="152">
        <v>5.1999999999999998E-2</v>
      </c>
      <c r="K47" s="152">
        <v>7.4999999999999997E-2</v>
      </c>
      <c r="L47" s="1"/>
      <c r="M47" s="19">
        <v>2.8</v>
      </c>
      <c r="N47" s="19" t="s">
        <v>31</v>
      </c>
      <c r="O47" s="152">
        <v>4.8000000000000001E-2</v>
      </c>
      <c r="P47" s="152">
        <v>5.2999999999999999E-2</v>
      </c>
      <c r="Q47" s="152">
        <v>8.8999999999999996E-2</v>
      </c>
      <c r="R47"/>
      <c r="S47"/>
      <c r="T47" s="19">
        <v>2.8</v>
      </c>
      <c r="U47" s="19" t="s">
        <v>31</v>
      </c>
      <c r="V47" s="152">
        <v>5.5E-2</v>
      </c>
      <c r="W47" s="152">
        <v>5.3999999999999999E-2</v>
      </c>
      <c r="X47" s="152">
        <v>9.9000000000000005E-2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25" customFormat="1" ht="15.75" customHeight="1" x14ac:dyDescent="0.35">
      <c r="A48" s="17">
        <v>2.1</v>
      </c>
      <c r="B48" s="17" t="s">
        <v>32</v>
      </c>
      <c r="C48" s="17">
        <v>0.112</v>
      </c>
      <c r="D48" s="17">
        <v>5.3999999999999999E-2</v>
      </c>
      <c r="E48" s="17">
        <v>5.3999999999999999E-2</v>
      </c>
      <c r="F48" s="1"/>
      <c r="G48" s="17">
        <v>2.1</v>
      </c>
      <c r="H48" s="17" t="s">
        <v>32</v>
      </c>
      <c r="I48" s="154">
        <v>0.10199999999999999</v>
      </c>
      <c r="J48" s="154">
        <v>5.7000000000000002E-2</v>
      </c>
      <c r="K48" s="154">
        <v>5.2999999999999999E-2</v>
      </c>
      <c r="L48" s="1"/>
      <c r="M48" s="17">
        <v>2.1</v>
      </c>
      <c r="N48" s="17" t="s">
        <v>32</v>
      </c>
      <c r="O48" s="154">
        <v>9.6000000000000002E-2</v>
      </c>
      <c r="P48" s="154">
        <v>5.8000000000000003E-2</v>
      </c>
      <c r="Q48" s="154">
        <v>5.2999999999999999E-2</v>
      </c>
      <c r="R48"/>
      <c r="S48"/>
      <c r="T48" s="17">
        <v>2.1</v>
      </c>
      <c r="U48" s="17" t="s">
        <v>32</v>
      </c>
      <c r="V48" s="154">
        <v>9.0999999999999998E-2</v>
      </c>
      <c r="W48" s="154">
        <v>0.06</v>
      </c>
      <c r="X48" s="154">
        <v>5.2999999999999999E-2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23" customFormat="1" ht="15.75" customHeight="1" x14ac:dyDescent="0.35">
      <c r="A49" s="63">
        <v>2.2000000000000002</v>
      </c>
      <c r="B49" s="64" t="s">
        <v>32</v>
      </c>
      <c r="C49" s="63">
        <v>0.05</v>
      </c>
      <c r="D49" s="64">
        <v>5.0999999999999997E-2</v>
      </c>
      <c r="E49" s="63">
        <v>5.0999999999999997E-2</v>
      </c>
      <c r="F49" s="1"/>
      <c r="G49" s="63">
        <v>2.2000000000000002</v>
      </c>
      <c r="H49" s="64" t="s">
        <v>32</v>
      </c>
      <c r="I49" s="153">
        <v>0.05</v>
      </c>
      <c r="J49" s="153">
        <v>5.1999999999999998E-2</v>
      </c>
      <c r="K49" s="153">
        <v>0.05</v>
      </c>
      <c r="L49" s="1"/>
      <c r="M49" s="63">
        <v>2.2000000000000002</v>
      </c>
      <c r="N49" s="64" t="s">
        <v>32</v>
      </c>
      <c r="O49" s="153">
        <v>0.05</v>
      </c>
      <c r="P49" s="153">
        <v>5.3999999999999999E-2</v>
      </c>
      <c r="Q49" s="153">
        <v>0.05</v>
      </c>
      <c r="R49"/>
      <c r="S49"/>
      <c r="T49" s="63">
        <v>2.2000000000000002</v>
      </c>
      <c r="U49" s="64" t="s">
        <v>32</v>
      </c>
      <c r="V49" s="153">
        <v>0.05</v>
      </c>
      <c r="W49" s="153">
        <v>5.5E-2</v>
      </c>
      <c r="X49" s="153">
        <v>4.9000000000000002E-2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21" customFormat="1" ht="15.75" customHeight="1" x14ac:dyDescent="0.35">
      <c r="A50" s="19">
        <v>2.4</v>
      </c>
      <c r="B50" s="19" t="s">
        <v>32</v>
      </c>
      <c r="C50" s="19">
        <v>1.7999999999999999E-2</v>
      </c>
      <c r="D50" s="19">
        <v>4.9000000000000002E-2</v>
      </c>
      <c r="E50" s="19">
        <v>4.9000000000000002E-2</v>
      </c>
      <c r="F50" s="1"/>
      <c r="G50" s="19">
        <v>2.4</v>
      </c>
      <c r="H50" s="19" t="s">
        <v>32</v>
      </c>
      <c r="I50" s="152">
        <v>2.1999999999999999E-2</v>
      </c>
      <c r="J50" s="152">
        <v>5.0999999999999997E-2</v>
      </c>
      <c r="K50" s="152">
        <v>5.7000000000000002E-2</v>
      </c>
      <c r="L50" s="1"/>
      <c r="M50" s="19">
        <v>2.4</v>
      </c>
      <c r="N50" s="19" t="s">
        <v>32</v>
      </c>
      <c r="O50" s="152">
        <v>2.4E-2</v>
      </c>
      <c r="P50" s="152">
        <v>5.1999999999999998E-2</v>
      </c>
      <c r="Q50" s="152">
        <v>6.0999999999999999E-2</v>
      </c>
      <c r="R50"/>
      <c r="S50"/>
      <c r="T50" s="19">
        <v>2.4</v>
      </c>
      <c r="U50" s="19" t="s">
        <v>32</v>
      </c>
      <c r="V50" s="152">
        <v>2.7E-2</v>
      </c>
      <c r="W50" s="152">
        <v>5.3999999999999999E-2</v>
      </c>
      <c r="X50" s="152">
        <v>6.4000000000000001E-2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21" customFormat="1" ht="15.75" customHeight="1" x14ac:dyDescent="0.35">
      <c r="A51" s="19">
        <v>2.8</v>
      </c>
      <c r="B51" s="19" t="s">
        <v>32</v>
      </c>
      <c r="C51" s="19">
        <v>1.0999999999999999E-2</v>
      </c>
      <c r="D51" s="19">
        <v>5.1999999999999998E-2</v>
      </c>
      <c r="E51" s="19">
        <v>5.1999999999999998E-2</v>
      </c>
      <c r="F51" s="1"/>
      <c r="G51" s="19">
        <v>2.8</v>
      </c>
      <c r="H51" s="19" t="s">
        <v>32</v>
      </c>
      <c r="I51" s="152">
        <v>1.9E-2</v>
      </c>
      <c r="J51" s="152">
        <v>5.1999999999999998E-2</v>
      </c>
      <c r="K51" s="152">
        <v>7.3999999999999996E-2</v>
      </c>
      <c r="L51" s="1"/>
      <c r="M51" s="19">
        <v>2.8</v>
      </c>
      <c r="N51" s="19" t="s">
        <v>32</v>
      </c>
      <c r="O51" s="152">
        <v>2.5000000000000001E-2</v>
      </c>
      <c r="P51" s="152">
        <v>5.1999999999999998E-2</v>
      </c>
      <c r="Q51" s="152">
        <v>8.7999999999999995E-2</v>
      </c>
      <c r="R51"/>
      <c r="S51"/>
      <c r="T51" s="19">
        <v>2.8</v>
      </c>
      <c r="U51" s="19" t="s">
        <v>32</v>
      </c>
      <c r="V51" s="152">
        <v>0.03</v>
      </c>
      <c r="W51" s="152">
        <v>5.3999999999999999E-2</v>
      </c>
      <c r="X51" s="152">
        <v>9.8000000000000004E-2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21" customFormat="1" ht="15.75" customHeight="1" x14ac:dyDescent="0.35">
      <c r="A52" s="19">
        <v>2.1</v>
      </c>
      <c r="B52" s="19" t="s">
        <v>33</v>
      </c>
      <c r="C52" s="19">
        <v>1.9E-2</v>
      </c>
      <c r="D52" s="19">
        <v>0.05</v>
      </c>
      <c r="E52" s="19">
        <v>0.05</v>
      </c>
      <c r="F52" s="1"/>
      <c r="G52" s="19">
        <v>2.1</v>
      </c>
      <c r="H52" s="19" t="s">
        <v>33</v>
      </c>
      <c r="I52" s="152">
        <v>3.4000000000000002E-2</v>
      </c>
      <c r="J52" s="152">
        <v>5.0999999999999997E-2</v>
      </c>
      <c r="K52" s="152">
        <v>5.7000000000000002E-2</v>
      </c>
      <c r="L52" s="1"/>
      <c r="M52" s="19">
        <v>2.1</v>
      </c>
      <c r="N52" s="19" t="s">
        <v>33</v>
      </c>
      <c r="O52" s="152">
        <v>3.7999999999999999E-2</v>
      </c>
      <c r="P52" s="152">
        <v>5.2999999999999999E-2</v>
      </c>
      <c r="Q52" s="152">
        <v>5.7000000000000002E-2</v>
      </c>
      <c r="R52"/>
      <c r="S52"/>
      <c r="T52" s="19">
        <v>2.1</v>
      </c>
      <c r="U52" s="19" t="s">
        <v>33</v>
      </c>
      <c r="V52" s="152">
        <v>0.04</v>
      </c>
      <c r="W52" s="152">
        <v>5.3999999999999999E-2</v>
      </c>
      <c r="X52" s="152">
        <v>5.6000000000000001E-2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23" customFormat="1" ht="15.75" customHeight="1" x14ac:dyDescent="0.35">
      <c r="A53" s="63">
        <v>2.2000000000000002</v>
      </c>
      <c r="B53" s="64" t="s">
        <v>33</v>
      </c>
      <c r="C53" s="63">
        <v>0.05</v>
      </c>
      <c r="D53" s="64">
        <v>5.0999999999999997E-2</v>
      </c>
      <c r="E53" s="63">
        <v>5.0999999999999997E-2</v>
      </c>
      <c r="F53" s="1"/>
      <c r="G53" s="63">
        <v>2.2000000000000002</v>
      </c>
      <c r="H53" s="64" t="s">
        <v>33</v>
      </c>
      <c r="I53" s="153">
        <v>0.05</v>
      </c>
      <c r="J53" s="153">
        <v>5.2999999999999999E-2</v>
      </c>
      <c r="K53" s="153">
        <v>0.05</v>
      </c>
      <c r="L53" s="1"/>
      <c r="M53" s="63">
        <v>2.2000000000000002</v>
      </c>
      <c r="N53" s="64" t="s">
        <v>33</v>
      </c>
      <c r="O53" s="153">
        <v>0.05</v>
      </c>
      <c r="P53" s="153">
        <v>5.3999999999999999E-2</v>
      </c>
      <c r="Q53" s="153">
        <v>4.9000000000000002E-2</v>
      </c>
      <c r="R53"/>
      <c r="S53"/>
      <c r="T53" s="63">
        <v>2.2000000000000002</v>
      </c>
      <c r="U53" s="64" t="s">
        <v>33</v>
      </c>
      <c r="V53" s="153">
        <v>4.9000000000000002E-2</v>
      </c>
      <c r="W53" s="153">
        <v>5.5E-2</v>
      </c>
      <c r="X53" s="153">
        <v>4.9000000000000002E-2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25" customFormat="1" ht="15.75" customHeight="1" x14ac:dyDescent="0.35">
      <c r="A54" s="17">
        <v>2.4</v>
      </c>
      <c r="B54" s="17" t="s">
        <v>33</v>
      </c>
      <c r="C54" s="17">
        <v>0.113</v>
      </c>
      <c r="D54" s="17">
        <v>5.6000000000000001E-2</v>
      </c>
      <c r="E54" s="17">
        <v>5.6000000000000001E-2</v>
      </c>
      <c r="F54" s="1"/>
      <c r="G54" s="17">
        <v>2.4</v>
      </c>
      <c r="H54" s="17" t="s">
        <v>33</v>
      </c>
      <c r="I54" s="154">
        <v>0.122</v>
      </c>
      <c r="J54" s="154">
        <v>5.5E-2</v>
      </c>
      <c r="K54" s="154">
        <v>6.4000000000000001E-2</v>
      </c>
      <c r="L54" s="1"/>
      <c r="M54" s="17">
        <v>2.4</v>
      </c>
      <c r="N54" s="17" t="s">
        <v>33</v>
      </c>
      <c r="O54" s="154">
        <v>0.123</v>
      </c>
      <c r="P54" s="154">
        <v>5.6000000000000001E-2</v>
      </c>
      <c r="Q54" s="154">
        <v>6.9000000000000006E-2</v>
      </c>
      <c r="R54"/>
      <c r="S54"/>
      <c r="T54" s="17">
        <v>2.4</v>
      </c>
      <c r="U54" s="17" t="s">
        <v>33</v>
      </c>
      <c r="V54" s="154">
        <v>0.123</v>
      </c>
      <c r="W54" s="154">
        <v>5.7000000000000002E-2</v>
      </c>
      <c r="X54" s="154">
        <v>7.0999999999999994E-2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25" customFormat="1" ht="15.75" customHeight="1" x14ac:dyDescent="0.35">
      <c r="A55" s="17">
        <v>2.8</v>
      </c>
      <c r="B55" s="17" t="s">
        <v>33</v>
      </c>
      <c r="C55" s="17">
        <v>0.158</v>
      </c>
      <c r="D55" s="17">
        <v>5.7000000000000002E-2</v>
      </c>
      <c r="E55" s="17">
        <v>5.7000000000000002E-2</v>
      </c>
      <c r="F55" s="1"/>
      <c r="G55" s="17">
        <v>2.8</v>
      </c>
      <c r="H55" s="17" t="s">
        <v>33</v>
      </c>
      <c r="I55" s="154">
        <v>0.193</v>
      </c>
      <c r="J55" s="154">
        <v>5.7000000000000002E-2</v>
      </c>
      <c r="K55" s="154">
        <v>7.9000000000000001E-2</v>
      </c>
      <c r="L55" s="1"/>
      <c r="M55" s="17">
        <v>2.8</v>
      </c>
      <c r="N55" s="17" t="s">
        <v>33</v>
      </c>
      <c r="O55" s="154">
        <v>0.21199999999999999</v>
      </c>
      <c r="P55" s="154">
        <v>5.7000000000000002E-2</v>
      </c>
      <c r="Q55" s="154">
        <v>9.1999999999999998E-2</v>
      </c>
      <c r="R55"/>
      <c r="S55"/>
      <c r="T55" s="17">
        <v>2.8</v>
      </c>
      <c r="U55" s="17" t="s">
        <v>33</v>
      </c>
      <c r="V55" s="154">
        <v>0.222</v>
      </c>
      <c r="W55" s="154">
        <v>5.8000000000000003E-2</v>
      </c>
      <c r="X55" s="154">
        <v>0.10100000000000001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23" customFormat="1" ht="15.75" customHeight="1" x14ac:dyDescent="0.35">
      <c r="A56" s="24">
        <v>2.1</v>
      </c>
      <c r="B56" s="24" t="s">
        <v>34</v>
      </c>
      <c r="C56" s="24">
        <v>5.1999999999999998E-2</v>
      </c>
      <c r="D56" s="24">
        <v>5.1999999999999998E-2</v>
      </c>
      <c r="E56" s="24">
        <v>5.1999999999999998E-2</v>
      </c>
      <c r="F56" s="1"/>
      <c r="G56" s="24">
        <v>2.1</v>
      </c>
      <c r="H56" s="24" t="s">
        <v>34</v>
      </c>
      <c r="I56" s="157">
        <v>5.5E-2</v>
      </c>
      <c r="J56" s="157">
        <v>5.2999999999999999E-2</v>
      </c>
      <c r="K56" s="157">
        <v>5.3999999999999999E-2</v>
      </c>
      <c r="L56" s="1"/>
      <c r="M56" s="24">
        <v>2.1</v>
      </c>
      <c r="N56" s="24" t="s">
        <v>34</v>
      </c>
      <c r="O56" s="157">
        <v>5.6000000000000001E-2</v>
      </c>
      <c r="P56" s="157">
        <v>5.3999999999999999E-2</v>
      </c>
      <c r="Q56" s="157">
        <v>5.5E-2</v>
      </c>
      <c r="R56"/>
      <c r="S56"/>
      <c r="T56" s="24">
        <v>2.1</v>
      </c>
      <c r="U56" s="24" t="s">
        <v>34</v>
      </c>
      <c r="V56" s="157">
        <v>5.5E-2</v>
      </c>
      <c r="W56" s="157">
        <v>5.5E-2</v>
      </c>
      <c r="X56" s="157">
        <v>5.5E-2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23" customFormat="1" ht="15.75" customHeight="1" x14ac:dyDescent="0.35">
      <c r="A57" s="31">
        <v>2.2000000000000002</v>
      </c>
      <c r="B57" s="31" t="s">
        <v>34</v>
      </c>
      <c r="C57" s="31">
        <v>0.05</v>
      </c>
      <c r="D57" s="31">
        <v>0.05</v>
      </c>
      <c r="E57" s="31">
        <v>0.05</v>
      </c>
      <c r="F57" s="1"/>
      <c r="G57" s="31">
        <v>2.2000000000000002</v>
      </c>
      <c r="H57" s="31" t="s">
        <v>34</v>
      </c>
      <c r="I57" s="156">
        <v>0.05</v>
      </c>
      <c r="J57" s="156">
        <v>5.0999999999999997E-2</v>
      </c>
      <c r="K57" s="156">
        <v>0.05</v>
      </c>
      <c r="L57" s="1"/>
      <c r="M57" s="31">
        <v>2.2000000000000002</v>
      </c>
      <c r="N57" s="31" t="s">
        <v>34</v>
      </c>
      <c r="O57" s="156">
        <v>4.9000000000000002E-2</v>
      </c>
      <c r="P57" s="156">
        <v>5.1999999999999998E-2</v>
      </c>
      <c r="Q57" s="156">
        <v>4.9000000000000002E-2</v>
      </c>
      <c r="R57"/>
      <c r="S57"/>
      <c r="T57" s="31">
        <v>2.2000000000000002</v>
      </c>
      <c r="U57" s="31" t="s">
        <v>34</v>
      </c>
      <c r="V57" s="156">
        <v>0.05</v>
      </c>
      <c r="W57" s="156">
        <v>5.3999999999999999E-2</v>
      </c>
      <c r="X57" s="156">
        <v>0.05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23" customFormat="1" ht="15.75" customHeight="1" x14ac:dyDescent="0.35">
      <c r="A58" s="24">
        <v>2.4</v>
      </c>
      <c r="B58" s="24" t="s">
        <v>34</v>
      </c>
      <c r="C58" s="24">
        <v>5.2999999999999999E-2</v>
      </c>
      <c r="D58" s="24">
        <v>5.1999999999999998E-2</v>
      </c>
      <c r="E58" s="24">
        <v>5.1999999999999998E-2</v>
      </c>
      <c r="F58" s="1"/>
      <c r="G58" s="24">
        <v>2.4</v>
      </c>
      <c r="H58" s="24" t="s">
        <v>34</v>
      </c>
      <c r="I58" s="157">
        <v>6.2E-2</v>
      </c>
      <c r="J58" s="157">
        <v>5.1999999999999998E-2</v>
      </c>
      <c r="K58" s="157">
        <v>0.06</v>
      </c>
      <c r="L58" s="1"/>
      <c r="M58" s="24">
        <v>2.4</v>
      </c>
      <c r="N58" s="24" t="s">
        <v>34</v>
      </c>
      <c r="O58" s="157">
        <v>6.7000000000000004E-2</v>
      </c>
      <c r="P58" s="157">
        <v>5.2999999999999999E-2</v>
      </c>
      <c r="Q58" s="157">
        <v>6.5000000000000002E-2</v>
      </c>
      <c r="R58"/>
      <c r="S58"/>
      <c r="T58" s="24">
        <v>2.4</v>
      </c>
      <c r="U58" s="24" t="s">
        <v>34</v>
      </c>
      <c r="V58" s="157">
        <v>6.9000000000000006E-2</v>
      </c>
      <c r="W58" s="157">
        <v>5.3999999999999999E-2</v>
      </c>
      <c r="X58" s="157">
        <v>6.8000000000000005E-2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23" customFormat="1" ht="15.75" customHeight="1" x14ac:dyDescent="0.35">
      <c r="A59" s="24">
        <v>2.8</v>
      </c>
      <c r="B59" s="24" t="s">
        <v>34</v>
      </c>
      <c r="C59" s="24">
        <v>5.6000000000000001E-2</v>
      </c>
      <c r="D59" s="24">
        <v>5.3999999999999999E-2</v>
      </c>
      <c r="E59" s="24">
        <v>5.3999999999999999E-2</v>
      </c>
      <c r="F59" s="1"/>
      <c r="G59" s="24">
        <v>2.8</v>
      </c>
      <c r="H59" s="24" t="s">
        <v>34</v>
      </c>
      <c r="I59" s="157">
        <v>0.08</v>
      </c>
      <c r="J59" s="157">
        <v>5.2999999999999999E-2</v>
      </c>
      <c r="K59" s="157">
        <v>7.5999999999999998E-2</v>
      </c>
      <c r="L59" s="1"/>
      <c r="M59" s="24">
        <v>2.8</v>
      </c>
      <c r="N59" s="24" t="s">
        <v>34</v>
      </c>
      <c r="O59" s="157">
        <v>9.6000000000000002E-2</v>
      </c>
      <c r="P59" s="157">
        <v>5.3999999999999999E-2</v>
      </c>
      <c r="Q59" s="157">
        <v>9.0999999999999998E-2</v>
      </c>
      <c r="R59"/>
      <c r="S59"/>
      <c r="T59" s="24">
        <v>2.8</v>
      </c>
      <c r="U59" s="24" t="s">
        <v>34</v>
      </c>
      <c r="V59" s="157">
        <v>0.107</v>
      </c>
      <c r="W59" s="157">
        <v>5.5E-2</v>
      </c>
      <c r="X59" s="157">
        <v>0.10100000000000001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25" customFormat="1" ht="15.75" customHeight="1" x14ac:dyDescent="0.35">
      <c r="A60" s="17">
        <v>2.1</v>
      </c>
      <c r="B60" s="17" t="s">
        <v>35</v>
      </c>
      <c r="C60" s="17">
        <v>8.5000000000000006E-2</v>
      </c>
      <c r="D60" s="17">
        <v>5.1999999999999998E-2</v>
      </c>
      <c r="E60" s="17">
        <v>5.1999999999999998E-2</v>
      </c>
      <c r="F60" s="1"/>
      <c r="G60" s="17">
        <v>2.1</v>
      </c>
      <c r="H60" s="17" t="s">
        <v>35</v>
      </c>
      <c r="I60" s="154">
        <v>7.8E-2</v>
      </c>
      <c r="J60" s="154">
        <v>5.3999999999999999E-2</v>
      </c>
      <c r="K60" s="154">
        <v>5.2999999999999999E-2</v>
      </c>
      <c r="L60" s="1"/>
      <c r="M60" s="17">
        <v>2.1</v>
      </c>
      <c r="N60" s="17" t="s">
        <v>35</v>
      </c>
      <c r="O60" s="154">
        <v>7.4999999999999997E-2</v>
      </c>
      <c r="P60" s="154">
        <v>5.6000000000000001E-2</v>
      </c>
      <c r="Q60" s="154">
        <v>5.3999999999999999E-2</v>
      </c>
      <c r="R60"/>
      <c r="S60"/>
      <c r="T60" s="17">
        <v>2.1</v>
      </c>
      <c r="U60" s="17" t="s">
        <v>35</v>
      </c>
      <c r="V60" s="154">
        <v>7.2999999999999995E-2</v>
      </c>
      <c r="W60" s="154">
        <v>5.7000000000000002E-2</v>
      </c>
      <c r="X60" s="154">
        <v>5.3999999999999999E-2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23" customFormat="1" ht="15.75" customHeight="1" x14ac:dyDescent="0.35">
      <c r="A61" s="63">
        <v>2.2000000000000002</v>
      </c>
      <c r="B61" s="64" t="s">
        <v>35</v>
      </c>
      <c r="C61" s="63">
        <v>0.05</v>
      </c>
      <c r="D61" s="64">
        <v>0.05</v>
      </c>
      <c r="E61" s="63">
        <v>0.05</v>
      </c>
      <c r="F61" s="1"/>
      <c r="G61" s="63">
        <v>2.2000000000000002</v>
      </c>
      <c r="H61" s="64" t="s">
        <v>35</v>
      </c>
      <c r="I61" s="153">
        <v>0.05</v>
      </c>
      <c r="J61" s="153">
        <v>5.0999999999999997E-2</v>
      </c>
      <c r="K61" s="153">
        <v>0.05</v>
      </c>
      <c r="L61" s="1"/>
      <c r="M61" s="63">
        <v>2.2000000000000002</v>
      </c>
      <c r="N61" s="64" t="s">
        <v>35</v>
      </c>
      <c r="O61" s="153">
        <v>4.9000000000000002E-2</v>
      </c>
      <c r="P61" s="153">
        <v>5.1999999999999998E-2</v>
      </c>
      <c r="Q61" s="153">
        <v>4.9000000000000002E-2</v>
      </c>
      <c r="R61"/>
      <c r="S61"/>
      <c r="T61" s="63">
        <v>2.2000000000000002</v>
      </c>
      <c r="U61" s="64" t="s">
        <v>35</v>
      </c>
      <c r="V61" s="153">
        <v>0.05</v>
      </c>
      <c r="W61" s="153">
        <v>5.2999999999999999E-2</v>
      </c>
      <c r="X61" s="153">
        <v>4.9000000000000002E-2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21" customFormat="1" ht="15.75" customHeight="1" x14ac:dyDescent="0.35">
      <c r="A62" s="19">
        <v>2.4</v>
      </c>
      <c r="B62" s="19" t="s">
        <v>35</v>
      </c>
      <c r="C62" s="19">
        <v>2.9000000000000001E-2</v>
      </c>
      <c r="D62" s="19">
        <v>0.05</v>
      </c>
      <c r="E62" s="19">
        <v>0.05</v>
      </c>
      <c r="F62" s="1"/>
      <c r="G62" s="19">
        <v>2.4</v>
      </c>
      <c r="H62" s="19" t="s">
        <v>35</v>
      </c>
      <c r="I62" s="152">
        <v>3.5000000000000003E-2</v>
      </c>
      <c r="J62" s="152">
        <v>5.0999999999999997E-2</v>
      </c>
      <c r="K62" s="152">
        <v>5.8000000000000003E-2</v>
      </c>
      <c r="L62" s="1"/>
      <c r="M62" s="19">
        <v>2.4</v>
      </c>
      <c r="N62" s="19" t="s">
        <v>35</v>
      </c>
      <c r="O62" s="152">
        <v>3.9E-2</v>
      </c>
      <c r="P62" s="152">
        <v>5.1999999999999998E-2</v>
      </c>
      <c r="Q62" s="152">
        <v>6.3E-2</v>
      </c>
      <c r="R62"/>
      <c r="S62"/>
      <c r="T62" s="19">
        <v>2.4</v>
      </c>
      <c r="U62" s="19" t="s">
        <v>35</v>
      </c>
      <c r="V62" s="152">
        <v>4.2000000000000003E-2</v>
      </c>
      <c r="W62" s="152">
        <v>5.2999999999999999E-2</v>
      </c>
      <c r="X62" s="152">
        <v>6.6000000000000003E-2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21" customFormat="1" ht="15.75" customHeight="1" x14ac:dyDescent="0.35">
      <c r="A63" s="19">
        <v>2.8</v>
      </c>
      <c r="B63" s="19" t="s">
        <v>35</v>
      </c>
      <c r="C63" s="19">
        <v>2.3E-2</v>
      </c>
      <c r="D63" s="19">
        <v>5.1999999999999998E-2</v>
      </c>
      <c r="E63" s="19">
        <v>5.1999999999999998E-2</v>
      </c>
      <c r="F63" s="1"/>
      <c r="G63" s="19">
        <v>2.8</v>
      </c>
      <c r="H63" s="19" t="s">
        <v>35</v>
      </c>
      <c r="I63" s="152">
        <v>3.6999999999999998E-2</v>
      </c>
      <c r="J63" s="152">
        <v>5.1999999999999998E-2</v>
      </c>
      <c r="K63" s="152">
        <v>7.4999999999999997E-2</v>
      </c>
      <c r="L63" s="1"/>
      <c r="M63" s="19">
        <v>2.8</v>
      </c>
      <c r="N63" s="19" t="s">
        <v>35</v>
      </c>
      <c r="O63" s="152">
        <v>4.7E-2</v>
      </c>
      <c r="P63" s="152">
        <v>5.2999999999999999E-2</v>
      </c>
      <c r="Q63" s="152">
        <v>8.8999999999999996E-2</v>
      </c>
      <c r="R63"/>
      <c r="S63"/>
      <c r="T63" s="19">
        <v>2.8</v>
      </c>
      <c r="U63" s="19" t="s">
        <v>35</v>
      </c>
      <c r="V63" s="152">
        <v>5.3999999999999999E-2</v>
      </c>
      <c r="W63" s="152">
        <v>5.3999999999999999E-2</v>
      </c>
      <c r="X63" s="152">
        <v>9.9000000000000005E-2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25" customFormat="1" ht="15.75" customHeight="1" x14ac:dyDescent="0.35">
      <c r="A64" s="17">
        <v>2.1</v>
      </c>
      <c r="B64" s="17" t="s">
        <v>36</v>
      </c>
      <c r="C64" s="17">
        <v>0.111</v>
      </c>
      <c r="D64" s="17">
        <v>5.2999999999999999E-2</v>
      </c>
      <c r="E64" s="17">
        <v>5.2999999999999999E-2</v>
      </c>
      <c r="F64" s="1"/>
      <c r="G64" s="17">
        <v>2.1</v>
      </c>
      <c r="H64" s="17" t="s">
        <v>36</v>
      </c>
      <c r="I64" s="154">
        <v>0.10199999999999999</v>
      </c>
      <c r="J64" s="154">
        <v>5.5E-2</v>
      </c>
      <c r="K64" s="154">
        <v>5.1999999999999998E-2</v>
      </c>
      <c r="L64" s="1"/>
      <c r="M64" s="17">
        <v>2.1</v>
      </c>
      <c r="N64" s="17" t="s">
        <v>36</v>
      </c>
      <c r="O64" s="154">
        <v>9.5000000000000001E-2</v>
      </c>
      <c r="P64" s="154">
        <v>5.7000000000000002E-2</v>
      </c>
      <c r="Q64" s="154">
        <v>5.2999999999999999E-2</v>
      </c>
      <c r="R64"/>
      <c r="S64"/>
      <c r="T64" s="17">
        <v>2.1</v>
      </c>
      <c r="U64" s="17" t="s">
        <v>36</v>
      </c>
      <c r="V64" s="154">
        <v>9.0999999999999998E-2</v>
      </c>
      <c r="W64" s="154">
        <v>5.8000000000000003E-2</v>
      </c>
      <c r="X64" s="154">
        <v>5.2999999999999999E-2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23" customFormat="1" ht="15.75" customHeight="1" x14ac:dyDescent="0.35">
      <c r="A65" s="63">
        <v>2.2000000000000002</v>
      </c>
      <c r="B65" s="64" t="s">
        <v>36</v>
      </c>
      <c r="C65" s="63">
        <v>0.05</v>
      </c>
      <c r="D65" s="64">
        <v>5.0999999999999997E-2</v>
      </c>
      <c r="E65" s="63">
        <v>5.0999999999999997E-2</v>
      </c>
      <c r="F65" s="1"/>
      <c r="G65" s="63">
        <v>2.2000000000000002</v>
      </c>
      <c r="H65" s="64" t="s">
        <v>36</v>
      </c>
      <c r="I65" s="153">
        <v>0.05</v>
      </c>
      <c r="J65" s="153">
        <v>5.1999999999999998E-2</v>
      </c>
      <c r="K65" s="153">
        <v>0.05</v>
      </c>
      <c r="L65" s="1"/>
      <c r="M65" s="63">
        <v>2.2000000000000002</v>
      </c>
      <c r="N65" s="64" t="s">
        <v>36</v>
      </c>
      <c r="O65" s="153">
        <v>0.05</v>
      </c>
      <c r="P65" s="153">
        <v>5.2999999999999999E-2</v>
      </c>
      <c r="Q65" s="153">
        <v>0.05</v>
      </c>
      <c r="R65"/>
      <c r="S65"/>
      <c r="T65" s="63">
        <v>2.2000000000000002</v>
      </c>
      <c r="U65" s="64" t="s">
        <v>36</v>
      </c>
      <c r="V65" s="153">
        <v>0.05</v>
      </c>
      <c r="W65" s="153">
        <v>5.3999999999999999E-2</v>
      </c>
      <c r="X65" s="153">
        <v>4.9000000000000002E-2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21" customFormat="1" ht="15.75" customHeight="1" x14ac:dyDescent="0.35">
      <c r="A66" s="19">
        <v>2.4</v>
      </c>
      <c r="B66" s="19" t="s">
        <v>36</v>
      </c>
      <c r="C66" s="19">
        <v>1.7999999999999999E-2</v>
      </c>
      <c r="D66" s="19">
        <v>0.05</v>
      </c>
      <c r="E66" s="19">
        <v>0.05</v>
      </c>
      <c r="F66" s="1"/>
      <c r="G66" s="19">
        <v>2.4</v>
      </c>
      <c r="H66" s="19" t="s">
        <v>36</v>
      </c>
      <c r="I66" s="152">
        <v>2.1000000000000001E-2</v>
      </c>
      <c r="J66" s="152">
        <v>5.0999999999999997E-2</v>
      </c>
      <c r="K66" s="152">
        <v>5.7000000000000002E-2</v>
      </c>
      <c r="L66" s="1"/>
      <c r="M66" s="19">
        <v>2.4</v>
      </c>
      <c r="N66" s="19" t="s">
        <v>36</v>
      </c>
      <c r="O66" s="152">
        <v>2.4E-2</v>
      </c>
      <c r="P66" s="152">
        <v>5.1999999999999998E-2</v>
      </c>
      <c r="Q66" s="152">
        <v>6.0999999999999999E-2</v>
      </c>
      <c r="R66"/>
      <c r="S66"/>
      <c r="T66" s="19">
        <v>2.4</v>
      </c>
      <c r="U66" s="19" t="s">
        <v>36</v>
      </c>
      <c r="V66" s="152">
        <v>2.5999999999999999E-2</v>
      </c>
      <c r="W66" s="152">
        <v>5.2999999999999999E-2</v>
      </c>
      <c r="X66" s="152">
        <v>6.4000000000000001E-2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21" customFormat="1" ht="15.75" customHeight="1" x14ac:dyDescent="0.35">
      <c r="A67" s="19">
        <v>2.8</v>
      </c>
      <c r="B67" s="19" t="s">
        <v>36</v>
      </c>
      <c r="C67" s="19">
        <v>0.01</v>
      </c>
      <c r="D67" s="19">
        <v>5.1999999999999998E-2</v>
      </c>
      <c r="E67" s="19">
        <v>5.1999999999999998E-2</v>
      </c>
      <c r="F67" s="1"/>
      <c r="G67" s="19">
        <v>2.8</v>
      </c>
      <c r="H67" s="19" t="s">
        <v>36</v>
      </c>
      <c r="I67" s="152">
        <v>1.7999999999999999E-2</v>
      </c>
      <c r="J67" s="152">
        <v>5.0999999999999997E-2</v>
      </c>
      <c r="K67" s="152">
        <v>7.2999999999999995E-2</v>
      </c>
      <c r="L67" s="1"/>
      <c r="M67" s="19">
        <v>2.8</v>
      </c>
      <c r="N67" s="19" t="s">
        <v>36</v>
      </c>
      <c r="O67" s="152">
        <v>2.4E-2</v>
      </c>
      <c r="P67" s="152">
        <v>5.1999999999999998E-2</v>
      </c>
      <c r="Q67" s="152">
        <v>8.7999999999999995E-2</v>
      </c>
      <c r="R67"/>
      <c r="S67"/>
      <c r="T67" s="19">
        <v>2.8</v>
      </c>
      <c r="U67" s="19" t="s">
        <v>36</v>
      </c>
      <c r="V67" s="152">
        <v>0.03</v>
      </c>
      <c r="W67" s="152">
        <v>5.2999999999999999E-2</v>
      </c>
      <c r="X67" s="152">
        <v>9.8000000000000004E-2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21" customFormat="1" ht="15.75" customHeight="1" x14ac:dyDescent="0.35">
      <c r="A68" s="19">
        <v>2.1</v>
      </c>
      <c r="B68" s="19" t="s">
        <v>37</v>
      </c>
      <c r="C68" s="19">
        <v>1.7999999999999999E-2</v>
      </c>
      <c r="D68" s="19">
        <v>0.05</v>
      </c>
      <c r="E68" s="19">
        <v>0.05</v>
      </c>
      <c r="F68" s="1"/>
      <c r="G68" s="19">
        <v>2.1</v>
      </c>
      <c r="H68" s="19" t="s">
        <v>37</v>
      </c>
      <c r="I68" s="152">
        <v>3.3000000000000002E-2</v>
      </c>
      <c r="J68" s="152">
        <v>5.0999999999999997E-2</v>
      </c>
      <c r="K68" s="152">
        <v>5.7000000000000002E-2</v>
      </c>
      <c r="L68" s="1"/>
      <c r="M68" s="19">
        <v>2.1</v>
      </c>
      <c r="N68" s="19" t="s">
        <v>37</v>
      </c>
      <c r="O68" s="152">
        <v>3.7999999999999999E-2</v>
      </c>
      <c r="P68" s="152">
        <v>5.0999999999999997E-2</v>
      </c>
      <c r="Q68" s="152">
        <v>5.8000000000000003E-2</v>
      </c>
      <c r="R68"/>
      <c r="S68"/>
      <c r="T68" s="19">
        <v>2.1</v>
      </c>
      <c r="U68" s="19" t="s">
        <v>37</v>
      </c>
      <c r="V68" s="152">
        <v>0.04</v>
      </c>
      <c r="W68" s="152">
        <v>5.1999999999999998E-2</v>
      </c>
      <c r="X68" s="152">
        <v>5.7000000000000002E-2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23" customFormat="1" ht="15.75" customHeight="1" x14ac:dyDescent="0.35">
      <c r="A69" s="63">
        <v>2.2000000000000002</v>
      </c>
      <c r="B69" s="64" t="s">
        <v>37</v>
      </c>
      <c r="C69" s="63">
        <v>0.05</v>
      </c>
      <c r="D69" s="64">
        <v>0.05</v>
      </c>
      <c r="E69" s="63">
        <v>0.05</v>
      </c>
      <c r="F69" s="1"/>
      <c r="G69" s="63">
        <v>2.2000000000000002</v>
      </c>
      <c r="H69" s="64" t="s">
        <v>37</v>
      </c>
      <c r="I69" s="153">
        <v>0.05</v>
      </c>
      <c r="J69" s="153">
        <v>5.1999999999999998E-2</v>
      </c>
      <c r="K69" s="153">
        <v>0.05</v>
      </c>
      <c r="L69" s="1"/>
      <c r="M69" s="63">
        <v>2.2000000000000002</v>
      </c>
      <c r="N69" s="64" t="s">
        <v>37</v>
      </c>
      <c r="O69" s="153">
        <v>0.05</v>
      </c>
      <c r="P69" s="153">
        <v>5.1999999999999998E-2</v>
      </c>
      <c r="Q69" s="153">
        <v>0.05</v>
      </c>
      <c r="R69"/>
      <c r="S69"/>
      <c r="T69" s="63">
        <v>2.2000000000000002</v>
      </c>
      <c r="U69" s="64" t="s">
        <v>37</v>
      </c>
      <c r="V69" s="153">
        <v>0.05</v>
      </c>
      <c r="W69" s="153">
        <v>5.2999999999999999E-2</v>
      </c>
      <c r="X69" s="153">
        <v>0.05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25" customFormat="1" ht="15.75" customHeight="1" x14ac:dyDescent="0.35">
      <c r="A70" s="17">
        <v>2.4</v>
      </c>
      <c r="B70" s="17" t="s">
        <v>37</v>
      </c>
      <c r="C70" s="17">
        <v>0.112</v>
      </c>
      <c r="D70" s="17">
        <v>5.2999999999999999E-2</v>
      </c>
      <c r="E70" s="17">
        <v>5.2999999999999999E-2</v>
      </c>
      <c r="F70" s="1"/>
      <c r="G70" s="17">
        <v>2.4</v>
      </c>
      <c r="H70" s="17" t="s">
        <v>37</v>
      </c>
      <c r="I70" s="154">
        <v>0.121</v>
      </c>
      <c r="J70" s="154">
        <v>5.2999999999999999E-2</v>
      </c>
      <c r="K70" s="154">
        <v>6.3E-2</v>
      </c>
      <c r="L70" s="1"/>
      <c r="M70" s="17">
        <v>2.4</v>
      </c>
      <c r="N70" s="17" t="s">
        <v>37</v>
      </c>
      <c r="O70" s="154">
        <v>0.123</v>
      </c>
      <c r="P70" s="154">
        <v>5.2999999999999999E-2</v>
      </c>
      <c r="Q70" s="154">
        <v>6.8000000000000005E-2</v>
      </c>
      <c r="R70"/>
      <c r="S70"/>
      <c r="T70" s="17">
        <v>2.4</v>
      </c>
      <c r="U70" s="17" t="s">
        <v>37</v>
      </c>
      <c r="V70" s="154">
        <v>0.123</v>
      </c>
      <c r="W70" s="154">
        <v>5.3999999999999999E-2</v>
      </c>
      <c r="X70" s="154">
        <v>7.0999999999999994E-2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25" customFormat="1" ht="15.75" customHeight="1" x14ac:dyDescent="0.35">
      <c r="A71" s="17">
        <v>2.8</v>
      </c>
      <c r="B71" s="17" t="s">
        <v>37</v>
      </c>
      <c r="C71" s="17">
        <v>0.153</v>
      </c>
      <c r="D71" s="17">
        <v>5.3999999999999999E-2</v>
      </c>
      <c r="E71" s="17">
        <v>5.3999999999999999E-2</v>
      </c>
      <c r="F71" s="1"/>
      <c r="G71" s="17">
        <v>2.8</v>
      </c>
      <c r="H71" s="17" t="s">
        <v>37</v>
      </c>
      <c r="I71" s="154">
        <v>0.19</v>
      </c>
      <c r="J71" s="154">
        <v>5.3999999999999999E-2</v>
      </c>
      <c r="K71" s="154">
        <v>7.8E-2</v>
      </c>
      <c r="L71" s="1"/>
      <c r="M71" s="17">
        <v>2.8</v>
      </c>
      <c r="N71" s="17" t="s">
        <v>37</v>
      </c>
      <c r="O71" s="154">
        <v>0.20799999999999999</v>
      </c>
      <c r="P71" s="154">
        <v>5.2999999999999999E-2</v>
      </c>
      <c r="Q71" s="154">
        <v>9.1999999999999998E-2</v>
      </c>
      <c r="R71"/>
      <c r="S71"/>
      <c r="T71" s="17">
        <v>2.8</v>
      </c>
      <c r="U71" s="17" t="s">
        <v>37</v>
      </c>
      <c r="V71" s="154">
        <v>0.219</v>
      </c>
      <c r="W71" s="154">
        <v>5.3999999999999999E-2</v>
      </c>
      <c r="X71" s="154">
        <v>0.10299999999999999</v>
      </c>
      <c r="Y71" s="1" t="s">
        <v>72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23" customFormat="1" ht="15.75" customHeight="1" x14ac:dyDescent="0.35">
      <c r="A72" s="24">
        <v>2.1</v>
      </c>
      <c r="B72" s="24" t="s">
        <v>38</v>
      </c>
      <c r="C72" s="24">
        <v>5.0999999999999997E-2</v>
      </c>
      <c r="D72" s="24">
        <v>5.0999999999999997E-2</v>
      </c>
      <c r="E72" s="24">
        <v>5.0999999999999997E-2</v>
      </c>
      <c r="F72" s="1"/>
      <c r="G72" s="24">
        <v>2.1</v>
      </c>
      <c r="H72" s="24" t="s">
        <v>38</v>
      </c>
      <c r="I72" s="157">
        <v>5.5E-2</v>
      </c>
      <c r="J72" s="157">
        <v>5.1999999999999998E-2</v>
      </c>
      <c r="K72" s="157">
        <v>5.5E-2</v>
      </c>
      <c r="L72" s="1"/>
      <c r="M72" s="24">
        <v>2.1</v>
      </c>
      <c r="N72" s="24" t="s">
        <v>38</v>
      </c>
      <c r="O72" s="157">
        <v>5.6000000000000001E-2</v>
      </c>
      <c r="P72" s="157">
        <v>5.1999999999999998E-2</v>
      </c>
      <c r="Q72" s="157">
        <v>5.5E-2</v>
      </c>
      <c r="R72"/>
      <c r="S72"/>
      <c r="T72" s="24">
        <v>2.1</v>
      </c>
      <c r="U72" s="24" t="s">
        <v>38</v>
      </c>
      <c r="V72" s="157">
        <v>5.5E-2</v>
      </c>
      <c r="W72" s="157">
        <v>5.1999999999999998E-2</v>
      </c>
      <c r="X72" s="157">
        <v>5.5E-2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23" customFormat="1" ht="15.75" customHeight="1" x14ac:dyDescent="0.35">
      <c r="A73" s="31">
        <v>2.2000000000000002</v>
      </c>
      <c r="B73" s="31" t="s">
        <v>38</v>
      </c>
      <c r="C73" s="31">
        <v>0.05</v>
      </c>
      <c r="D73" s="31">
        <v>0.05</v>
      </c>
      <c r="E73" s="31">
        <v>0.05</v>
      </c>
      <c r="F73" s="1"/>
      <c r="G73" s="31">
        <v>2.2000000000000002</v>
      </c>
      <c r="H73" s="31" t="s">
        <v>38</v>
      </c>
      <c r="I73" s="161">
        <v>0.05</v>
      </c>
      <c r="J73" s="161">
        <v>0.05</v>
      </c>
      <c r="K73" s="161">
        <v>0.05</v>
      </c>
      <c r="L73" s="1"/>
      <c r="M73" s="31">
        <v>2.2000000000000002</v>
      </c>
      <c r="N73" s="31" t="s">
        <v>38</v>
      </c>
      <c r="O73" s="161">
        <v>4.9000000000000002E-2</v>
      </c>
      <c r="P73" s="161">
        <v>5.0999999999999997E-2</v>
      </c>
      <c r="Q73" s="161">
        <v>4.9000000000000002E-2</v>
      </c>
      <c r="R73"/>
      <c r="S73"/>
      <c r="T73" s="31">
        <v>2.2000000000000002</v>
      </c>
      <c r="U73" s="31" t="s">
        <v>38</v>
      </c>
      <c r="V73" s="161">
        <v>0.05</v>
      </c>
      <c r="W73" s="161">
        <v>5.1999999999999998E-2</v>
      </c>
      <c r="X73" s="161">
        <v>0.05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23" customFormat="1" ht="15.75" customHeight="1" x14ac:dyDescent="0.35">
      <c r="A74" s="24">
        <v>2.4</v>
      </c>
      <c r="B74" s="24" t="s">
        <v>38</v>
      </c>
      <c r="C74" s="24">
        <v>5.0999999999999997E-2</v>
      </c>
      <c r="D74" s="24">
        <v>0.05</v>
      </c>
      <c r="E74" s="24">
        <v>0.05</v>
      </c>
      <c r="F74" s="1"/>
      <c r="G74" s="24">
        <v>2.4</v>
      </c>
      <c r="H74" s="24" t="s">
        <v>38</v>
      </c>
      <c r="I74" s="157">
        <v>6.0999999999999999E-2</v>
      </c>
      <c r="J74" s="157">
        <v>5.0999999999999997E-2</v>
      </c>
      <c r="K74" s="157">
        <v>0.06</v>
      </c>
      <c r="L74" s="1"/>
      <c r="M74" s="24">
        <v>2.4</v>
      </c>
      <c r="N74" s="24" t="s">
        <v>38</v>
      </c>
      <c r="O74" s="157">
        <v>6.6000000000000003E-2</v>
      </c>
      <c r="P74" s="157">
        <v>5.0999999999999997E-2</v>
      </c>
      <c r="Q74" s="157">
        <v>6.5000000000000002E-2</v>
      </c>
      <c r="R74"/>
      <c r="S74"/>
      <c r="T74" s="24">
        <v>2.4</v>
      </c>
      <c r="U74" s="24" t="s">
        <v>38</v>
      </c>
      <c r="V74" s="157">
        <v>6.8000000000000005E-2</v>
      </c>
      <c r="W74" s="157">
        <v>5.1999999999999998E-2</v>
      </c>
      <c r="X74" s="157">
        <v>6.8000000000000005E-2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23" customFormat="1" ht="15.75" customHeight="1" x14ac:dyDescent="0.35">
      <c r="A75" s="24">
        <v>2.8</v>
      </c>
      <c r="B75" s="24" t="s">
        <v>38</v>
      </c>
      <c r="C75" s="24">
        <v>5.2999999999999999E-2</v>
      </c>
      <c r="D75" s="24">
        <v>5.1999999999999998E-2</v>
      </c>
      <c r="E75" s="24">
        <v>5.1999999999999998E-2</v>
      </c>
      <c r="F75" s="1"/>
      <c r="G75" s="24">
        <v>2.8</v>
      </c>
      <c r="H75" s="24" t="s">
        <v>38</v>
      </c>
      <c r="I75" s="157">
        <v>7.8E-2</v>
      </c>
      <c r="J75" s="157">
        <v>5.1999999999999998E-2</v>
      </c>
      <c r="K75" s="157">
        <v>7.5999999999999998E-2</v>
      </c>
      <c r="L75" s="1"/>
      <c r="M75" s="24">
        <v>2.8</v>
      </c>
      <c r="N75" s="24" t="s">
        <v>38</v>
      </c>
      <c r="O75" s="157">
        <v>9.4E-2</v>
      </c>
      <c r="P75" s="157">
        <v>5.1999999999999998E-2</v>
      </c>
      <c r="Q75" s="157">
        <v>9.0999999999999998E-2</v>
      </c>
      <c r="R75"/>
      <c r="S75"/>
      <c r="T75" s="24">
        <v>2.8</v>
      </c>
      <c r="U75" s="24" t="s">
        <v>38</v>
      </c>
      <c r="V75" s="157">
        <v>0.104</v>
      </c>
      <c r="W75" s="157">
        <v>5.2999999999999999E-2</v>
      </c>
      <c r="X75" s="157">
        <v>0.10100000000000001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25" customFormat="1" ht="15.75" customHeight="1" x14ac:dyDescent="0.35">
      <c r="A76" s="17">
        <v>2.1</v>
      </c>
      <c r="B76" s="17" t="s">
        <v>39</v>
      </c>
      <c r="C76" s="17">
        <v>8.4000000000000005E-2</v>
      </c>
      <c r="D76" s="17">
        <v>5.1999999999999998E-2</v>
      </c>
      <c r="E76" s="17">
        <v>5.1999999999999998E-2</v>
      </c>
      <c r="F76" s="1"/>
      <c r="G76" s="17">
        <v>2.1</v>
      </c>
      <c r="H76" s="17" t="s">
        <v>39</v>
      </c>
      <c r="I76" s="154">
        <v>7.8E-2</v>
      </c>
      <c r="J76" s="154">
        <v>5.1999999999999998E-2</v>
      </c>
      <c r="K76" s="154">
        <v>5.2999999999999999E-2</v>
      </c>
      <c r="L76" s="1"/>
      <c r="M76" s="17">
        <v>2.1</v>
      </c>
      <c r="N76" s="17" t="s">
        <v>39</v>
      </c>
      <c r="O76" s="154">
        <v>7.4999999999999997E-2</v>
      </c>
      <c r="P76" s="154">
        <v>5.2999999999999999E-2</v>
      </c>
      <c r="Q76" s="154">
        <v>5.3999999999999999E-2</v>
      </c>
      <c r="R76"/>
      <c r="S76"/>
      <c r="T76" s="17">
        <v>2.1</v>
      </c>
      <c r="U76" s="17" t="s">
        <v>39</v>
      </c>
      <c r="V76" s="154">
        <v>7.1999999999999995E-2</v>
      </c>
      <c r="W76" s="154">
        <v>5.2999999999999999E-2</v>
      </c>
      <c r="X76" s="154">
        <v>5.3999999999999999E-2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23" customFormat="1" ht="15.75" customHeight="1" x14ac:dyDescent="0.35">
      <c r="A77" s="63">
        <v>2.2000000000000002</v>
      </c>
      <c r="B77" s="64" t="s">
        <v>39</v>
      </c>
      <c r="C77" s="63">
        <v>0.05</v>
      </c>
      <c r="D77" s="64">
        <v>0.05</v>
      </c>
      <c r="E77" s="63">
        <v>0.05</v>
      </c>
      <c r="F77" s="1"/>
      <c r="G77" s="63">
        <v>2.2000000000000002</v>
      </c>
      <c r="H77" s="64" t="s">
        <v>39</v>
      </c>
      <c r="I77" s="153">
        <v>0.05</v>
      </c>
      <c r="J77" s="153">
        <v>5.0999999999999997E-2</v>
      </c>
      <c r="K77" s="153">
        <v>0.05</v>
      </c>
      <c r="L77" s="1"/>
      <c r="M77" s="63">
        <v>2.2000000000000002</v>
      </c>
      <c r="N77" s="64" t="s">
        <v>39</v>
      </c>
      <c r="O77" s="153">
        <v>0.05</v>
      </c>
      <c r="P77" s="153">
        <v>5.1999999999999998E-2</v>
      </c>
      <c r="Q77" s="153">
        <v>0.05</v>
      </c>
      <c r="R77"/>
      <c r="S77"/>
      <c r="T77" s="63">
        <v>2.2000000000000002</v>
      </c>
      <c r="U77" s="64" t="s">
        <v>39</v>
      </c>
      <c r="V77" s="153">
        <v>0.05</v>
      </c>
      <c r="W77" s="153">
        <v>5.0999999999999997E-2</v>
      </c>
      <c r="X77" s="153">
        <v>0.05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21" customFormat="1" ht="15.75" customHeight="1" x14ac:dyDescent="0.35">
      <c r="A78" s="19">
        <v>2.4</v>
      </c>
      <c r="B78" s="19" t="s">
        <v>39</v>
      </c>
      <c r="C78" s="19">
        <v>2.8000000000000001E-2</v>
      </c>
      <c r="D78" s="19">
        <v>0.05</v>
      </c>
      <c r="E78" s="19">
        <v>0.05</v>
      </c>
      <c r="F78" s="1"/>
      <c r="G78" s="19">
        <v>2.4</v>
      </c>
      <c r="H78" s="19" t="s">
        <v>39</v>
      </c>
      <c r="I78" s="152">
        <v>3.4000000000000002E-2</v>
      </c>
      <c r="J78" s="152">
        <v>0.05</v>
      </c>
      <c r="K78" s="152">
        <v>5.8000000000000003E-2</v>
      </c>
      <c r="L78" s="1"/>
      <c r="M78" s="19">
        <v>2.4</v>
      </c>
      <c r="N78" s="19" t="s">
        <v>39</v>
      </c>
      <c r="O78" s="152">
        <v>3.7999999999999999E-2</v>
      </c>
      <c r="P78" s="152">
        <v>5.0999999999999997E-2</v>
      </c>
      <c r="Q78" s="152">
        <v>6.3E-2</v>
      </c>
      <c r="R78"/>
      <c r="S78"/>
      <c r="T78" s="19">
        <v>2.4</v>
      </c>
      <c r="U78" s="19" t="s">
        <v>39</v>
      </c>
      <c r="V78" s="152">
        <v>4.1000000000000002E-2</v>
      </c>
      <c r="W78" s="152">
        <v>5.0999999999999997E-2</v>
      </c>
      <c r="X78" s="152">
        <v>6.6000000000000003E-2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21" customFormat="1" ht="15.75" customHeight="1" x14ac:dyDescent="0.35">
      <c r="A79" s="19">
        <v>2.8</v>
      </c>
      <c r="B79" s="19" t="s">
        <v>39</v>
      </c>
      <c r="C79" s="19">
        <v>2.1000000000000001E-2</v>
      </c>
      <c r="D79" s="19">
        <v>5.0999999999999997E-2</v>
      </c>
      <c r="E79" s="19">
        <v>5.0999999999999997E-2</v>
      </c>
      <c r="F79" s="1"/>
      <c r="G79" s="19">
        <v>2.8</v>
      </c>
      <c r="H79" s="19" t="s">
        <v>39</v>
      </c>
      <c r="I79" s="152">
        <v>3.5000000000000003E-2</v>
      </c>
      <c r="J79" s="152">
        <v>5.0999999999999997E-2</v>
      </c>
      <c r="K79" s="152">
        <v>7.3999999999999996E-2</v>
      </c>
      <c r="L79" s="1"/>
      <c r="M79" s="19">
        <v>2.8</v>
      </c>
      <c r="N79" s="19" t="s">
        <v>39</v>
      </c>
      <c r="O79" s="152">
        <v>4.5999999999999999E-2</v>
      </c>
      <c r="P79" s="152">
        <v>5.0999999999999997E-2</v>
      </c>
      <c r="Q79" s="152">
        <v>8.8999999999999996E-2</v>
      </c>
      <c r="R79"/>
      <c r="S79"/>
      <c r="T79" s="19">
        <v>2.8</v>
      </c>
      <c r="U79" s="19" t="s">
        <v>39</v>
      </c>
      <c r="V79" s="152">
        <v>5.2999999999999999E-2</v>
      </c>
      <c r="W79" s="152">
        <v>5.0999999999999997E-2</v>
      </c>
      <c r="X79" s="152">
        <v>0.1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25" customFormat="1" ht="15.75" customHeight="1" x14ac:dyDescent="0.35">
      <c r="A80" s="17">
        <v>2.1</v>
      </c>
      <c r="B80" s="17" t="s">
        <v>40</v>
      </c>
      <c r="C80" s="17">
        <v>0.111</v>
      </c>
      <c r="D80" s="17">
        <v>5.1999999999999998E-2</v>
      </c>
      <c r="E80" s="17">
        <v>5.1999999999999998E-2</v>
      </c>
      <c r="F80" s="1"/>
      <c r="G80" s="17">
        <v>2.1</v>
      </c>
      <c r="H80" s="17" t="s">
        <v>40</v>
      </c>
      <c r="I80" s="154">
        <v>0.10100000000000001</v>
      </c>
      <c r="J80" s="154">
        <v>5.2999999999999999E-2</v>
      </c>
      <c r="K80" s="154">
        <v>5.1999999999999998E-2</v>
      </c>
      <c r="L80" s="1"/>
      <c r="M80" s="17">
        <v>2.1</v>
      </c>
      <c r="N80" s="17" t="s">
        <v>40</v>
      </c>
      <c r="O80" s="154">
        <v>9.6000000000000002E-2</v>
      </c>
      <c r="P80" s="154">
        <v>5.2999999999999999E-2</v>
      </c>
      <c r="Q80" s="154">
        <v>5.2999999999999999E-2</v>
      </c>
      <c r="R80"/>
      <c r="S80"/>
      <c r="T80" s="17">
        <v>2.1</v>
      </c>
      <c r="U80" s="17" t="s">
        <v>40</v>
      </c>
      <c r="V80" s="17">
        <v>9.0999999999999998E-2</v>
      </c>
      <c r="W80" s="17">
        <v>5.3999999999999999E-2</v>
      </c>
      <c r="X80" s="17">
        <v>5.3999999999999999E-2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23" customFormat="1" ht="15.75" customHeight="1" x14ac:dyDescent="0.35">
      <c r="A81" s="63">
        <v>2.2000000000000002</v>
      </c>
      <c r="B81" s="64" t="s">
        <v>40</v>
      </c>
      <c r="C81" s="63">
        <v>0.05</v>
      </c>
      <c r="D81" s="64">
        <v>0.05</v>
      </c>
      <c r="E81" s="63">
        <v>0.05</v>
      </c>
      <c r="F81" s="1"/>
      <c r="G81" s="63">
        <v>2.2000000000000002</v>
      </c>
      <c r="H81" s="64" t="s">
        <v>40</v>
      </c>
      <c r="I81" s="153">
        <v>0.05</v>
      </c>
      <c r="J81" s="153">
        <v>5.0999999999999997E-2</v>
      </c>
      <c r="K81" s="153">
        <v>0.05</v>
      </c>
      <c r="L81" s="1"/>
      <c r="M81" s="63">
        <v>2.2000000000000002</v>
      </c>
      <c r="N81" s="64" t="s">
        <v>40</v>
      </c>
      <c r="O81" s="153">
        <v>0.05</v>
      </c>
      <c r="P81" s="153">
        <v>5.0999999999999997E-2</v>
      </c>
      <c r="Q81" s="153">
        <v>0.05</v>
      </c>
      <c r="R81"/>
      <c r="S81"/>
      <c r="T81" s="63">
        <v>2.2000000000000002</v>
      </c>
      <c r="U81" s="64" t="s">
        <v>40</v>
      </c>
      <c r="V81" s="64">
        <v>0.05</v>
      </c>
      <c r="W81" s="64">
        <v>5.1999999999999998E-2</v>
      </c>
      <c r="X81" s="64">
        <v>0.05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21" customFormat="1" ht="15.75" customHeight="1" x14ac:dyDescent="0.35">
      <c r="A82" s="19">
        <v>2.4</v>
      </c>
      <c r="B82" s="19" t="s">
        <v>40</v>
      </c>
      <c r="C82" s="19">
        <v>1.7000000000000001E-2</v>
      </c>
      <c r="D82" s="19">
        <v>0.05</v>
      </c>
      <c r="E82" s="19">
        <v>0.05</v>
      </c>
      <c r="F82" s="1"/>
      <c r="G82" s="19">
        <v>2.4</v>
      </c>
      <c r="H82" s="19" t="s">
        <v>40</v>
      </c>
      <c r="I82" s="152">
        <v>0.02</v>
      </c>
      <c r="J82" s="152">
        <v>5.0999999999999997E-2</v>
      </c>
      <c r="K82" s="152">
        <v>5.7000000000000002E-2</v>
      </c>
      <c r="L82" s="1"/>
      <c r="M82" s="19">
        <v>2.4</v>
      </c>
      <c r="N82" s="19" t="s">
        <v>40</v>
      </c>
      <c r="O82" s="152">
        <v>2.4E-2</v>
      </c>
      <c r="P82" s="152">
        <v>5.0999999999999997E-2</v>
      </c>
      <c r="Q82" s="152">
        <v>6.2E-2</v>
      </c>
      <c r="R82"/>
      <c r="S82"/>
      <c r="T82" s="19">
        <v>2.4</v>
      </c>
      <c r="U82" s="19" t="s">
        <v>40</v>
      </c>
      <c r="V82" s="19">
        <v>2.5999999999999999E-2</v>
      </c>
      <c r="W82" s="19">
        <v>5.0999999999999997E-2</v>
      </c>
      <c r="X82" s="19">
        <v>6.4000000000000001E-2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21" customFormat="1" ht="15.75" customHeight="1" x14ac:dyDescent="0.35">
      <c r="A83" s="19">
        <v>2.8</v>
      </c>
      <c r="B83" s="19" t="s">
        <v>40</v>
      </c>
      <c r="C83" s="19">
        <v>8.9999999999999993E-3</v>
      </c>
      <c r="D83" s="19">
        <v>5.0999999999999997E-2</v>
      </c>
      <c r="E83" s="19">
        <v>5.0999999999999997E-2</v>
      </c>
      <c r="F83" s="1"/>
      <c r="G83" s="19">
        <v>2.8</v>
      </c>
      <c r="H83" s="19" t="s">
        <v>40</v>
      </c>
      <c r="I83" s="152">
        <v>1.7000000000000001E-2</v>
      </c>
      <c r="J83" s="152">
        <v>5.0999999999999997E-2</v>
      </c>
      <c r="K83" s="152">
        <v>7.2999999999999995E-2</v>
      </c>
      <c r="L83" s="1"/>
      <c r="M83" s="19">
        <v>2.8</v>
      </c>
      <c r="N83" s="19" t="s">
        <v>40</v>
      </c>
      <c r="O83" s="152">
        <v>2.3E-2</v>
      </c>
      <c r="P83" s="152">
        <v>5.0999999999999997E-2</v>
      </c>
      <c r="Q83" s="152">
        <v>8.7999999999999995E-2</v>
      </c>
      <c r="R83"/>
      <c r="S83"/>
      <c r="T83" s="19">
        <v>2.8</v>
      </c>
      <c r="U83" s="19" t="s">
        <v>40</v>
      </c>
      <c r="V83" s="19">
        <v>2.8000000000000001E-2</v>
      </c>
      <c r="W83" s="19">
        <v>5.1999999999999998E-2</v>
      </c>
      <c r="X83" s="19">
        <v>9.8000000000000004E-2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x14ac:dyDescent="0.35"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V84" s="1"/>
    </row>
    <row r="85" spans="1:112" x14ac:dyDescent="0.35">
      <c r="CK85" s="1"/>
      <c r="CV85" s="1"/>
    </row>
    <row r="86" spans="1:112" s="1" customFormat="1" x14ac:dyDescent="0.35">
      <c r="A86" s="194" t="s">
        <v>47</v>
      </c>
      <c r="B86" s="194"/>
      <c r="C86" s="194"/>
      <c r="D86" s="194"/>
      <c r="E86" s="194"/>
      <c r="F86" s="194"/>
      <c r="G86" s="194"/>
      <c r="H86" s="173"/>
      <c r="I86" s="195" t="s">
        <v>48</v>
      </c>
      <c r="J86" s="195"/>
      <c r="K86" s="195"/>
      <c r="L86" s="195"/>
      <c r="M86" s="195"/>
      <c r="N86" s="195"/>
      <c r="O86" s="195"/>
      <c r="P86" s="173"/>
      <c r="Q86" s="196" t="s">
        <v>51</v>
      </c>
      <c r="R86" s="196"/>
      <c r="S86" s="196"/>
      <c r="T86" s="196"/>
      <c r="U86" s="196"/>
      <c r="V86" s="196"/>
      <c r="W86" s="196"/>
      <c r="X86" s="173"/>
      <c r="Y86" s="197" t="s">
        <v>52</v>
      </c>
      <c r="Z86" s="197"/>
      <c r="AA86" s="197"/>
      <c r="AB86" s="197"/>
      <c r="AC86" s="197"/>
      <c r="AD86" s="197"/>
      <c r="AE86" s="197"/>
      <c r="AF86" s="151"/>
      <c r="AG86" s="185" t="s">
        <v>53</v>
      </c>
      <c r="AH86" s="185"/>
      <c r="AI86" s="185"/>
      <c r="AJ86" s="185"/>
      <c r="AK86" s="185"/>
      <c r="AL86" s="185"/>
      <c r="AM86" s="185"/>
    </row>
    <row r="87" spans="1:112" s="1" customFormat="1" x14ac:dyDescent="0.35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</row>
    <row r="88" spans="1:112" s="1" customFormat="1" x14ac:dyDescent="0.35">
      <c r="A88" s="2" t="s">
        <v>15</v>
      </c>
      <c r="B88" s="3" t="s">
        <v>8</v>
      </c>
      <c r="C88" s="4">
        <v>2</v>
      </c>
      <c r="D88" s="4">
        <v>3</v>
      </c>
      <c r="E88" s="4">
        <v>4</v>
      </c>
      <c r="F88" s="4">
        <v>5</v>
      </c>
      <c r="G88" s="38" t="s">
        <v>11</v>
      </c>
      <c r="H88" s="173"/>
      <c r="I88" s="2" t="s">
        <v>15</v>
      </c>
      <c r="J88" s="3" t="s">
        <v>8</v>
      </c>
      <c r="K88" s="4">
        <v>2</v>
      </c>
      <c r="L88" s="4">
        <v>3</v>
      </c>
      <c r="M88" s="4">
        <v>4</v>
      </c>
      <c r="N88" s="4">
        <v>5</v>
      </c>
      <c r="O88" s="44" t="s">
        <v>11</v>
      </c>
      <c r="P88" s="173"/>
      <c r="Q88" s="2" t="s">
        <v>15</v>
      </c>
      <c r="R88" s="3" t="s">
        <v>8</v>
      </c>
      <c r="S88" s="4">
        <v>2</v>
      </c>
      <c r="T88" s="4">
        <v>3</v>
      </c>
      <c r="U88" s="4">
        <v>4</v>
      </c>
      <c r="V88" s="4">
        <v>5</v>
      </c>
      <c r="W88" s="50" t="s">
        <v>11</v>
      </c>
      <c r="X88" s="173"/>
      <c r="Y88" s="2" t="s">
        <v>15</v>
      </c>
      <c r="Z88" s="3" t="s">
        <v>8</v>
      </c>
      <c r="AA88" s="4">
        <v>2</v>
      </c>
      <c r="AB88" s="4">
        <v>3</v>
      </c>
      <c r="AC88" s="4">
        <v>4</v>
      </c>
      <c r="AD88" s="4">
        <v>5</v>
      </c>
      <c r="AE88" s="56" t="s">
        <v>11</v>
      </c>
      <c r="AF88" s="173"/>
      <c r="AG88" s="2" t="s">
        <v>15</v>
      </c>
      <c r="AH88" s="3" t="s">
        <v>8</v>
      </c>
      <c r="AI88" s="4">
        <v>2</v>
      </c>
      <c r="AJ88" s="4">
        <v>3</v>
      </c>
      <c r="AK88" s="4">
        <v>4</v>
      </c>
      <c r="AL88" s="4">
        <v>5</v>
      </c>
      <c r="AM88" s="67" t="s">
        <v>11</v>
      </c>
    </row>
    <row r="89" spans="1:112" s="1" customFormat="1" x14ac:dyDescent="0.35">
      <c r="A89" s="5" t="s">
        <v>12</v>
      </c>
      <c r="B89" s="6"/>
      <c r="C89" s="7"/>
      <c r="D89" s="7"/>
      <c r="E89" s="7"/>
      <c r="F89" s="7"/>
      <c r="G89" s="39"/>
      <c r="H89" s="173"/>
      <c r="I89" s="5" t="s">
        <v>12</v>
      </c>
      <c r="J89" s="6"/>
      <c r="K89" s="7"/>
      <c r="L89" s="7"/>
      <c r="M89" s="7"/>
      <c r="N89" s="7"/>
      <c r="O89" s="45"/>
      <c r="P89" s="173"/>
      <c r="Q89" s="5" t="s">
        <v>12</v>
      </c>
      <c r="R89" s="6"/>
      <c r="S89" s="7"/>
      <c r="T89" s="7"/>
      <c r="U89" s="7"/>
      <c r="V89" s="7"/>
      <c r="W89" s="51"/>
      <c r="X89" s="173"/>
      <c r="Y89" s="5" t="s">
        <v>12</v>
      </c>
      <c r="Z89" s="6"/>
      <c r="AA89" s="7"/>
      <c r="AB89" s="7"/>
      <c r="AC89" s="7"/>
      <c r="AD89" s="7"/>
      <c r="AE89" s="58"/>
      <c r="AF89" s="173"/>
      <c r="AG89" s="5" t="s">
        <v>12</v>
      </c>
      <c r="AH89" s="6"/>
      <c r="AI89" s="7"/>
      <c r="AJ89" s="7"/>
      <c r="AK89" s="7"/>
      <c r="AL89" s="7"/>
      <c r="AM89" s="68"/>
    </row>
    <row r="90" spans="1:112" s="1" customFormat="1" x14ac:dyDescent="0.35">
      <c r="A90" s="5" t="s">
        <v>13</v>
      </c>
      <c r="B90" s="12" t="s">
        <v>9</v>
      </c>
      <c r="C90" s="66">
        <f>MIN(C$4,C$14,C$15,C$18,C$19)</f>
        <v>1.2999999999999999E-2</v>
      </c>
      <c r="D90" s="66">
        <f>MIN(I$4,I$14,I$15,I$18,I$19)</f>
        <v>2.1999999999999999E-2</v>
      </c>
      <c r="E90" s="119">
        <f>MIN(O$4,O$14,O$15,O$18,O$19)</f>
        <v>2.5999999999999999E-2</v>
      </c>
      <c r="F90" s="119">
        <f>MIN(V$4,V$14,V$15,V$18,V$19)</f>
        <v>2.8000000000000001E-2</v>
      </c>
      <c r="G90" s="120">
        <f>MIN(C90:F90)</f>
        <v>1.2999999999999999E-2</v>
      </c>
      <c r="H90" s="173"/>
      <c r="I90" s="5" t="s">
        <v>13</v>
      </c>
      <c r="J90" s="12" t="s">
        <v>9</v>
      </c>
      <c r="K90" s="66">
        <f>MIN(C$6,C$7,C$12,C$16)</f>
        <v>8.6999999999999994E-2</v>
      </c>
      <c r="L90" s="126">
        <f>MIN(I$6,I$7,I$12,I$16)</f>
        <v>0.08</v>
      </c>
      <c r="M90" s="126">
        <f>MIN(O$6,O$7,O$12,O$16)</f>
        <v>7.5999999999999998E-2</v>
      </c>
      <c r="N90" s="126">
        <f>MIN(V$6,V$7,V$12,V$16)</f>
        <v>7.1999999999999995E-2</v>
      </c>
      <c r="O90" s="127">
        <f>MIN(K90:N90)</f>
        <v>7.1999999999999995E-2</v>
      </c>
      <c r="P90" s="173"/>
      <c r="Q90" s="5" t="s">
        <v>13</v>
      </c>
      <c r="R90" s="12" t="s">
        <v>9</v>
      </c>
      <c r="S90" s="66">
        <f>MIN($C$8,$C$10,$C$11)</f>
        <v>5.6000000000000001E-2</v>
      </c>
      <c r="T90" s="133">
        <f>MIN($I$8,$I$10,$I$11)</f>
        <v>5.6000000000000001E-2</v>
      </c>
      <c r="U90" s="133">
        <f>MIN($O$8,$O$10,$O$11)</f>
        <v>5.6000000000000001E-2</v>
      </c>
      <c r="V90" s="133">
        <f>MIN($V$8,$V$10,$V$11)</f>
        <v>5.5E-2</v>
      </c>
      <c r="W90" s="134">
        <f>MIN(S90:V90)</f>
        <v>5.5E-2</v>
      </c>
      <c r="X90" s="173"/>
      <c r="Y90" s="5" t="s">
        <v>13</v>
      </c>
      <c r="Z90" s="12" t="s">
        <v>9</v>
      </c>
      <c r="AA90" s="66">
        <f>MIN($C$5,$C$13,$C$17)</f>
        <v>4.9000000000000002E-2</v>
      </c>
      <c r="AB90" s="119">
        <f>MIN($I$5,$I$13,$I$17)</f>
        <v>4.9000000000000002E-2</v>
      </c>
      <c r="AC90" s="119">
        <f>MIN($O$5,$O$13,$O$17)</f>
        <v>4.9000000000000002E-2</v>
      </c>
      <c r="AD90" s="66">
        <f>MIN($V$5,$V$13,$V$17)</f>
        <v>4.9000000000000002E-2</v>
      </c>
      <c r="AE90" s="139">
        <f>MIN(AA90:AD90)</f>
        <v>4.9000000000000002E-2</v>
      </c>
      <c r="AF90" s="173"/>
      <c r="AG90" s="5" t="s">
        <v>13</v>
      </c>
      <c r="AH90" s="12" t="s">
        <v>9</v>
      </c>
      <c r="AI90" s="66">
        <f>$C$9</f>
        <v>4.9000000000000002E-2</v>
      </c>
      <c r="AJ90" s="66">
        <f>$I$9</f>
        <v>4.9000000000000002E-2</v>
      </c>
      <c r="AK90" s="66">
        <f>$O$9</f>
        <v>4.9000000000000002E-2</v>
      </c>
      <c r="AL90" s="66">
        <f>$V$9</f>
        <v>4.9000000000000002E-2</v>
      </c>
      <c r="AM90" s="73">
        <f>MIN($AI90:$AL90)</f>
        <v>4.9000000000000002E-2</v>
      </c>
    </row>
    <row r="91" spans="1:112" s="1" customFormat="1" x14ac:dyDescent="0.35">
      <c r="A91" s="5"/>
      <c r="B91" s="6" t="s">
        <v>10</v>
      </c>
      <c r="C91" s="66">
        <f>MAX(C$4,C$14,C$15,C$18,C$19)</f>
        <v>3.2000000000000001E-2</v>
      </c>
      <c r="D91" s="66">
        <f>MAX(I$4,I$14,I$15,I$18,I$19)</f>
        <v>4.2000000000000003E-2</v>
      </c>
      <c r="E91" s="119">
        <f>MAX(O$4,O$14,O$15,O$18,O$19)</f>
        <v>5.1999999999999998E-2</v>
      </c>
      <c r="F91" s="119">
        <f>MAX(V$4,V$14,V$15,V$18,V$19)</f>
        <v>5.8999999999999997E-2</v>
      </c>
      <c r="G91" s="121">
        <f>MAX(C91:F91)</f>
        <v>5.8999999999999997E-2</v>
      </c>
      <c r="H91" s="173"/>
      <c r="I91" s="5"/>
      <c r="J91" s="6" t="s">
        <v>10</v>
      </c>
      <c r="K91" s="66">
        <f>MAX(C$6,C$7,C$12,C$16)</f>
        <v>0.17199999999999999</v>
      </c>
      <c r="L91" s="126">
        <f>MAX(I$6,I$7,I$12,I$16)</f>
        <v>0.20699999999999999</v>
      </c>
      <c r="M91" s="126">
        <f>MAX(O$6,O$7,O$12,O$16)</f>
        <v>0.22500000000000001</v>
      </c>
      <c r="N91" s="126">
        <f>MAX(V$6,V$7,V$12,V$16)</f>
        <v>0.23499999999999999</v>
      </c>
      <c r="O91" s="128">
        <f>MAX(K91:N91)</f>
        <v>0.23499999999999999</v>
      </c>
      <c r="P91" s="173"/>
      <c r="Q91" s="5"/>
      <c r="R91" s="6" t="s">
        <v>10</v>
      </c>
      <c r="S91" s="66">
        <f>MAX($C$8,$C$10,$C$11)</f>
        <v>6.3E-2</v>
      </c>
      <c r="T91" s="133">
        <f>MAX($I$8,$I$10,$I$11)</f>
        <v>8.7999999999999995E-2</v>
      </c>
      <c r="U91" s="133">
        <f>MAX($O$8,$O$10,$O$11)</f>
        <v>0.10299999999999999</v>
      </c>
      <c r="V91" s="133">
        <f>MAX($V$8,$V$10,$V$11)</f>
        <v>0.113</v>
      </c>
      <c r="W91" s="135">
        <f>MAX(S91:V91)</f>
        <v>0.113</v>
      </c>
      <c r="X91" s="173"/>
      <c r="Y91" s="5"/>
      <c r="Z91" s="6" t="s">
        <v>10</v>
      </c>
      <c r="AA91" s="140">
        <f>MAX($C$5,$C$13,$C$17)</f>
        <v>0.05</v>
      </c>
      <c r="AB91" s="141">
        <f>MAX($I$5,$I$13,$I$17)</f>
        <v>4.9000000000000002E-2</v>
      </c>
      <c r="AC91" s="141">
        <f>MAX($O$5,$O$13,$O$17)</f>
        <v>4.9000000000000002E-2</v>
      </c>
      <c r="AD91" s="140">
        <f>MAX($V$5,$V$13,$V$17)</f>
        <v>0.05</v>
      </c>
      <c r="AE91" s="142">
        <f>MAX(AA91:AD91)</f>
        <v>0.05</v>
      </c>
      <c r="AF91" s="173"/>
      <c r="AG91" s="5" t="s">
        <v>14</v>
      </c>
      <c r="AH91" s="12" t="s">
        <v>9</v>
      </c>
      <c r="AI91" s="66">
        <f>$C$25</f>
        <v>0.05</v>
      </c>
      <c r="AJ91" s="66">
        <f>$I$25</f>
        <v>0.05</v>
      </c>
      <c r="AK91" s="66">
        <f>$O$25</f>
        <v>0.05</v>
      </c>
      <c r="AL91" s="66">
        <f>$V$25</f>
        <v>4.9000000000000002E-2</v>
      </c>
      <c r="AM91" s="73">
        <f>MIN($AI91:$AL91)</f>
        <v>4.9000000000000002E-2</v>
      </c>
    </row>
    <row r="92" spans="1:112" s="1" customFormat="1" x14ac:dyDescent="0.35">
      <c r="A92" s="5" t="s">
        <v>14</v>
      </c>
      <c r="B92" s="12" t="s">
        <v>9</v>
      </c>
      <c r="C92" s="66">
        <f>MIN(C$20,C$30,C$31,C$34,C$35)</f>
        <v>1.0999999999999999E-2</v>
      </c>
      <c r="D92" s="66">
        <f>MIN(I$20,I$30,I$31,I$34,I$35)</f>
        <v>1.9E-2</v>
      </c>
      <c r="E92" s="119">
        <f>MIN(O$20,O$30,O$31,O$34,O$35)</f>
        <v>2.5000000000000001E-2</v>
      </c>
      <c r="F92" s="119">
        <f>MIN(V$20,V$30,V$31,V$34,V$35)</f>
        <v>2.7E-2</v>
      </c>
      <c r="G92" s="120">
        <f>MIN(C92:F92)</f>
        <v>1.0999999999999999E-2</v>
      </c>
      <c r="H92" s="173"/>
      <c r="I92" s="5" t="s">
        <v>14</v>
      </c>
      <c r="J92" s="12" t="s">
        <v>9</v>
      </c>
      <c r="K92" s="66">
        <f>MIN(C$22,C$23,C$28,C$32)</f>
        <v>8.5999999999999993E-2</v>
      </c>
      <c r="L92" s="126">
        <f>MIN(I$22,I$23,I$28,I$32)</f>
        <v>7.9000000000000001E-2</v>
      </c>
      <c r="M92" s="126">
        <f>MIN(O$22,O$23,O$28,O$32)</f>
        <v>7.5999999999999998E-2</v>
      </c>
      <c r="N92" s="126">
        <f>MIN(V$22,V$23,V$28,V$32)</f>
        <v>7.1999999999999995E-2</v>
      </c>
      <c r="O92" s="127">
        <f>MIN(K92:N92)</f>
        <v>7.1999999999999995E-2</v>
      </c>
      <c r="P92" s="173"/>
      <c r="Q92" s="5" t="s">
        <v>14</v>
      </c>
      <c r="R92" s="12" t="s">
        <v>9</v>
      </c>
      <c r="S92" s="133">
        <f>MIN($C$24,$C$26:$C$27)</f>
        <v>5.3999999999999999E-2</v>
      </c>
      <c r="T92" s="133">
        <f>MIN($I$24,$I$26:$I$27)</f>
        <v>5.5E-2</v>
      </c>
      <c r="U92" s="133">
        <f>MIN($O$24,$O$26:$O$27)</f>
        <v>5.6000000000000001E-2</v>
      </c>
      <c r="V92" s="133">
        <f>MIN($V$24,$V$26,$V$27)</f>
        <v>5.5E-2</v>
      </c>
      <c r="W92" s="134">
        <f>MIN(S92:V92)</f>
        <v>5.3999999999999999E-2</v>
      </c>
      <c r="X92" s="173"/>
      <c r="Y92" s="5" t="s">
        <v>14</v>
      </c>
      <c r="Z92" s="12" t="s">
        <v>9</v>
      </c>
      <c r="AA92" s="66">
        <f>MIN($C$21,$C$29,$C$33)</f>
        <v>0.05</v>
      </c>
      <c r="AB92" s="119">
        <f>MIN($I$21,$I$29,$I$33)</f>
        <v>4.9000000000000002E-2</v>
      </c>
      <c r="AC92" s="119">
        <f>MIN($O$21,$O$29,$O$33)</f>
        <v>4.9000000000000002E-2</v>
      </c>
      <c r="AD92" s="66">
        <f>MIN($V$21,$V$29,$V$33)</f>
        <v>0.05</v>
      </c>
      <c r="AE92" s="139">
        <f>MIN(AA92:AD92)</f>
        <v>4.9000000000000002E-2</v>
      </c>
      <c r="AF92" s="173"/>
      <c r="AG92" s="5" t="s">
        <v>17</v>
      </c>
      <c r="AH92" s="12" t="s">
        <v>9</v>
      </c>
      <c r="AI92" s="66">
        <f>$C$41</f>
        <v>0.05</v>
      </c>
      <c r="AJ92" s="66">
        <f>$I$41</f>
        <v>4.9000000000000002E-2</v>
      </c>
      <c r="AK92" s="66">
        <f>$O$41</f>
        <v>4.9000000000000002E-2</v>
      </c>
      <c r="AL92" s="66">
        <f>$V$41</f>
        <v>0.05</v>
      </c>
      <c r="AM92" s="73">
        <f>MIN($AI92:$AL92)</f>
        <v>4.9000000000000002E-2</v>
      </c>
    </row>
    <row r="93" spans="1:112" s="1" customFormat="1" x14ac:dyDescent="0.35">
      <c r="A93" s="5"/>
      <c r="B93" s="6" t="s">
        <v>10</v>
      </c>
      <c r="C93" s="66">
        <f>MAX(C$20,C$30,C$31,C$34,C$35)</f>
        <v>0.03</v>
      </c>
      <c r="D93" s="66">
        <f>MAX(I$20,I$30,I$31,I$34,I$35)</f>
        <v>3.9E-2</v>
      </c>
      <c r="E93" s="119">
        <f>MAX(O$20,O$30,O$31,O$34,O$35)</f>
        <v>4.9000000000000002E-2</v>
      </c>
      <c r="F93" s="119">
        <f>MAX(V$20,V$30,V$31,V$34,V$35)</f>
        <v>5.7000000000000002E-2</v>
      </c>
      <c r="G93" s="121">
        <f>MAX(C93:F93)</f>
        <v>5.7000000000000002E-2</v>
      </c>
      <c r="H93" s="173"/>
      <c r="I93" s="5"/>
      <c r="J93" s="6" t="s">
        <v>10</v>
      </c>
      <c r="K93" s="66">
        <f>MAX(C$22,C$23,C$28,C$32)</f>
        <v>0.16400000000000001</v>
      </c>
      <c r="L93" s="126">
        <f>MAX(I$22,I$23,I$28,I$32)</f>
        <v>0.2</v>
      </c>
      <c r="M93" s="126">
        <f>MAX(O$22,O$23,O$28,O$32)</f>
        <v>0.218</v>
      </c>
      <c r="N93" s="126">
        <f>MAX(V$22,V$23,V$28,V$32)</f>
        <v>0.22800000000000001</v>
      </c>
      <c r="O93" s="128">
        <f>MAX(K93:N93)</f>
        <v>0.22800000000000001</v>
      </c>
      <c r="P93" s="173"/>
      <c r="Q93" s="5"/>
      <c r="R93" s="6" t="s">
        <v>10</v>
      </c>
      <c r="S93" s="133">
        <f>MAX($C$24,$C$26:$C$27)</f>
        <v>5.8999999999999997E-2</v>
      </c>
      <c r="T93" s="133">
        <f>MAX($I$24,$I$26:$I$27)</f>
        <v>8.4000000000000005E-2</v>
      </c>
      <c r="U93" s="133">
        <f>MAX($O$24,$O$26:$O$27)</f>
        <v>9.9000000000000005E-2</v>
      </c>
      <c r="V93" s="133">
        <f>MAX($V$24,$V$26,$V$27)</f>
        <v>0.109</v>
      </c>
      <c r="W93" s="135">
        <f>MAX(S93:V93)</f>
        <v>0.109</v>
      </c>
      <c r="X93" s="173"/>
      <c r="Y93" s="5"/>
      <c r="Z93" s="6" t="s">
        <v>10</v>
      </c>
      <c r="AA93" s="140">
        <f>MAX($C$21,$C$29,$C$33)</f>
        <v>0.05</v>
      </c>
      <c r="AB93" s="141">
        <f>MAX($I$21,$I$29,$I$33)</f>
        <v>0.05</v>
      </c>
      <c r="AC93" s="141">
        <f>MAX($O$21,$O$29,$O$33)</f>
        <v>0.05</v>
      </c>
      <c r="AD93" s="140">
        <f>MAX($V$21,$V$29,$V$33)</f>
        <v>0.05</v>
      </c>
      <c r="AE93" s="142">
        <f>MAX(AA93:AD93)</f>
        <v>0.05</v>
      </c>
      <c r="AF93" s="173"/>
      <c r="AG93" s="5" t="s">
        <v>20</v>
      </c>
      <c r="AH93" s="12" t="s">
        <v>9</v>
      </c>
      <c r="AI93" s="66">
        <f>$C$57</f>
        <v>0.05</v>
      </c>
      <c r="AJ93" s="66">
        <f>$I$57</f>
        <v>0.05</v>
      </c>
      <c r="AK93" s="66">
        <f>$O$57</f>
        <v>4.9000000000000002E-2</v>
      </c>
      <c r="AL93" s="66">
        <f>$V$57</f>
        <v>0.05</v>
      </c>
      <c r="AM93" s="73">
        <f>MIN($AI93:$AL93)</f>
        <v>4.9000000000000002E-2</v>
      </c>
    </row>
    <row r="94" spans="1:112" s="1" customFormat="1" x14ac:dyDescent="0.35">
      <c r="A94" s="5" t="s">
        <v>17</v>
      </c>
      <c r="B94" s="12" t="s">
        <v>9</v>
      </c>
      <c r="C94" s="66">
        <f>MIN(C$36,C$46,C$47,C$50,C$51)</f>
        <v>1.0999999999999999E-2</v>
      </c>
      <c r="D94" s="66">
        <f>MIN(I$36,I$46,I$47,I$50,I$51)</f>
        <v>1.9E-2</v>
      </c>
      <c r="E94" s="119">
        <f>MIN(O$36,O$46,O$47,O$50,O$51)</f>
        <v>2.4E-2</v>
      </c>
      <c r="F94" s="119">
        <f>MIN(V$36,V$46,V$47,V$50,V$51)</f>
        <v>2.7E-2</v>
      </c>
      <c r="G94" s="120">
        <f>MIN(C94:F94)</f>
        <v>1.0999999999999999E-2</v>
      </c>
      <c r="H94" s="173"/>
      <c r="I94" s="5" t="s">
        <v>17</v>
      </c>
      <c r="J94" s="12" t="s">
        <v>9</v>
      </c>
      <c r="K94" s="66">
        <f>MIN(C$38,C$39,C$44,C$48)</f>
        <v>8.5000000000000006E-2</v>
      </c>
      <c r="L94" s="126">
        <f>MIN(I$38,I$39,I$44,I$48)</f>
        <v>7.9000000000000001E-2</v>
      </c>
      <c r="M94" s="126">
        <f>MIN(O$38,O$39,O$44,O$48)</f>
        <v>7.4999999999999997E-2</v>
      </c>
      <c r="N94" s="126">
        <f>MIN(V$38,V$39,V$44,V$48)</f>
        <v>7.1999999999999995E-2</v>
      </c>
      <c r="O94" s="127">
        <f>MIN(K94:N94)</f>
        <v>7.1999999999999995E-2</v>
      </c>
      <c r="P94" s="173"/>
      <c r="Q94" s="5" t="s">
        <v>17</v>
      </c>
      <c r="R94" s="12" t="s">
        <v>9</v>
      </c>
      <c r="S94" s="133">
        <f>MIN($C$40,$C$42:$C$43)</f>
        <v>5.2999999999999999E-2</v>
      </c>
      <c r="T94" s="133">
        <f>MIN($I$40,$I$42:$I$43)</f>
        <v>5.5E-2</v>
      </c>
      <c r="U94" s="133">
        <f>MIN($O$40,$O$42:$O$43)</f>
        <v>5.6000000000000001E-2</v>
      </c>
      <c r="V94" s="133">
        <f>MIN($V$40,$V$42,$V$43)</f>
        <v>5.5E-2</v>
      </c>
      <c r="W94" s="134">
        <f>MIN(S94:V94)</f>
        <v>5.2999999999999999E-2</v>
      </c>
      <c r="X94" s="173"/>
      <c r="Y94" s="5" t="s">
        <v>17</v>
      </c>
      <c r="Z94" s="12" t="s">
        <v>9</v>
      </c>
      <c r="AA94" s="66">
        <f>MIN($C$37,$C$45,$C$49)</f>
        <v>0.05</v>
      </c>
      <c r="AB94" s="119">
        <f>MIN($I$37,$I$45,$I$49)</f>
        <v>4.9000000000000002E-2</v>
      </c>
      <c r="AC94" s="119">
        <f>MIN($O$37,$O$45,$O$49)</f>
        <v>4.9000000000000002E-2</v>
      </c>
      <c r="AD94" s="66">
        <f>MIN($V$37,$V$45,$V$49)</f>
        <v>0.05</v>
      </c>
      <c r="AE94" s="139">
        <f>MIN(AA94:AD94)</f>
        <v>4.9000000000000002E-2</v>
      </c>
      <c r="AF94" s="173"/>
      <c r="AG94" s="117" t="s">
        <v>41</v>
      </c>
      <c r="AH94" s="118" t="s">
        <v>9</v>
      </c>
      <c r="AI94" s="66">
        <f>$C$73</f>
        <v>0.05</v>
      </c>
      <c r="AJ94" s="66">
        <f>$I$73</f>
        <v>0.05</v>
      </c>
      <c r="AK94" s="66">
        <f>$O$73</f>
        <v>4.9000000000000002E-2</v>
      </c>
      <c r="AL94" s="66">
        <f>$V$73</f>
        <v>0.05</v>
      </c>
      <c r="AM94" s="73">
        <f>MIN($AI94:$AL94)</f>
        <v>4.9000000000000002E-2</v>
      </c>
    </row>
    <row r="95" spans="1:112" s="1" customFormat="1" x14ac:dyDescent="0.35">
      <c r="A95" s="5"/>
      <c r="B95" s="6" t="s">
        <v>10</v>
      </c>
      <c r="C95" s="66">
        <f>MAX(C$36,C$46,C$47,C$50,C$51)</f>
        <v>2.9000000000000001E-2</v>
      </c>
      <c r="D95" s="66">
        <f>MAX(I$36,I$46,I$47,I$50,I$51)</f>
        <v>3.7999999999999999E-2</v>
      </c>
      <c r="E95" s="119">
        <f>MAX(O$36,O$46,O$47,O$50,O$51)</f>
        <v>4.8000000000000001E-2</v>
      </c>
      <c r="F95" s="119">
        <f>MAX(V$36,V$46,V$47,V$50,V$51)</f>
        <v>5.5E-2</v>
      </c>
      <c r="G95" s="121">
        <f>MAX(C95:F95)</f>
        <v>5.5E-2</v>
      </c>
      <c r="H95" s="173"/>
      <c r="I95" s="5"/>
      <c r="J95" s="6" t="s">
        <v>10</v>
      </c>
      <c r="K95" s="66">
        <f>MAX(C$38,C$39,C$44,C$48)</f>
        <v>0.16</v>
      </c>
      <c r="L95" s="126">
        <f>MAX(I$38,I$39,I$44,I$48)</f>
        <v>0.19700000000000001</v>
      </c>
      <c r="M95" s="126">
        <f>MAX(O$38,O$39,O$44,O$48)</f>
        <v>0.214</v>
      </c>
      <c r="N95" s="126">
        <f>MAX(V$38,V$39,V$44,V$48)</f>
        <v>0.224</v>
      </c>
      <c r="O95" s="128">
        <f>MAX(K95:N95)</f>
        <v>0.224</v>
      </c>
      <c r="P95" s="173"/>
      <c r="Q95" s="5"/>
      <c r="R95" s="6" t="s">
        <v>10</v>
      </c>
      <c r="S95" s="133">
        <f>MAX($C$40,$C$42:$C$43)</f>
        <v>5.7000000000000002E-2</v>
      </c>
      <c r="T95" s="133">
        <f>MAX($I$40,$I$42:$I$43)</f>
        <v>8.2000000000000003E-2</v>
      </c>
      <c r="U95" s="133">
        <f>MAX($O$40,$O$42:$O$43)</f>
        <v>9.7000000000000003E-2</v>
      </c>
      <c r="V95" s="133">
        <f>MAX($V$40,$V$42,$V$43)</f>
        <v>0.108</v>
      </c>
      <c r="W95" s="135">
        <f>MAX(S95:V95)</f>
        <v>0.108</v>
      </c>
      <c r="X95" s="173"/>
      <c r="Y95" s="5"/>
      <c r="Z95" s="6" t="s">
        <v>10</v>
      </c>
      <c r="AA95" s="140">
        <f>MAX($C$37,$C$45,$C$49)</f>
        <v>0.05</v>
      </c>
      <c r="AB95" s="141">
        <f>MAX($I$37,$I$45,$I$49)</f>
        <v>0.05</v>
      </c>
      <c r="AC95" s="141">
        <f>MAX($O$37,$O$45,$O$49)</f>
        <v>0.05</v>
      </c>
      <c r="AD95" s="140">
        <f>MAX($V$37,$V$45,$V$49)</f>
        <v>0.05</v>
      </c>
      <c r="AE95" s="142">
        <f>MAX(AA95:AD95)</f>
        <v>0.05</v>
      </c>
      <c r="AF95" s="173"/>
      <c r="AG95" s="69"/>
      <c r="AH95" s="70" t="s">
        <v>9</v>
      </c>
      <c r="AI95" s="71">
        <f>MIN($AI90:$AI94)</f>
        <v>4.9000000000000002E-2</v>
      </c>
      <c r="AJ95" s="71">
        <f>MIN($AJ90:$AJ94)</f>
        <v>4.9000000000000002E-2</v>
      </c>
      <c r="AK95" s="71">
        <f>MIN($AK90:$AK94)</f>
        <v>4.9000000000000002E-2</v>
      </c>
      <c r="AL95" s="71">
        <f>MIN($AL90:$AL94)</f>
        <v>4.9000000000000002E-2</v>
      </c>
      <c r="AM95" s="72">
        <f>MIN($AM90:$AM94)</f>
        <v>4.9000000000000002E-2</v>
      </c>
    </row>
    <row r="96" spans="1:112" s="1" customFormat="1" x14ac:dyDescent="0.35">
      <c r="A96" s="5" t="s">
        <v>20</v>
      </c>
      <c r="B96" s="12" t="s">
        <v>9</v>
      </c>
      <c r="C96" s="66">
        <f>MIN(C$52,C$62,C$63,C$66,C$67)</f>
        <v>0.01</v>
      </c>
      <c r="D96" s="66">
        <f>MIN(I$52,I$62,I$63,I$66,I$67)</f>
        <v>1.7999999999999999E-2</v>
      </c>
      <c r="E96" s="119">
        <f>MIN(O$52,O$62,O$63,O$66,O$67)</f>
        <v>2.4E-2</v>
      </c>
      <c r="F96" s="119">
        <f>MIN(V$52,V$62,V$63,V$66,V$67)</f>
        <v>2.5999999999999999E-2</v>
      </c>
      <c r="G96" s="120">
        <f>MIN(C96:F96)</f>
        <v>0.01</v>
      </c>
      <c r="H96" s="173"/>
      <c r="I96" s="5" t="s">
        <v>20</v>
      </c>
      <c r="J96" s="12" t="s">
        <v>9</v>
      </c>
      <c r="K96" s="66">
        <f>MIN(C$54,C$55,C$60,C$64)</f>
        <v>8.5000000000000006E-2</v>
      </c>
      <c r="L96" s="126">
        <f>MIN(I$54,I$55,I$60,I$64)</f>
        <v>7.8E-2</v>
      </c>
      <c r="M96" s="126">
        <f>MIN(O$54,O$55,O$60,O$64)</f>
        <v>7.4999999999999997E-2</v>
      </c>
      <c r="N96" s="126">
        <f>MIN(V$54,V$55,V$60,V$64)</f>
        <v>7.2999999999999995E-2</v>
      </c>
      <c r="O96" s="127">
        <f>MIN(K96:N96)</f>
        <v>7.2999999999999995E-2</v>
      </c>
      <c r="P96" s="173"/>
      <c r="Q96" s="5" t="s">
        <v>20</v>
      </c>
      <c r="R96" s="12" t="s">
        <v>9</v>
      </c>
      <c r="S96" s="133">
        <f>MIN($C$56,$C$58,$C$59)</f>
        <v>5.1999999999999998E-2</v>
      </c>
      <c r="T96" s="133">
        <f>MIN($I$56,$I$58,$I$59)</f>
        <v>5.5E-2</v>
      </c>
      <c r="U96" s="133">
        <f>MIN($O$56,$O$58,$O$59)</f>
        <v>5.6000000000000001E-2</v>
      </c>
      <c r="V96" s="133">
        <f>MIN($V$56,$V$58,$V$59)</f>
        <v>5.5E-2</v>
      </c>
      <c r="W96" s="134">
        <f>MIN(S96:V96)</f>
        <v>5.1999999999999998E-2</v>
      </c>
      <c r="X96" s="173"/>
      <c r="Y96" s="5" t="s">
        <v>20</v>
      </c>
      <c r="Z96" s="12" t="s">
        <v>9</v>
      </c>
      <c r="AA96" s="66">
        <f>MIN($C$53,$C$61,$C$65)</f>
        <v>0.05</v>
      </c>
      <c r="AB96" s="119">
        <f>MIN($I$53,$I$61,$I$65)</f>
        <v>0.05</v>
      </c>
      <c r="AC96" s="119">
        <f>MIN($O$53,$O$61,$O$65)</f>
        <v>4.9000000000000002E-2</v>
      </c>
      <c r="AD96" s="66">
        <f>MIN($V$53,$V$61,$V$65)</f>
        <v>4.9000000000000002E-2</v>
      </c>
      <c r="AE96" s="139">
        <f>MIN(AA96:AD96)</f>
        <v>4.9000000000000002E-2</v>
      </c>
      <c r="AF96" s="173"/>
      <c r="AG96" s="69"/>
      <c r="AH96" s="70" t="s">
        <v>10</v>
      </c>
      <c r="AI96" s="71">
        <f>MAX($AI90:$AI94)</f>
        <v>0.05</v>
      </c>
      <c r="AJ96" s="71">
        <f>MAX($AJ90:$AJ94)</f>
        <v>0.05</v>
      </c>
      <c r="AK96" s="71">
        <f>MAX($AK90:$AK94)</f>
        <v>0.05</v>
      </c>
      <c r="AL96" s="71">
        <f>MAX($AL90:$AL94)</f>
        <v>0.05</v>
      </c>
      <c r="AM96" s="72">
        <f>MAX($AM90:$AM94)</f>
        <v>4.9000000000000002E-2</v>
      </c>
    </row>
    <row r="97" spans="1:39" s="1" customFormat="1" x14ac:dyDescent="0.35">
      <c r="A97" s="5"/>
      <c r="B97" s="6" t="s">
        <v>10</v>
      </c>
      <c r="C97" s="66">
        <f>MAX(C$52,C$62,C$63,C$66,C$67)</f>
        <v>2.9000000000000001E-2</v>
      </c>
      <c r="D97" s="66">
        <f>MAX(I$52,I$62,I$63,I$66,I$67)</f>
        <v>3.6999999999999998E-2</v>
      </c>
      <c r="E97" s="119">
        <f>MAX(O$52,O$62,O$63,O$66,O$67)</f>
        <v>4.7E-2</v>
      </c>
      <c r="F97" s="119">
        <f>MAX(V$52,V$62,V$63,V$66,V$67)</f>
        <v>5.3999999999999999E-2</v>
      </c>
      <c r="G97" s="121">
        <f>MAX(C97:F97)</f>
        <v>5.3999999999999999E-2</v>
      </c>
      <c r="H97" s="173"/>
      <c r="I97" s="5"/>
      <c r="J97" s="6" t="s">
        <v>10</v>
      </c>
      <c r="K97" s="66">
        <f>MAX(C$54,C$55,C$60,C$64)</f>
        <v>0.158</v>
      </c>
      <c r="L97" s="126">
        <f>MAX(I$54,I$55,I$60,I$64)</f>
        <v>0.193</v>
      </c>
      <c r="M97" s="126">
        <f>MAX(O$54,O$55,O$60,O$64)</f>
        <v>0.21199999999999999</v>
      </c>
      <c r="N97" s="126">
        <f>MAX(V$54,V$55,V$60,V$64)</f>
        <v>0.222</v>
      </c>
      <c r="O97" s="128">
        <f>MAX(K97:N97)</f>
        <v>0.222</v>
      </c>
      <c r="P97" s="173"/>
      <c r="Q97" s="5"/>
      <c r="R97" s="6" t="s">
        <v>10</v>
      </c>
      <c r="S97" s="133">
        <f>MAX($C$56,$C$58,$C$59)</f>
        <v>5.6000000000000001E-2</v>
      </c>
      <c r="T97" s="133">
        <f>MAX($I$56,$I$58,$I$59)</f>
        <v>0.08</v>
      </c>
      <c r="U97" s="133">
        <f>MAX($O$56,$O$58,$O$59)</f>
        <v>9.6000000000000002E-2</v>
      </c>
      <c r="V97" s="133">
        <f>MAX($V$56,$V$58,$V$59)</f>
        <v>0.107</v>
      </c>
      <c r="W97" s="135">
        <f>MAX(S97:V97)</f>
        <v>0.107</v>
      </c>
      <c r="X97" s="173"/>
      <c r="Y97" s="5"/>
      <c r="Z97" s="6" t="s">
        <v>10</v>
      </c>
      <c r="AA97" s="140">
        <f>MAX($C$53,$C$61,$C$65)</f>
        <v>0.05</v>
      </c>
      <c r="AB97" s="141">
        <f>MAX($I$53,$I$61,$I$65)</f>
        <v>0.05</v>
      </c>
      <c r="AC97" s="141">
        <f>MAX($O$53,$O$61,$O$65)</f>
        <v>0.05</v>
      </c>
      <c r="AD97" s="66">
        <f>MAX($V$53,$V$61,$V$65)</f>
        <v>0.05</v>
      </c>
      <c r="AE97" s="142">
        <f>MAX(AA97:AD97)</f>
        <v>0.05</v>
      </c>
      <c r="AF97" s="173"/>
      <c r="AG97" s="173"/>
      <c r="AH97" s="173"/>
      <c r="AI97" s="173"/>
      <c r="AJ97" s="173"/>
      <c r="AK97" s="173"/>
      <c r="AL97" s="173"/>
      <c r="AM97" s="173"/>
    </row>
    <row r="98" spans="1:39" s="1" customFormat="1" x14ac:dyDescent="0.35">
      <c r="A98" s="173" t="s">
        <v>41</v>
      </c>
      <c r="B98" s="12" t="s">
        <v>9</v>
      </c>
      <c r="C98" s="66">
        <f>MIN(C$68,C$78,C$79,C$82,C$83)</f>
        <v>8.9999999999999993E-3</v>
      </c>
      <c r="D98" s="66">
        <f>MIN(I$68,I$78,I$79,I$82,I$83)</f>
        <v>1.7000000000000001E-2</v>
      </c>
      <c r="E98" s="119">
        <f>MIN(O$68,O$78,O$79,O$82,O$83)</f>
        <v>2.3E-2</v>
      </c>
      <c r="F98" s="119">
        <f>MIN(V$68,V$78,V$79,V$82,V$83)</f>
        <v>2.5999999999999999E-2</v>
      </c>
      <c r="G98" s="120">
        <f>MIN(C98:F98)</f>
        <v>8.9999999999999993E-3</v>
      </c>
      <c r="H98" s="173"/>
      <c r="I98" s="5" t="s">
        <v>41</v>
      </c>
      <c r="J98" s="12" t="s">
        <v>9</v>
      </c>
      <c r="K98" s="66">
        <f>MIN(C$70,C$71,C$76,C$80)</f>
        <v>8.4000000000000005E-2</v>
      </c>
      <c r="L98" s="126">
        <f>MIN(I$70,I$71,I$76,I$80)</f>
        <v>7.8E-2</v>
      </c>
      <c r="M98" s="126">
        <f>MIN(O$70,O$71,O$76,O$80)</f>
        <v>7.4999999999999997E-2</v>
      </c>
      <c r="N98" s="126">
        <f>MIN(V$70,V$71,V$76,V$80)</f>
        <v>7.1999999999999995E-2</v>
      </c>
      <c r="O98" s="127">
        <f>MIN(K98:N98)</f>
        <v>7.1999999999999995E-2</v>
      </c>
      <c r="P98" s="173"/>
      <c r="Q98" s="5" t="s">
        <v>41</v>
      </c>
      <c r="R98" s="12" t="s">
        <v>9</v>
      </c>
      <c r="S98" s="133">
        <f>MIN($C$72,$C$74,$C$75)</f>
        <v>5.0999999999999997E-2</v>
      </c>
      <c r="T98" s="133">
        <f>MIN($I$72,$I$74,$I$75)</f>
        <v>5.5E-2</v>
      </c>
      <c r="U98" s="133">
        <f>MIN($O$72,$O$74,$O$75)</f>
        <v>5.6000000000000001E-2</v>
      </c>
      <c r="V98" s="133">
        <f>MIN($V$72,$V$74,$V$75)</f>
        <v>5.5E-2</v>
      </c>
      <c r="W98" s="134">
        <f>MIN(S98:V98)</f>
        <v>5.0999999999999997E-2</v>
      </c>
      <c r="X98" s="173"/>
      <c r="Y98" s="5" t="s">
        <v>41</v>
      </c>
      <c r="Z98" s="12" t="s">
        <v>9</v>
      </c>
      <c r="AA98" s="66">
        <f>MIN($C$69,$C$77,$C$81)</f>
        <v>0.05</v>
      </c>
      <c r="AB98" s="66">
        <f>MIN($I$69,$I$77,$I$81)</f>
        <v>0.05</v>
      </c>
      <c r="AC98" s="66">
        <f>MIN($O$69,$O$77,$O$81)</f>
        <v>0.05</v>
      </c>
      <c r="AD98" s="66">
        <f>MIN($V$69,$V$77,$V$81)</f>
        <v>0.05</v>
      </c>
      <c r="AE98" s="139">
        <f>MIN(AA98:AD98)</f>
        <v>0.05</v>
      </c>
      <c r="AF98" s="173"/>
      <c r="AG98" s="173"/>
      <c r="AH98" s="173"/>
      <c r="AI98" s="173"/>
      <c r="AJ98" s="173"/>
      <c r="AK98" s="173"/>
      <c r="AL98" s="173"/>
      <c r="AM98" s="173"/>
    </row>
    <row r="99" spans="1:39" s="1" customFormat="1" x14ac:dyDescent="0.35">
      <c r="A99" s="173"/>
      <c r="B99" s="6" t="s">
        <v>10</v>
      </c>
      <c r="C99" s="66">
        <f>MAX(C$68,C$78,C$79,C$82,C$83)</f>
        <v>2.8000000000000001E-2</v>
      </c>
      <c r="D99" s="66">
        <f>MAX(I$68,I$78,I$79,I$82,I$83)</f>
        <v>3.5000000000000003E-2</v>
      </c>
      <c r="E99" s="119">
        <f>MAX(O$68,O$78,O$79,O$82,O$83)</f>
        <v>4.5999999999999999E-2</v>
      </c>
      <c r="F99" s="119">
        <f>MAX(V$68,V$78,V$79,V$82,V$83)</f>
        <v>5.2999999999999999E-2</v>
      </c>
      <c r="G99" s="121">
        <f>MAX(C99:F99)</f>
        <v>5.2999999999999999E-2</v>
      </c>
      <c r="H99" s="173"/>
      <c r="I99" s="5"/>
      <c r="J99" s="6" t="s">
        <v>10</v>
      </c>
      <c r="K99" s="66">
        <f>MAX(C$70,C$71,C$76,C$80)</f>
        <v>0.153</v>
      </c>
      <c r="L99" s="126">
        <f>MAX(I$70,I$71,I$76,I$80)</f>
        <v>0.19</v>
      </c>
      <c r="M99" s="126">
        <f>MAX(O$70,O$71,O$76,O$80)</f>
        <v>0.20799999999999999</v>
      </c>
      <c r="N99" s="126">
        <f>MAX(V$70,V$71,V$76,V$80)</f>
        <v>0.219</v>
      </c>
      <c r="O99" s="128">
        <f>MAX(K99:N99)</f>
        <v>0.219</v>
      </c>
      <c r="P99" s="173"/>
      <c r="Q99" s="5"/>
      <c r="R99" s="6" t="s">
        <v>10</v>
      </c>
      <c r="S99" s="133">
        <f>MAX($C$72,$C$74,$C$75)</f>
        <v>5.2999999999999999E-2</v>
      </c>
      <c r="T99" s="133">
        <f>MAX($I$72,$I$74,$I$75)</f>
        <v>7.8E-2</v>
      </c>
      <c r="U99" s="133">
        <f>MAX($O$72,$O$74,$O$75)</f>
        <v>9.4E-2</v>
      </c>
      <c r="V99" s="133">
        <f>MAX($V$72,$V$74,$V$75)</f>
        <v>0.104</v>
      </c>
      <c r="W99" s="135">
        <f>MAX(S99:V99)</f>
        <v>0.104</v>
      </c>
      <c r="X99" s="173"/>
      <c r="Y99" s="5"/>
      <c r="Z99" s="6" t="s">
        <v>10</v>
      </c>
      <c r="AA99" s="66">
        <f>MAX($C$69,$C$77,$C$81)</f>
        <v>0.05</v>
      </c>
      <c r="AB99" s="66">
        <f>MAX($I$69,$I$77,$I$81)</f>
        <v>0.05</v>
      </c>
      <c r="AC99" s="66">
        <f>MAX($O$69,$O$77,$O$81)</f>
        <v>0.05</v>
      </c>
      <c r="AD99" s="66">
        <f>MAX($V$69,$V$77,$V$81)</f>
        <v>0.05</v>
      </c>
      <c r="AE99" s="142">
        <f>MAX(AA99:AD99)</f>
        <v>0.05</v>
      </c>
      <c r="AF99" s="173"/>
      <c r="AG99" s="173"/>
      <c r="AH99" s="173"/>
      <c r="AI99" s="173"/>
      <c r="AJ99" s="173"/>
      <c r="AK99" s="173"/>
      <c r="AL99" s="173"/>
      <c r="AM99" s="173"/>
    </row>
    <row r="100" spans="1:39" s="1" customFormat="1" x14ac:dyDescent="0.35">
      <c r="A100" s="40"/>
      <c r="B100" s="41" t="s">
        <v>18</v>
      </c>
      <c r="C100" s="122">
        <f>MIN(C90:C99)</f>
        <v>8.9999999999999993E-3</v>
      </c>
      <c r="D100" s="122">
        <f>MIN(D90:D99)</f>
        <v>1.7000000000000001E-2</v>
      </c>
      <c r="E100" s="122">
        <f>MIN(E90:E99)</f>
        <v>2.3E-2</v>
      </c>
      <c r="F100" s="122">
        <f>MIN(F90:F99)</f>
        <v>2.5999999999999999E-2</v>
      </c>
      <c r="G100" s="123">
        <f>MIN(C100:F100)</f>
        <v>8.9999999999999993E-3</v>
      </c>
      <c r="H100" s="173"/>
      <c r="I100" s="46"/>
      <c r="J100" s="47" t="s">
        <v>18</v>
      </c>
      <c r="K100" s="129">
        <f>MIN(K90:K99)</f>
        <v>8.4000000000000005E-2</v>
      </c>
      <c r="L100" s="129">
        <f>MIN(L90:L99)</f>
        <v>7.8E-2</v>
      </c>
      <c r="M100" s="129">
        <f>MIN(M90:M99)</f>
        <v>7.4999999999999997E-2</v>
      </c>
      <c r="N100" s="129">
        <f>MIN(N90:N99)</f>
        <v>7.1999999999999995E-2</v>
      </c>
      <c r="O100" s="130">
        <f>MIN(K100:N100)</f>
        <v>7.1999999999999995E-2</v>
      </c>
      <c r="P100" s="173"/>
      <c r="Q100" s="52"/>
      <c r="R100" s="53" t="s">
        <v>18</v>
      </c>
      <c r="S100" s="112">
        <f>MIN(S90:S99)</f>
        <v>5.0999999999999997E-2</v>
      </c>
      <c r="T100" s="112">
        <f>MIN(T90:T99)</f>
        <v>5.5E-2</v>
      </c>
      <c r="U100" s="112">
        <f>MIN(U90:U99)</f>
        <v>5.6000000000000001E-2</v>
      </c>
      <c r="V100" s="112">
        <f>MIN(V90:V99)</f>
        <v>5.5E-2</v>
      </c>
      <c r="W100" s="136">
        <f>MIN(S100:V100)</f>
        <v>5.0999999999999997E-2</v>
      </c>
      <c r="X100" s="173"/>
      <c r="Y100" s="59"/>
      <c r="Z100" s="74" t="s">
        <v>9</v>
      </c>
      <c r="AA100" s="143">
        <f>MIN(AA90:AA99)</f>
        <v>4.9000000000000002E-2</v>
      </c>
      <c r="AB100" s="143">
        <f>MIN(AB90:AB99)</f>
        <v>4.9000000000000002E-2</v>
      </c>
      <c r="AC100" s="143">
        <f>MIN(AC90:AC99)</f>
        <v>4.9000000000000002E-2</v>
      </c>
      <c r="AD100" s="143">
        <f>MIN(AD90:AD99)</f>
        <v>4.9000000000000002E-2</v>
      </c>
      <c r="AE100" s="144">
        <f>MIN(AA100:AD100)</f>
        <v>4.9000000000000002E-2</v>
      </c>
      <c r="AF100" s="173"/>
      <c r="AG100" s="173"/>
      <c r="AH100" s="173"/>
      <c r="AI100" s="173"/>
      <c r="AJ100" s="173"/>
      <c r="AK100" s="173"/>
      <c r="AL100" s="173"/>
      <c r="AM100" s="173"/>
    </row>
    <row r="101" spans="1:39" s="1" customFormat="1" x14ac:dyDescent="0.35">
      <c r="A101" s="42"/>
      <c r="B101" s="43" t="s">
        <v>19</v>
      </c>
      <c r="C101" s="124">
        <f>MAX(C90:C99)</f>
        <v>3.2000000000000001E-2</v>
      </c>
      <c r="D101" s="124">
        <f>MAX(D90:D99)</f>
        <v>4.2000000000000003E-2</v>
      </c>
      <c r="E101" s="124">
        <f>MAX(E90:E99)</f>
        <v>5.1999999999999998E-2</v>
      </c>
      <c r="F101" s="124">
        <f>MAX(F90:F99)</f>
        <v>5.8999999999999997E-2</v>
      </c>
      <c r="G101" s="125">
        <f>MAX(C101:F101)</f>
        <v>5.8999999999999997E-2</v>
      </c>
      <c r="H101" s="173"/>
      <c r="I101" s="48"/>
      <c r="J101" s="49" t="s">
        <v>19</v>
      </c>
      <c r="K101" s="131">
        <f>MAX(K90:K99)</f>
        <v>0.17199999999999999</v>
      </c>
      <c r="L101" s="131">
        <f>MAX(L90:L99)</f>
        <v>0.20699999999999999</v>
      </c>
      <c r="M101" s="131">
        <f>MAX(M90:M99)</f>
        <v>0.22500000000000001</v>
      </c>
      <c r="N101" s="131">
        <f>MAX(N90:N99)</f>
        <v>0.23499999999999999</v>
      </c>
      <c r="O101" s="132">
        <f>MAX(K101:N101)</f>
        <v>0.23499999999999999</v>
      </c>
      <c r="P101" s="173"/>
      <c r="Q101" s="54"/>
      <c r="R101" s="55" t="s">
        <v>19</v>
      </c>
      <c r="S101" s="137">
        <f>MAX(S90:S99)</f>
        <v>6.3E-2</v>
      </c>
      <c r="T101" s="137">
        <f>MAX(T90:T99)</f>
        <v>8.7999999999999995E-2</v>
      </c>
      <c r="U101" s="137">
        <f>MAX(U90:U99)</f>
        <v>0.10299999999999999</v>
      </c>
      <c r="V101" s="137">
        <f>MAX(V90:V99)</f>
        <v>0.113</v>
      </c>
      <c r="W101" s="138">
        <f>MAX(S101:V101)</f>
        <v>0.113</v>
      </c>
      <c r="X101" s="173"/>
      <c r="Y101" s="61"/>
      <c r="Z101" s="62" t="s">
        <v>10</v>
      </c>
      <c r="AA101" s="145">
        <f>MAX(AA90:AA99)</f>
        <v>0.05</v>
      </c>
      <c r="AB101" s="145">
        <f>MAX(AB90:AB99)</f>
        <v>0.05</v>
      </c>
      <c r="AC101" s="145">
        <f>MAX(AC90:AC99)</f>
        <v>0.05</v>
      </c>
      <c r="AD101" s="145">
        <f>MAX(AD90:AD99)</f>
        <v>0.05</v>
      </c>
      <c r="AE101" s="146">
        <f>MAX(AA101:AD101)</f>
        <v>0.05</v>
      </c>
      <c r="AF101" s="173"/>
      <c r="AG101" s="173"/>
      <c r="AH101" s="173"/>
      <c r="AI101" s="173"/>
      <c r="AJ101" s="173"/>
      <c r="AK101" s="173"/>
      <c r="AL101" s="173"/>
      <c r="AM101" s="173"/>
    </row>
    <row r="102" spans="1:39" s="1" customFormat="1" x14ac:dyDescent="0.35">
      <c r="A102" s="34"/>
      <c r="B102" s="35"/>
      <c r="C102" s="35"/>
      <c r="D102" s="35"/>
      <c r="E102" s="35"/>
      <c r="F102" s="35"/>
      <c r="G102" s="36"/>
      <c r="H102" s="37"/>
      <c r="I102" s="34"/>
      <c r="J102" s="35"/>
      <c r="K102" s="35"/>
      <c r="L102" s="35"/>
      <c r="M102" s="35"/>
      <c r="N102" s="35"/>
      <c r="O102" s="36"/>
      <c r="P102" s="37"/>
      <c r="Q102" s="37"/>
      <c r="R102" s="37"/>
      <c r="S102" s="37"/>
      <c r="T102" s="37"/>
      <c r="U102" s="37"/>
      <c r="V102" s="37"/>
      <c r="W102" s="37"/>
      <c r="X102" s="37"/>
      <c r="Y102" s="173"/>
      <c r="Z102" s="173"/>
      <c r="AA102" s="173"/>
      <c r="AB102" s="173"/>
      <c r="AC102" s="173"/>
      <c r="AD102" s="173"/>
      <c r="AE102" s="173"/>
      <c r="AF102" s="173"/>
      <c r="AG102" s="37"/>
      <c r="AH102" s="37"/>
      <c r="AI102" s="37"/>
      <c r="AJ102" s="37"/>
      <c r="AK102" s="37"/>
      <c r="AL102" s="37"/>
      <c r="AM102" s="37"/>
    </row>
    <row r="103" spans="1:39" s="1" customFormat="1" x14ac:dyDescent="0.35">
      <c r="A103" s="2" t="s">
        <v>49</v>
      </c>
      <c r="B103" s="3" t="s">
        <v>8</v>
      </c>
      <c r="C103" s="4">
        <v>2</v>
      </c>
      <c r="D103" s="4">
        <v>3</v>
      </c>
      <c r="E103" s="4">
        <v>4</v>
      </c>
      <c r="F103" s="4">
        <v>5</v>
      </c>
      <c r="G103" s="38" t="s">
        <v>11</v>
      </c>
      <c r="H103" s="173"/>
      <c r="I103" s="2" t="s">
        <v>49</v>
      </c>
      <c r="J103" s="3" t="s">
        <v>8</v>
      </c>
      <c r="K103" s="4">
        <v>2</v>
      </c>
      <c r="L103" s="4">
        <v>3</v>
      </c>
      <c r="M103" s="4">
        <v>4</v>
      </c>
      <c r="N103" s="4">
        <v>5</v>
      </c>
      <c r="O103" s="44" t="s">
        <v>11</v>
      </c>
      <c r="P103" s="173"/>
      <c r="Q103" s="2" t="s">
        <v>2</v>
      </c>
      <c r="R103" s="3" t="s">
        <v>8</v>
      </c>
      <c r="S103" s="4">
        <v>2</v>
      </c>
      <c r="T103" s="4">
        <v>3</v>
      </c>
      <c r="U103" s="4">
        <v>4</v>
      </c>
      <c r="V103" s="4">
        <v>5</v>
      </c>
      <c r="W103" s="50" t="s">
        <v>11</v>
      </c>
      <c r="X103" s="173"/>
      <c r="Y103" s="2" t="s">
        <v>2</v>
      </c>
      <c r="Z103" s="3" t="s">
        <v>8</v>
      </c>
      <c r="AA103" s="4">
        <v>2</v>
      </c>
      <c r="AB103" s="4">
        <v>3</v>
      </c>
      <c r="AC103" s="4">
        <v>4</v>
      </c>
      <c r="AD103" s="4">
        <v>5</v>
      </c>
      <c r="AE103" s="56" t="s">
        <v>11</v>
      </c>
      <c r="AF103" s="173"/>
      <c r="AG103" s="185" t="s">
        <v>53</v>
      </c>
      <c r="AH103" s="185"/>
      <c r="AI103" s="185"/>
      <c r="AJ103" s="185"/>
      <c r="AK103" s="185"/>
      <c r="AL103" s="185"/>
      <c r="AM103" s="185"/>
    </row>
    <row r="104" spans="1:39" s="1" customFormat="1" x14ac:dyDescent="0.35">
      <c r="A104" s="5" t="s">
        <v>12</v>
      </c>
      <c r="B104" s="6"/>
      <c r="C104" s="7"/>
      <c r="D104" s="7"/>
      <c r="E104" s="7"/>
      <c r="F104" s="7"/>
      <c r="G104" s="39"/>
      <c r="H104" s="173"/>
      <c r="I104" s="5" t="s">
        <v>12</v>
      </c>
      <c r="J104" s="6"/>
      <c r="K104" s="7"/>
      <c r="L104" s="7"/>
      <c r="M104" s="7"/>
      <c r="N104" s="7"/>
      <c r="O104" s="45"/>
      <c r="P104" s="173"/>
      <c r="Q104" s="5" t="s">
        <v>12</v>
      </c>
      <c r="R104" s="6"/>
      <c r="S104" s="7"/>
      <c r="T104" s="7"/>
      <c r="U104" s="7"/>
      <c r="V104" s="7"/>
      <c r="W104" s="51"/>
      <c r="X104" s="173"/>
      <c r="Y104" s="5" t="s">
        <v>12</v>
      </c>
      <c r="Z104" s="6"/>
      <c r="AA104" s="7"/>
      <c r="AB104" s="7"/>
      <c r="AC104" s="7"/>
      <c r="AD104" s="7"/>
      <c r="AE104" s="57"/>
      <c r="AF104" s="173"/>
      <c r="AG104" s="173"/>
      <c r="AH104" s="173"/>
      <c r="AI104" s="173"/>
      <c r="AJ104" s="173"/>
      <c r="AK104" s="173"/>
      <c r="AL104" s="173"/>
      <c r="AM104" s="173"/>
    </row>
    <row r="105" spans="1:39" s="1" customFormat="1" ht="15" customHeight="1" x14ac:dyDescent="0.35">
      <c r="A105" s="5" t="s">
        <v>13</v>
      </c>
      <c r="B105" s="12" t="s">
        <v>9</v>
      </c>
      <c r="C105" s="148">
        <f>MIN(D$4,D$14,D$15,D$18,D$19)</f>
        <v>4.8000000000000001E-2</v>
      </c>
      <c r="D105" s="148">
        <f>MIN(J$4,J$14,J$15,J$18,J$19)</f>
        <v>5.0999999999999997E-2</v>
      </c>
      <c r="E105" s="148">
        <f>MIN(P$4,P$14,P$15,P$18,P$19)</f>
        <v>5.3999999999999999E-2</v>
      </c>
      <c r="F105" s="148">
        <f>MIN(W$4,W$14,W$15,W$18,W$19)</f>
        <v>5.6000000000000001E-2</v>
      </c>
      <c r="G105" s="120">
        <f>MIN(C120:F120)</f>
        <v>4.8000000000000001E-2</v>
      </c>
      <c r="H105" s="173"/>
      <c r="I105" s="5" t="s">
        <v>13</v>
      </c>
      <c r="J105" s="12" t="s">
        <v>9</v>
      </c>
      <c r="K105" s="148">
        <f>MIN(D$6,D$7,D$12,D$16)</f>
        <v>5.6000000000000001E-2</v>
      </c>
      <c r="L105" s="148">
        <f>MIN(J$6,J$7,J$12,J$16)</f>
        <v>0.06</v>
      </c>
      <c r="M105" s="148">
        <f>MIN(P$6,P$7,P$12,P$16)</f>
        <v>6.3E-2</v>
      </c>
      <c r="N105" s="148">
        <f>MIN(W$6,W$7,W$12,W$16)</f>
        <v>6.5000000000000002E-2</v>
      </c>
      <c r="O105" s="127">
        <f>MIN(K105:N105)</f>
        <v>5.6000000000000001E-2</v>
      </c>
      <c r="P105" s="173"/>
      <c r="Q105" s="5" t="s">
        <v>13</v>
      </c>
      <c r="R105" s="12" t="s">
        <v>9</v>
      </c>
      <c r="S105" s="148">
        <f>MIN($D$8,$D$10,$D$11)</f>
        <v>5.3999999999999999E-2</v>
      </c>
      <c r="T105" s="148">
        <f>MIN($J$8,$J$10,$J$11)</f>
        <v>5.3999999999999999E-2</v>
      </c>
      <c r="U105" s="148">
        <f>MIN($P$8,$P$10,$P$11)</f>
        <v>5.7000000000000002E-2</v>
      </c>
      <c r="V105" s="148">
        <f>MIN($W$8,$W$10,$W$11)</f>
        <v>5.8999999999999997E-2</v>
      </c>
      <c r="W105" s="134">
        <f>MIN(S105:V105)</f>
        <v>5.3999999999999999E-2</v>
      </c>
      <c r="X105" s="173"/>
      <c r="Y105" s="5" t="s">
        <v>13</v>
      </c>
      <c r="Z105" s="12" t="s">
        <v>9</v>
      </c>
      <c r="AA105" s="148">
        <f>MIN($D$5,$D$13,$D$17)</f>
        <v>0.05</v>
      </c>
      <c r="AB105" s="148">
        <f>MIN($J$5,$J$13,$J$17)</f>
        <v>5.1999999999999998E-2</v>
      </c>
      <c r="AC105" s="148">
        <f>MIN($P$5,$P$13,$P$17)</f>
        <v>5.5E-2</v>
      </c>
      <c r="AD105" s="148">
        <f>MIN($W$5,$W$13,$W$17)</f>
        <v>5.8000000000000003E-2</v>
      </c>
      <c r="AE105" s="139">
        <f>MIN(AA105:AD105)</f>
        <v>0.05</v>
      </c>
      <c r="AF105" s="173"/>
      <c r="AG105" s="2" t="s">
        <v>15</v>
      </c>
      <c r="AH105" s="3" t="s">
        <v>8</v>
      </c>
      <c r="AI105" s="4">
        <v>2</v>
      </c>
      <c r="AJ105" s="4">
        <v>3</v>
      </c>
      <c r="AK105" s="4">
        <v>4</v>
      </c>
      <c r="AL105" s="4">
        <v>5</v>
      </c>
      <c r="AM105" s="67" t="s">
        <v>11</v>
      </c>
    </row>
    <row r="106" spans="1:39" s="1" customFormat="1" ht="13.5" customHeight="1" x14ac:dyDescent="0.35">
      <c r="A106" s="5"/>
      <c r="B106" s="6" t="s">
        <v>10</v>
      </c>
      <c r="C106" s="148">
        <f>MAX(D$4,D$14,D$15,D$18,D$19)</f>
        <v>5.5E-2</v>
      </c>
      <c r="D106" s="148">
        <f>MAX(J$4,J$14,J$15,J$18,J$19)</f>
        <v>5.3999999999999999E-2</v>
      </c>
      <c r="E106" s="148">
        <f>MAX(P$4,P$14,P$15,P$18,P$19)</f>
        <v>5.6000000000000001E-2</v>
      </c>
      <c r="F106" s="148">
        <f>MAX(W$4,W$14,W$15,W$18,W$19)</f>
        <v>5.8000000000000003E-2</v>
      </c>
      <c r="G106" s="121">
        <f>MAX(C121:F121)</f>
        <v>9.8000000000000004E-2</v>
      </c>
      <c r="H106" s="173"/>
      <c r="I106" s="5"/>
      <c r="J106" s="6" t="s">
        <v>10</v>
      </c>
      <c r="K106" s="148">
        <f>MAX(D$6,D$7,D$12,D$16)</f>
        <v>6.7000000000000004E-2</v>
      </c>
      <c r="L106" s="148">
        <f>MAX(J$6,J$7,J$12,J$16)</f>
        <v>6.5000000000000002E-2</v>
      </c>
      <c r="M106" s="148">
        <f>MAX(P$6,P$7,P$12,P$16)</f>
        <v>6.7000000000000004E-2</v>
      </c>
      <c r="N106" s="148">
        <f>MAX(W$6,W$7,W$12,W$16)</f>
        <v>6.9000000000000006E-2</v>
      </c>
      <c r="O106" s="128">
        <f>MAX(K106:N106)</f>
        <v>6.9000000000000006E-2</v>
      </c>
      <c r="P106" s="173"/>
      <c r="Q106" s="5"/>
      <c r="R106" s="6" t="s">
        <v>10</v>
      </c>
      <c r="S106" s="148">
        <f>MAX($D$8,$D$10,$D$11)</f>
        <v>5.8000000000000003E-2</v>
      </c>
      <c r="T106" s="148">
        <f>MAX($J$8,$J$10,$J$11)</f>
        <v>5.7000000000000002E-2</v>
      </c>
      <c r="U106" s="148">
        <f>MAX($P$8,$P$10,$P$11)</f>
        <v>0.06</v>
      </c>
      <c r="V106" s="148">
        <f>MAX($W$8,$W$10,$W$11)</f>
        <v>6.2E-2</v>
      </c>
      <c r="W106" s="135">
        <f>MAX(S106:V106)</f>
        <v>6.2E-2</v>
      </c>
      <c r="X106" s="173"/>
      <c r="Y106" s="5"/>
      <c r="Z106" s="6" t="s">
        <v>10</v>
      </c>
      <c r="AA106" s="149">
        <f>MAX($D$5,$D$13,$D$17)</f>
        <v>5.2999999999999999E-2</v>
      </c>
      <c r="AB106" s="149">
        <f>MAX($J$5,$J$13,$J$17)</f>
        <v>5.6000000000000001E-2</v>
      </c>
      <c r="AC106" s="149">
        <f>MAX($P$5,$P$13,$P$17)</f>
        <v>5.8999999999999997E-2</v>
      </c>
      <c r="AD106" s="149">
        <f>MAX($W$5,$W$13,$W$17)</f>
        <v>6.0999999999999999E-2</v>
      </c>
      <c r="AE106" s="142">
        <f>MAX(AA106:AD106)</f>
        <v>6.0999999999999999E-2</v>
      </c>
      <c r="AF106" s="173"/>
      <c r="AG106" s="5" t="s">
        <v>12</v>
      </c>
      <c r="AH106" s="6"/>
      <c r="AI106" s="7"/>
      <c r="AJ106" s="7"/>
      <c r="AK106" s="7"/>
      <c r="AL106" s="7"/>
      <c r="AM106" s="68"/>
    </row>
    <row r="107" spans="1:39" s="1" customFormat="1" ht="17.25" customHeight="1" x14ac:dyDescent="0.35">
      <c r="A107" s="5" t="s">
        <v>14</v>
      </c>
      <c r="B107" s="12" t="s">
        <v>9</v>
      </c>
      <c r="C107" s="148">
        <f>MIN(D$20,D$30,D$31,D$34,D$35)</f>
        <v>0.05</v>
      </c>
      <c r="D107" s="148">
        <f>MIN(J$20,J$30,J$31,J$34,J$35)</f>
        <v>5.0999999999999997E-2</v>
      </c>
      <c r="E107" s="148">
        <f>MIN(P$20,P$30,P$31,P$34,P$35)</f>
        <v>5.1999999999999998E-2</v>
      </c>
      <c r="F107" s="148">
        <f>MIN(W$20,W$30,W$31,W$34,W$35)</f>
        <v>5.3999999999999999E-2</v>
      </c>
      <c r="G107" s="120">
        <f>MIN(C122:F122)</f>
        <v>0.05</v>
      </c>
      <c r="H107" s="173"/>
      <c r="I107" s="5" t="s">
        <v>14</v>
      </c>
      <c r="J107" s="12" t="s">
        <v>9</v>
      </c>
      <c r="K107" s="148">
        <f>MIN(D$22,D$23,D$28,D$32)</f>
        <v>5.3999999999999999E-2</v>
      </c>
      <c r="L107" s="148">
        <f>MIN(J$22,J$23,J$28,J$32)</f>
        <v>5.7000000000000002E-2</v>
      </c>
      <c r="M107" s="148">
        <f>MIN(P$22,P$23,P$28,P$32)</f>
        <v>5.8999999999999997E-2</v>
      </c>
      <c r="N107" s="148">
        <f>MIN(W$22,W$23,W$28,W$32)</f>
        <v>6.0999999999999999E-2</v>
      </c>
      <c r="O107" s="127">
        <f>MIN(K107:N107)</f>
        <v>5.3999999999999999E-2</v>
      </c>
      <c r="P107" s="173"/>
      <c r="Q107" s="5" t="s">
        <v>14</v>
      </c>
      <c r="R107" s="12" t="s">
        <v>9</v>
      </c>
      <c r="S107" s="148">
        <f>MIN($D$24,$D$26:$D$27)</f>
        <v>5.1999999999999998E-2</v>
      </c>
      <c r="T107" s="148">
        <f>MIN($J$24,$J$26:$J$27)</f>
        <v>5.2999999999999999E-2</v>
      </c>
      <c r="U107" s="148">
        <f>MIN($P$24,$P$26:$P$27)</f>
        <v>5.5E-2</v>
      </c>
      <c r="V107" s="148">
        <f>MIN($W$24,$W$26,$W$27)</f>
        <v>5.6000000000000001E-2</v>
      </c>
      <c r="W107" s="134">
        <f>MIN(S107:V107)</f>
        <v>5.1999999999999998E-2</v>
      </c>
      <c r="X107" s="173"/>
      <c r="Y107" s="5" t="s">
        <v>14</v>
      </c>
      <c r="Z107" s="12" t="s">
        <v>9</v>
      </c>
      <c r="AA107" s="148">
        <f>MIN($D$21,$D$29,$D$33)</f>
        <v>0.05</v>
      </c>
      <c r="AB107" s="148">
        <f>MIN($J$21,$J$29,$J$33)</f>
        <v>5.1999999999999998E-2</v>
      </c>
      <c r="AC107" s="148">
        <f>MIN($P$21,$P$29,$P$33)</f>
        <v>5.2999999999999999E-2</v>
      </c>
      <c r="AD107" s="148">
        <f>MIN($W$21,$W$29,$W$33)</f>
        <v>5.6000000000000001E-2</v>
      </c>
      <c r="AE107" s="139">
        <f>MIN(AA107:AD107)</f>
        <v>0.05</v>
      </c>
      <c r="AF107" s="173"/>
      <c r="AG107" s="5" t="s">
        <v>13</v>
      </c>
      <c r="AH107" s="12" t="s">
        <v>9</v>
      </c>
      <c r="AI107" s="66">
        <f>$D$9</f>
        <v>4.8000000000000001E-2</v>
      </c>
      <c r="AJ107" s="66">
        <f>$J$9</f>
        <v>5.0999999999999997E-2</v>
      </c>
      <c r="AK107" s="66">
        <f>$P$9</f>
        <v>5.5E-2</v>
      </c>
      <c r="AL107" s="66">
        <f>$W$9</f>
        <v>5.7000000000000002E-2</v>
      </c>
      <c r="AM107" s="73">
        <f>MIN($AI107:$AL107)</f>
        <v>4.8000000000000001E-2</v>
      </c>
    </row>
    <row r="108" spans="1:39" s="1" customFormat="1" ht="15" customHeight="1" x14ac:dyDescent="0.35">
      <c r="A108" s="5"/>
      <c r="B108" s="6" t="s">
        <v>10</v>
      </c>
      <c r="C108" s="148">
        <f>MAX(D$20,D$30,D$31,D$34,D$35)</f>
        <v>5.2999999999999999E-2</v>
      </c>
      <c r="D108" s="148">
        <f>MAX(J$20,J$30,J$31,J$34,J$35)</f>
        <v>5.2999999999999999E-2</v>
      </c>
      <c r="E108" s="148">
        <f>MAX(P$20,P$30,P$31,P$34,P$35)</f>
        <v>5.3999999999999999E-2</v>
      </c>
      <c r="F108" s="148">
        <f>MAX(W$20,W$30,W$31,W$34,W$35)</f>
        <v>5.6000000000000001E-2</v>
      </c>
      <c r="G108" s="121">
        <f>MAX(C123:F123)</f>
        <v>9.9000000000000005E-2</v>
      </c>
      <c r="H108" s="173"/>
      <c r="I108" s="5"/>
      <c r="J108" s="6" t="s">
        <v>10</v>
      </c>
      <c r="K108" s="148">
        <f>MAX(D$22,D$23,D$28,D$32)</f>
        <v>6.2E-2</v>
      </c>
      <c r="L108" s="148">
        <f>MAX(J$22,J$23,J$28,J$32)</f>
        <v>6.0999999999999999E-2</v>
      </c>
      <c r="M108" s="148">
        <f>MAX(P$22,P$23,P$28,P$32)</f>
        <v>6.2E-2</v>
      </c>
      <c r="N108" s="148">
        <f>MAX(W$22,W$23,W$28,W$32)</f>
        <v>6.3E-2</v>
      </c>
      <c r="O108" s="128">
        <f>MAX(K108:N108)</f>
        <v>6.3E-2</v>
      </c>
      <c r="P108" s="173"/>
      <c r="Q108" s="5"/>
      <c r="R108" s="6" t="s">
        <v>10</v>
      </c>
      <c r="S108" s="148">
        <f>MAX($D$24,$D$26:$D$27)</f>
        <v>5.6000000000000001E-2</v>
      </c>
      <c r="T108" s="148">
        <f>MAX($J$24,$J$26:$J$27)</f>
        <v>5.5E-2</v>
      </c>
      <c r="U108" s="148">
        <f>MAX($P$24,$P$26:$P$27)</f>
        <v>5.7000000000000002E-2</v>
      </c>
      <c r="V108" s="148">
        <f>MAX($W$24,$W$26,$W$27)</f>
        <v>5.8999999999999997E-2</v>
      </c>
      <c r="W108" s="135">
        <f>MAX(S108:V108)</f>
        <v>5.8999999999999997E-2</v>
      </c>
      <c r="X108" s="173"/>
      <c r="Y108" s="5"/>
      <c r="Z108" s="6" t="s">
        <v>10</v>
      </c>
      <c r="AA108" s="149">
        <f>MAX($D$21,$D$29,$D$33)</f>
        <v>5.1999999999999998E-2</v>
      </c>
      <c r="AB108" s="149">
        <f>MAX($J$21,$J$29,$J$33)</f>
        <v>5.3999999999999999E-2</v>
      </c>
      <c r="AC108" s="149">
        <f>MAX($P$21,$P$29,$P$33)</f>
        <v>5.6000000000000001E-2</v>
      </c>
      <c r="AD108" s="149">
        <f>MAX($W$21,$W$29,$W$33)</f>
        <v>5.8000000000000003E-2</v>
      </c>
      <c r="AE108" s="142">
        <f>MAX(AA108:AD108)</f>
        <v>5.8000000000000003E-2</v>
      </c>
      <c r="AF108" s="173"/>
      <c r="AG108" s="5" t="s">
        <v>14</v>
      </c>
      <c r="AH108" s="12" t="s">
        <v>9</v>
      </c>
      <c r="AI108" s="66">
        <f>$D$25</f>
        <v>4.9000000000000002E-2</v>
      </c>
      <c r="AJ108" s="66">
        <f>$J$25</f>
        <v>5.0999999999999997E-2</v>
      </c>
      <c r="AK108" s="66">
        <f>$P$25</f>
        <v>5.3999999999999999E-2</v>
      </c>
      <c r="AL108" s="66">
        <f>$W$25</f>
        <v>5.5E-2</v>
      </c>
      <c r="AM108" s="73">
        <f>MIN($AI108:$AL108)</f>
        <v>4.9000000000000002E-2</v>
      </c>
    </row>
    <row r="109" spans="1:39" s="1" customFormat="1" ht="19.5" customHeight="1" x14ac:dyDescent="0.35">
      <c r="A109" s="5" t="s">
        <v>17</v>
      </c>
      <c r="B109" s="12" t="s">
        <v>9</v>
      </c>
      <c r="C109" s="148">
        <f>MIN(D$36,D$46,D$47,D$50,D$51)</f>
        <v>4.9000000000000002E-2</v>
      </c>
      <c r="D109" s="148">
        <f>MIN(J$36,J$46,J$47,J$50,J$51)</f>
        <v>5.0999999999999997E-2</v>
      </c>
      <c r="E109" s="148">
        <f>MIN(P$36,P$46,P$47,P$50,P$51)</f>
        <v>5.1999999999999998E-2</v>
      </c>
      <c r="F109" s="148">
        <f>MIN(W$36,W$46,W$47,W$50,W$51)</f>
        <v>5.3999999999999999E-2</v>
      </c>
      <c r="G109" s="120">
        <f>MIN(C124:F124)</f>
        <v>4.9000000000000002E-2</v>
      </c>
      <c r="H109" s="173"/>
      <c r="I109" s="5" t="s">
        <v>17</v>
      </c>
      <c r="J109" s="12" t="s">
        <v>9</v>
      </c>
      <c r="K109" s="148">
        <f>MIN(D$38,D$39,D$44,D$48)</f>
        <v>5.2999999999999999E-2</v>
      </c>
      <c r="L109" s="148">
        <f>MIN(J$38,J$39,J$44,J$48)</f>
        <v>5.6000000000000001E-2</v>
      </c>
      <c r="M109" s="148">
        <f>MIN(P$38,P$39,P$44,P$48)</f>
        <v>5.7000000000000002E-2</v>
      </c>
      <c r="N109" s="148">
        <f>MIN(W$38,W$39,W$44,W$48)</f>
        <v>5.8000000000000003E-2</v>
      </c>
      <c r="O109" s="127">
        <f>MIN(K109:N109)</f>
        <v>5.2999999999999999E-2</v>
      </c>
      <c r="P109" s="173"/>
      <c r="Q109" s="5" t="s">
        <v>17</v>
      </c>
      <c r="R109" s="12" t="s">
        <v>9</v>
      </c>
      <c r="S109" s="148">
        <f>MIN($D$40,$D$42:$D$43)</f>
        <v>5.1999999999999998E-2</v>
      </c>
      <c r="T109" s="148">
        <f>MIN($J$40,$J$42:$J$43)</f>
        <v>5.2999999999999999E-2</v>
      </c>
      <c r="U109" s="148">
        <f>MIN($P$40,$P$42:$P$43)</f>
        <v>5.2999999999999999E-2</v>
      </c>
      <c r="V109" s="148">
        <f>MIN($W$40,$W$42,$W$43)</f>
        <v>5.5E-2</v>
      </c>
      <c r="W109" s="134">
        <f>MIN(S109:V109)</f>
        <v>5.1999999999999998E-2</v>
      </c>
      <c r="X109" s="173"/>
      <c r="Y109" s="5" t="s">
        <v>17</v>
      </c>
      <c r="Z109" s="12" t="s">
        <v>9</v>
      </c>
      <c r="AA109" s="148">
        <f>MIN($D$37,$D$45,$D$49)</f>
        <v>0.05</v>
      </c>
      <c r="AB109" s="148">
        <f>MIN($J$37,$J$45,$J$49)</f>
        <v>5.0999999999999997E-2</v>
      </c>
      <c r="AC109" s="148">
        <f>MIN($P$37,$P$45,$P$49)</f>
        <v>5.2999999999999999E-2</v>
      </c>
      <c r="AD109" s="148">
        <f>MIN($W$37,$W$45,$W$49)</f>
        <v>5.3999999999999999E-2</v>
      </c>
      <c r="AE109" s="139">
        <f>MIN(AA109:AD109)</f>
        <v>0.05</v>
      </c>
      <c r="AF109" s="173"/>
      <c r="AG109" s="5" t="s">
        <v>17</v>
      </c>
      <c r="AH109" s="12" t="s">
        <v>9</v>
      </c>
      <c r="AI109" s="66">
        <f>$D$41</f>
        <v>4.9000000000000002E-2</v>
      </c>
      <c r="AJ109" s="66">
        <f>$J$41</f>
        <v>5.0999999999999997E-2</v>
      </c>
      <c r="AK109" s="66">
        <f>$P$41</f>
        <v>5.2999999999999999E-2</v>
      </c>
      <c r="AL109" s="66">
        <f>$W$41</f>
        <v>5.3999999999999999E-2</v>
      </c>
      <c r="AM109" s="73">
        <f>MIN($AI109:$AL109)</f>
        <v>4.9000000000000002E-2</v>
      </c>
    </row>
    <row r="110" spans="1:39" s="1" customFormat="1" ht="18.75" customHeight="1" x14ac:dyDescent="0.35">
      <c r="A110" s="5"/>
      <c r="B110" s="6" t="s">
        <v>10</v>
      </c>
      <c r="C110" s="148">
        <f>MAX(D$36,D$46,D$47,D$50,D$51)</f>
        <v>5.1999999999999998E-2</v>
      </c>
      <c r="D110" s="148">
        <f>MAX(J$36,J$46,J$47,J$50,J$51)</f>
        <v>5.1999999999999998E-2</v>
      </c>
      <c r="E110" s="148">
        <f>MAX(P$36,P$46,P$47,P$50,P$51)</f>
        <v>5.2999999999999999E-2</v>
      </c>
      <c r="F110" s="148">
        <f>MAX(W$36,W$46,W$47,W$50,W$51)</f>
        <v>5.5E-2</v>
      </c>
      <c r="G110" s="121">
        <f>MAX(C125:F125)</f>
        <v>9.9000000000000005E-2</v>
      </c>
      <c r="H110" s="173"/>
      <c r="I110" s="5"/>
      <c r="J110" s="6" t="s">
        <v>10</v>
      </c>
      <c r="K110" s="148">
        <f>MAX(D$38,D$39,D$44,D$48)</f>
        <v>5.8999999999999997E-2</v>
      </c>
      <c r="L110" s="148">
        <f>MAX(J$38,J$39,J$44,J$48)</f>
        <v>5.8000000000000003E-2</v>
      </c>
      <c r="M110" s="148">
        <f>MAX(P$38,P$39,P$44,P$48)</f>
        <v>5.8999999999999997E-2</v>
      </c>
      <c r="N110" s="148">
        <f>MAX(W$38,W$39,W$44,W$48)</f>
        <v>0.06</v>
      </c>
      <c r="O110" s="128">
        <f>MAX(K110:N110)</f>
        <v>0.06</v>
      </c>
      <c r="P110" s="173"/>
      <c r="Q110" s="5"/>
      <c r="R110" s="6" t="s">
        <v>10</v>
      </c>
      <c r="S110" s="148">
        <f>MAX($D$40,$D$42:$D$43)</f>
        <v>5.3999999999999999E-2</v>
      </c>
      <c r="T110" s="148">
        <f>MAX($J$40,$J$42:$J$43)</f>
        <v>5.3999999999999999E-2</v>
      </c>
      <c r="U110" s="148">
        <f>MAX($P$40,$P$42:$P$43)</f>
        <v>5.5E-2</v>
      </c>
      <c r="V110" s="148">
        <f>MAX($W$40,$W$42,$W$43)</f>
        <v>5.6000000000000001E-2</v>
      </c>
      <c r="W110" s="135">
        <f>MAX(S110:V110)</f>
        <v>5.6000000000000001E-2</v>
      </c>
      <c r="X110" s="173"/>
      <c r="Y110" s="5"/>
      <c r="Z110" s="6" t="s">
        <v>10</v>
      </c>
      <c r="AA110" s="149">
        <f>MAX($D$37,$D$45,$D$49)</f>
        <v>5.1999999999999998E-2</v>
      </c>
      <c r="AB110" s="149">
        <f>MAX($J$37,$J$45,$J$49)</f>
        <v>5.2999999999999999E-2</v>
      </c>
      <c r="AC110" s="149">
        <f>MAX($P$37,$P$45,$P$49)</f>
        <v>5.5E-2</v>
      </c>
      <c r="AD110" s="149">
        <f>MAX($W$37,$W$45,$W$49)</f>
        <v>5.6000000000000001E-2</v>
      </c>
      <c r="AE110" s="142">
        <f>MAX(AA110:AD110)</f>
        <v>5.6000000000000001E-2</v>
      </c>
      <c r="AF110" s="173"/>
      <c r="AG110" s="5" t="s">
        <v>20</v>
      </c>
      <c r="AH110" s="12" t="s">
        <v>9</v>
      </c>
      <c r="AI110" s="66">
        <f>$D$57</f>
        <v>0.05</v>
      </c>
      <c r="AJ110" s="66">
        <f>$J$57</f>
        <v>5.0999999999999997E-2</v>
      </c>
      <c r="AK110" s="66">
        <f>$P$57</f>
        <v>5.1999999999999998E-2</v>
      </c>
      <c r="AL110" s="66">
        <f>$W$57</f>
        <v>5.3999999999999999E-2</v>
      </c>
      <c r="AM110" s="73">
        <f>MIN($AI110:$AL110)</f>
        <v>0.05</v>
      </c>
    </row>
    <row r="111" spans="1:39" s="1" customFormat="1" ht="17.25" customHeight="1" x14ac:dyDescent="0.35">
      <c r="A111" s="5" t="s">
        <v>20</v>
      </c>
      <c r="B111" s="12" t="s">
        <v>9</v>
      </c>
      <c r="C111" s="148">
        <f>MIN(D$52,D$62,D$63,D$66,D$67)</f>
        <v>0.05</v>
      </c>
      <c r="D111" s="148">
        <f>MIN(J$52,J$62,J$63,J$66,J$67)</f>
        <v>5.0999999999999997E-2</v>
      </c>
      <c r="E111" s="148">
        <f>MIN(P$52,P$62,P$63,P$66,P$67)</f>
        <v>5.1999999999999998E-2</v>
      </c>
      <c r="F111" s="148">
        <f>MIN(W$52,W$62,W$63,W$66,W$67)</f>
        <v>5.2999999999999999E-2</v>
      </c>
      <c r="G111" s="120">
        <f>MIN(C126:F126)</f>
        <v>0.05</v>
      </c>
      <c r="H111" s="173"/>
      <c r="I111" s="5" t="s">
        <v>20</v>
      </c>
      <c r="J111" s="12" t="s">
        <v>9</v>
      </c>
      <c r="K111" s="148">
        <f>MIN(D$54,D$55,D$60,D$64)</f>
        <v>5.1999999999999998E-2</v>
      </c>
      <c r="L111" s="148">
        <f>MIN(J$54,J$55,J$60,J$64)</f>
        <v>5.3999999999999999E-2</v>
      </c>
      <c r="M111" s="148">
        <f>MIN(P$54,P$55,P$60,P$64)</f>
        <v>5.6000000000000001E-2</v>
      </c>
      <c r="N111" s="148">
        <f>MIN(W$54,W$55,W$60,W$64)</f>
        <v>5.7000000000000002E-2</v>
      </c>
      <c r="O111" s="127">
        <f>MIN(K111:N111)</f>
        <v>5.1999999999999998E-2</v>
      </c>
      <c r="P111" s="173"/>
      <c r="Q111" s="5" t="s">
        <v>20</v>
      </c>
      <c r="R111" s="12" t="s">
        <v>9</v>
      </c>
      <c r="S111" s="148">
        <f>MIN($D$56,$D$58,$D$59)</f>
        <v>5.1999999999999998E-2</v>
      </c>
      <c r="T111" s="148">
        <f>MIN($J$56,$J$58,$J$59)</f>
        <v>5.1999999999999998E-2</v>
      </c>
      <c r="U111" s="148">
        <f>MIN($P$56,$P$58,$P$59)</f>
        <v>5.2999999999999999E-2</v>
      </c>
      <c r="V111" s="148">
        <f>MIN($W$56,$W$58,$W$59)</f>
        <v>5.3999999999999999E-2</v>
      </c>
      <c r="W111" s="134">
        <f>MIN(S111:V111)</f>
        <v>5.1999999999999998E-2</v>
      </c>
      <c r="X111" s="173"/>
      <c r="Y111" s="5" t="s">
        <v>20</v>
      </c>
      <c r="Z111" s="12" t="s">
        <v>9</v>
      </c>
      <c r="AA111" s="148">
        <f>MIN($D$53,$D$61,$D$65)</f>
        <v>0.05</v>
      </c>
      <c r="AB111" s="148">
        <f>MIN($J$53,$J$61,$J$65)</f>
        <v>5.0999999999999997E-2</v>
      </c>
      <c r="AC111" s="148">
        <f>MIN($P$53,$P$61,$P$65)</f>
        <v>5.1999999999999998E-2</v>
      </c>
      <c r="AD111" s="148">
        <f>MIN($W$53,$W$61,$W$65)</f>
        <v>5.2999999999999999E-2</v>
      </c>
      <c r="AE111" s="139">
        <f>MIN(AA111:AD111)</f>
        <v>0.05</v>
      </c>
      <c r="AF111" s="173"/>
      <c r="AG111" s="5" t="s">
        <v>41</v>
      </c>
      <c r="AH111" s="12" t="s">
        <v>9</v>
      </c>
      <c r="AI111" s="66">
        <f>$D$73</f>
        <v>0.05</v>
      </c>
      <c r="AJ111" s="66">
        <f>$J$73</f>
        <v>0.05</v>
      </c>
      <c r="AK111" s="66">
        <f>$P$73</f>
        <v>5.0999999999999997E-2</v>
      </c>
      <c r="AL111" s="66">
        <f>$W$73</f>
        <v>5.1999999999999998E-2</v>
      </c>
      <c r="AM111" s="73">
        <f>MIN($AI111:$AL111)</f>
        <v>0.05</v>
      </c>
    </row>
    <row r="112" spans="1:39" s="1" customFormat="1" ht="18.75" customHeight="1" x14ac:dyDescent="0.35">
      <c r="A112" s="5"/>
      <c r="B112" s="6" t="s">
        <v>10</v>
      </c>
      <c r="C112" s="148">
        <f>MAX(D$52,D$62,D$63,D$66,D$67)</f>
        <v>5.1999999999999998E-2</v>
      </c>
      <c r="D112" s="148">
        <f>MAX(J$52,J$62,J$63,J$66,J$67)</f>
        <v>5.1999999999999998E-2</v>
      </c>
      <c r="E112" s="148">
        <f>MAX(P$52,P$62,P$63,P$66,P$67)</f>
        <v>5.2999999999999999E-2</v>
      </c>
      <c r="F112" s="148">
        <f>MAX(W$52,W$62,W$63,W$66,W$67)</f>
        <v>5.3999999999999999E-2</v>
      </c>
      <c r="G112" s="121">
        <f>MAX(C127:F127)</f>
        <v>9.9000000000000005E-2</v>
      </c>
      <c r="H112" s="173"/>
      <c r="I112" s="5"/>
      <c r="J112" s="6" t="s">
        <v>10</v>
      </c>
      <c r="K112" s="148">
        <f>MAX(D$54,D$55,D$60,D$64)</f>
        <v>5.7000000000000002E-2</v>
      </c>
      <c r="L112" s="148">
        <f>MAX(J$54,J$55,J$60,J$64)</f>
        <v>5.7000000000000002E-2</v>
      </c>
      <c r="M112" s="148">
        <f>MAX(P$54,P$55,P$60,P$64)</f>
        <v>5.7000000000000002E-2</v>
      </c>
      <c r="N112" s="148">
        <f>MAX(W$54,W$55,W$60,W$64)</f>
        <v>5.8000000000000003E-2</v>
      </c>
      <c r="O112" s="128">
        <f>MAX(K112:N112)</f>
        <v>5.8000000000000003E-2</v>
      </c>
      <c r="P112" s="173"/>
      <c r="Q112" s="5"/>
      <c r="R112" s="6" t="s">
        <v>10</v>
      </c>
      <c r="S112" s="148">
        <f>MAX($D$56,$D$58,$D$59)</f>
        <v>5.3999999999999999E-2</v>
      </c>
      <c r="T112" s="148">
        <f>MAX($J$56,$J$58,$J$59)</f>
        <v>5.2999999999999999E-2</v>
      </c>
      <c r="U112" s="148">
        <f>MAX($P$56,$P$58,$P$59)</f>
        <v>5.3999999999999999E-2</v>
      </c>
      <c r="V112" s="148">
        <f>MAX($W$56,$W$58,$W$59)</f>
        <v>5.5E-2</v>
      </c>
      <c r="W112" s="135">
        <f>MAX(S112:V112)</f>
        <v>5.5E-2</v>
      </c>
      <c r="X112" s="173"/>
      <c r="Y112" s="5"/>
      <c r="Z112" s="6" t="s">
        <v>10</v>
      </c>
      <c r="AA112" s="149">
        <f>MAX($D$53,$D$61,$D$65)</f>
        <v>5.0999999999999997E-2</v>
      </c>
      <c r="AB112" s="149">
        <f>MAX($J$53,$J$61,$J$65)</f>
        <v>5.2999999999999999E-2</v>
      </c>
      <c r="AC112" s="149">
        <f>MAX($P$53,$P$61,$P$65)</f>
        <v>5.3999999999999999E-2</v>
      </c>
      <c r="AD112" s="148">
        <f>MAX($W$53,$W$61,$W$65)</f>
        <v>5.5E-2</v>
      </c>
      <c r="AE112" s="142">
        <f>MAX(AA112:AD112)</f>
        <v>5.5E-2</v>
      </c>
      <c r="AF112" s="173"/>
      <c r="AG112" s="69"/>
      <c r="AH112" s="147" t="s">
        <v>9</v>
      </c>
      <c r="AI112" s="71">
        <f>MIN($AI107:$AI111)</f>
        <v>4.8000000000000001E-2</v>
      </c>
      <c r="AJ112" s="71">
        <f>MIN($AJ107:$AJ111)</f>
        <v>0.05</v>
      </c>
      <c r="AK112" s="71">
        <f>MIN($AK107:$AK111)</f>
        <v>5.0999999999999997E-2</v>
      </c>
      <c r="AL112" s="71">
        <f>MIN($AL107:$AL111)</f>
        <v>5.1999999999999998E-2</v>
      </c>
      <c r="AM112" s="72">
        <f>MIN($AM107:$AM111)</f>
        <v>4.8000000000000001E-2</v>
      </c>
    </row>
    <row r="113" spans="1:39" s="1" customFormat="1" ht="12.75" customHeight="1" x14ac:dyDescent="0.35">
      <c r="A113" s="173" t="s">
        <v>41</v>
      </c>
      <c r="B113" s="12" t="s">
        <v>9</v>
      </c>
      <c r="C113" s="148">
        <f>MIN(D$68,D$78,D$79,D$82,D$83)</f>
        <v>0.05</v>
      </c>
      <c r="D113" s="148">
        <f>MIN(J$68,J$78,J$79,J$82,J$83)</f>
        <v>0.05</v>
      </c>
      <c r="E113" s="148">
        <f>MIN(P$68,P$78,P$79,P$82,P$83)</f>
        <v>5.0999999999999997E-2</v>
      </c>
      <c r="F113" s="148">
        <f>MIN(W$68,W$78,W$79,W$82,W$83)</f>
        <v>5.0999999999999997E-2</v>
      </c>
      <c r="G113" s="120">
        <f>MIN(C128:F128)</f>
        <v>0.05</v>
      </c>
      <c r="H113" s="173"/>
      <c r="I113" s="5" t="s">
        <v>41</v>
      </c>
      <c r="J113" s="12" t="s">
        <v>9</v>
      </c>
      <c r="K113" s="148">
        <f>MIN(D$70,D$71,D$76,D$80)</f>
        <v>5.1999999999999998E-2</v>
      </c>
      <c r="L113" s="148">
        <f>MIN(J$70,J$71,J$76,J$80)</f>
        <v>5.1999999999999998E-2</v>
      </c>
      <c r="M113" s="148">
        <f>MIN(P$70,P$71,P$76,P$80)</f>
        <v>5.2999999999999999E-2</v>
      </c>
      <c r="N113" s="148">
        <f>MIN(W$70,W$71,W$76,W$80)</f>
        <v>5.2999999999999999E-2</v>
      </c>
      <c r="O113" s="127">
        <f>MIN(K113:N113)</f>
        <v>5.1999999999999998E-2</v>
      </c>
      <c r="P113" s="173"/>
      <c r="Q113" s="5" t="s">
        <v>41</v>
      </c>
      <c r="R113" s="12" t="s">
        <v>9</v>
      </c>
      <c r="S113" s="148">
        <f>MIN($D$72,$D$74,$D$75)</f>
        <v>0.05</v>
      </c>
      <c r="T113" s="148">
        <f>MIN($J$72,$J$74,$J$75)</f>
        <v>5.0999999999999997E-2</v>
      </c>
      <c r="U113" s="148">
        <f>MIN($P$72,$P$74,$P$75)</f>
        <v>5.0999999999999997E-2</v>
      </c>
      <c r="V113" s="148">
        <f>MIN($W$72,$W$74,$W$75)</f>
        <v>5.1999999999999998E-2</v>
      </c>
      <c r="W113" s="134">
        <f>MIN(S113:V113)</f>
        <v>0.05</v>
      </c>
      <c r="X113" s="173"/>
      <c r="Y113" s="5" t="s">
        <v>41</v>
      </c>
      <c r="Z113" s="12" t="s">
        <v>9</v>
      </c>
      <c r="AA113" s="148">
        <f>MIN($D$69,$D$77,$D$81)</f>
        <v>0.05</v>
      </c>
      <c r="AB113" s="148">
        <f>MIN($J$69,$J$77,$J$81)</f>
        <v>5.0999999999999997E-2</v>
      </c>
      <c r="AC113" s="148">
        <f>MIN($P$69,$P$77,$P$81)</f>
        <v>5.0999999999999997E-2</v>
      </c>
      <c r="AD113" s="148">
        <f>MIN($W$69,$W$77,$W$81)</f>
        <v>5.0999999999999997E-2</v>
      </c>
      <c r="AE113" s="139">
        <f>MIN(AA113:AD113)</f>
        <v>0.05</v>
      </c>
      <c r="AF113" s="173"/>
      <c r="AG113" s="69"/>
      <c r="AH113" s="147" t="s">
        <v>10</v>
      </c>
      <c r="AI113" s="71">
        <f>MAX($AI107:$AI111)</f>
        <v>0.05</v>
      </c>
      <c r="AJ113" s="71">
        <f>MAX($AJ107:$AJ111)</f>
        <v>5.0999999999999997E-2</v>
      </c>
      <c r="AK113" s="71">
        <f>MAX($AK107:$AK111)</f>
        <v>5.5E-2</v>
      </c>
      <c r="AL113" s="71">
        <f>MAX($AL107:$AL111)</f>
        <v>5.7000000000000002E-2</v>
      </c>
      <c r="AM113" s="72">
        <f>MAX($AM107:$AM111)</f>
        <v>0.05</v>
      </c>
    </row>
    <row r="114" spans="1:39" s="1" customFormat="1" ht="12.75" customHeight="1" x14ac:dyDescent="0.35">
      <c r="A114" s="173"/>
      <c r="B114" s="6" t="s">
        <v>10</v>
      </c>
      <c r="C114" s="148">
        <f>MAX(D$68,D$78,D$79,D$82,D$83)</f>
        <v>5.0999999999999997E-2</v>
      </c>
      <c r="D114" s="148">
        <f>MAX(J$68,J$78,J$79,J$82,J$83)</f>
        <v>5.0999999999999997E-2</v>
      </c>
      <c r="E114" s="148">
        <f>MAX(P$68,P$78,P$79,P$82,P$83)</f>
        <v>5.0999999999999997E-2</v>
      </c>
      <c r="F114" s="148">
        <f>MAX(W$68,W$78,W$79,W$82,W$83)</f>
        <v>5.1999999999999998E-2</v>
      </c>
      <c r="G114" s="121">
        <f>MAX(C129:F129)</f>
        <v>0.1</v>
      </c>
      <c r="H114" s="173"/>
      <c r="I114" s="5"/>
      <c r="J114" s="6" t="s">
        <v>10</v>
      </c>
      <c r="K114" s="148">
        <f>MAX(D$70,D$71,D$76,D$80)</f>
        <v>5.3999999999999999E-2</v>
      </c>
      <c r="L114" s="148">
        <f>MAX(J$70,J$71,J$76,J$80)</f>
        <v>5.3999999999999999E-2</v>
      </c>
      <c r="M114" s="148">
        <f>MAX(P$70,P$71,P$76,P$80)</f>
        <v>5.2999999999999999E-2</v>
      </c>
      <c r="N114" s="148">
        <f>MAX(W$70,W$71,W$76,W$80)</f>
        <v>5.3999999999999999E-2</v>
      </c>
      <c r="O114" s="128">
        <f>MAX(K114:N114)</f>
        <v>5.3999999999999999E-2</v>
      </c>
      <c r="P114" s="173"/>
      <c r="Q114" s="5"/>
      <c r="R114" s="6" t="s">
        <v>10</v>
      </c>
      <c r="S114" s="148">
        <f>MAX($D$72,$D$74,$D$75)</f>
        <v>5.1999999999999998E-2</v>
      </c>
      <c r="T114" s="148">
        <f>MAX($J$72,$J$74,$J$75)</f>
        <v>5.1999999999999998E-2</v>
      </c>
      <c r="U114" s="148">
        <f>MAX($P$72,$P$74,$P$75)</f>
        <v>5.1999999999999998E-2</v>
      </c>
      <c r="V114" s="148">
        <f>MAX($W$72,$W$74,$W$75)</f>
        <v>5.2999999999999999E-2</v>
      </c>
      <c r="W114" s="135">
        <f>MAX(S114:V114)</f>
        <v>5.2999999999999999E-2</v>
      </c>
      <c r="X114" s="173"/>
      <c r="Y114" s="5"/>
      <c r="Z114" s="6" t="s">
        <v>10</v>
      </c>
      <c r="AA114" s="148">
        <f>MAX($D$69,$D$77,$D$81)</f>
        <v>0.05</v>
      </c>
      <c r="AB114" s="148">
        <f>MAX($J$69,$J$77,$J$81)</f>
        <v>5.1999999999999998E-2</v>
      </c>
      <c r="AC114" s="148">
        <f>MAX($P$69,$P$77,$P$81)</f>
        <v>5.1999999999999998E-2</v>
      </c>
      <c r="AD114" s="148">
        <f>MAX($W$69,$W$77,$W$81)</f>
        <v>5.2999999999999999E-2</v>
      </c>
      <c r="AE114" s="142">
        <f>MAX(AA114:AD114)</f>
        <v>5.2999999999999999E-2</v>
      </c>
      <c r="AF114" s="173"/>
      <c r="AG114" s="173"/>
      <c r="AH114" s="173"/>
      <c r="AI114" s="173"/>
      <c r="AJ114" s="173"/>
      <c r="AK114" s="173"/>
      <c r="AL114" s="173"/>
      <c r="AM114" s="173"/>
    </row>
    <row r="115" spans="1:39" s="1" customFormat="1" x14ac:dyDescent="0.35">
      <c r="A115" s="40"/>
      <c r="B115" s="41" t="s">
        <v>18</v>
      </c>
      <c r="C115" s="122">
        <f>MIN(C105:C114)</f>
        <v>4.8000000000000001E-2</v>
      </c>
      <c r="D115" s="122">
        <f>MIN(D105:D114)</f>
        <v>0.05</v>
      </c>
      <c r="E115" s="122">
        <f>MIN(E105:E114)</f>
        <v>5.0999999999999997E-2</v>
      </c>
      <c r="F115" s="122">
        <f>MIN(F105:F114)</f>
        <v>5.0999999999999997E-2</v>
      </c>
      <c r="G115" s="123">
        <f>MIN(C115:F115)</f>
        <v>4.8000000000000001E-2</v>
      </c>
      <c r="H115" s="173"/>
      <c r="I115" s="46"/>
      <c r="J115" s="47" t="s">
        <v>18</v>
      </c>
      <c r="K115" s="129">
        <f>MIN(K105:K114)</f>
        <v>5.1999999999999998E-2</v>
      </c>
      <c r="L115" s="129">
        <f>MIN(L105:L114)</f>
        <v>5.1999999999999998E-2</v>
      </c>
      <c r="M115" s="129">
        <f>MIN(M105:M114)</f>
        <v>5.2999999999999999E-2</v>
      </c>
      <c r="N115" s="129">
        <f>MIN(N105:N114)</f>
        <v>5.2999999999999999E-2</v>
      </c>
      <c r="O115" s="130">
        <f>MIN(K115:N115)</f>
        <v>5.1999999999999998E-2</v>
      </c>
      <c r="P115" s="173"/>
      <c r="Q115" s="52"/>
      <c r="R115" s="53" t="s">
        <v>18</v>
      </c>
      <c r="S115" s="112">
        <f>MIN(S105:S114)</f>
        <v>0.05</v>
      </c>
      <c r="T115" s="112">
        <f>MIN(T105:T114)</f>
        <v>5.0999999999999997E-2</v>
      </c>
      <c r="U115" s="112">
        <f>MIN(U105:U114)</f>
        <v>5.0999999999999997E-2</v>
      </c>
      <c r="V115" s="112">
        <f>MIN(V105:V114)</f>
        <v>5.1999999999999998E-2</v>
      </c>
      <c r="W115" s="136">
        <f>MIN(S115:V115)</f>
        <v>0.05</v>
      </c>
      <c r="X115" s="173"/>
      <c r="Y115" s="59"/>
      <c r="Z115" s="60" t="s">
        <v>11</v>
      </c>
      <c r="AA115" s="143">
        <f>MIN(AA105:AA114)</f>
        <v>0.05</v>
      </c>
      <c r="AB115" s="143">
        <f>MIN(AB105:AB114)</f>
        <v>5.0999999999999997E-2</v>
      </c>
      <c r="AC115" s="143">
        <f>MIN(AC105:AC114)</f>
        <v>5.0999999999999997E-2</v>
      </c>
      <c r="AD115" s="143">
        <f>MIN(AD105:AD114)</f>
        <v>5.0999999999999997E-2</v>
      </c>
      <c r="AE115" s="144">
        <f>MIN(AA115:AD115)</f>
        <v>0.05</v>
      </c>
      <c r="AF115" s="173"/>
      <c r="AG115" s="173"/>
      <c r="AH115" s="173"/>
      <c r="AI115" s="173"/>
      <c r="AJ115" s="173"/>
      <c r="AK115" s="173"/>
      <c r="AL115" s="173"/>
      <c r="AM115" s="173"/>
    </row>
    <row r="116" spans="1:39" s="1" customFormat="1" x14ac:dyDescent="0.35">
      <c r="A116" s="42"/>
      <c r="B116" s="43" t="s">
        <v>19</v>
      </c>
      <c r="C116" s="124">
        <f>MAX(C105:C114)</f>
        <v>5.5E-2</v>
      </c>
      <c r="D116" s="124">
        <f>MAX(D105:D114)</f>
        <v>5.3999999999999999E-2</v>
      </c>
      <c r="E116" s="124">
        <f>MAX(E105:E114)</f>
        <v>5.6000000000000001E-2</v>
      </c>
      <c r="F116" s="124">
        <f>MAX(F105:F114)</f>
        <v>5.8000000000000003E-2</v>
      </c>
      <c r="G116" s="125">
        <f>MAX(C116:F116)</f>
        <v>5.8000000000000003E-2</v>
      </c>
      <c r="H116" s="173"/>
      <c r="I116" s="48"/>
      <c r="J116" s="49" t="s">
        <v>19</v>
      </c>
      <c r="K116" s="131">
        <f>MAX(K105:K114)</f>
        <v>6.7000000000000004E-2</v>
      </c>
      <c r="L116" s="131">
        <f>MAX(L105:L114)</f>
        <v>6.5000000000000002E-2</v>
      </c>
      <c r="M116" s="131">
        <f>MAX(M105:M114)</f>
        <v>6.7000000000000004E-2</v>
      </c>
      <c r="N116" s="131">
        <f>MAX(N105:N114)</f>
        <v>6.9000000000000006E-2</v>
      </c>
      <c r="O116" s="132">
        <f>MAX(K116:N116)</f>
        <v>6.9000000000000006E-2</v>
      </c>
      <c r="P116" s="173"/>
      <c r="Q116" s="54"/>
      <c r="R116" s="55" t="s">
        <v>19</v>
      </c>
      <c r="S116" s="137">
        <f>MAX(S105:S114)</f>
        <v>5.8000000000000003E-2</v>
      </c>
      <c r="T116" s="137">
        <f>MAX(T105:T114)</f>
        <v>5.7000000000000002E-2</v>
      </c>
      <c r="U116" s="137">
        <f>MAX(U105:U114)</f>
        <v>0.06</v>
      </c>
      <c r="V116" s="137">
        <f>MAX(V105:V114)</f>
        <v>6.2E-2</v>
      </c>
      <c r="W116" s="138">
        <f>MAX(S116:V116)</f>
        <v>6.2E-2</v>
      </c>
      <c r="X116" s="173"/>
      <c r="Y116" s="61"/>
      <c r="Z116" s="62"/>
      <c r="AA116" s="145">
        <f>MAX(AA105:AA114)</f>
        <v>5.2999999999999999E-2</v>
      </c>
      <c r="AB116" s="145">
        <f>MAX(AB105:AB114)</f>
        <v>5.6000000000000001E-2</v>
      </c>
      <c r="AC116" s="145">
        <f>MAX(AC105:AC114)</f>
        <v>5.8999999999999997E-2</v>
      </c>
      <c r="AD116" s="145">
        <f>MAX(AD105:AD114)</f>
        <v>6.0999999999999999E-2</v>
      </c>
      <c r="AE116" s="150">
        <f>MAX(AA116:AD116)</f>
        <v>6.0999999999999999E-2</v>
      </c>
      <c r="AF116" s="173"/>
      <c r="AG116" s="173"/>
      <c r="AH116" s="173"/>
      <c r="AI116" s="173"/>
      <c r="AJ116" s="173"/>
      <c r="AK116" s="173"/>
      <c r="AL116" s="173"/>
      <c r="AM116" s="173"/>
    </row>
    <row r="117" spans="1:39" s="1" customFormat="1" x14ac:dyDescent="0.35">
      <c r="A117" s="34"/>
      <c r="B117" s="35"/>
      <c r="C117" s="35"/>
      <c r="D117" s="35"/>
      <c r="E117" s="35"/>
      <c r="F117" s="35"/>
      <c r="G117" s="36"/>
      <c r="H117" s="37"/>
      <c r="I117" s="34"/>
      <c r="J117" s="35"/>
      <c r="K117" s="35"/>
      <c r="L117" s="35"/>
      <c r="M117" s="35"/>
      <c r="N117" s="35"/>
      <c r="O117" s="36"/>
      <c r="P117" s="3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</row>
    <row r="118" spans="1:39" s="1" customFormat="1" x14ac:dyDescent="0.35">
      <c r="A118" s="2" t="s">
        <v>50</v>
      </c>
      <c r="B118" s="3" t="s">
        <v>8</v>
      </c>
      <c r="C118" s="4">
        <v>2</v>
      </c>
      <c r="D118" s="4">
        <v>3</v>
      </c>
      <c r="E118" s="4">
        <v>4</v>
      </c>
      <c r="F118" s="4">
        <v>5</v>
      </c>
      <c r="G118" s="38" t="s">
        <v>11</v>
      </c>
      <c r="H118" s="173"/>
      <c r="I118" s="2" t="s">
        <v>50</v>
      </c>
      <c r="J118" s="3" t="s">
        <v>8</v>
      </c>
      <c r="K118" s="4">
        <v>2</v>
      </c>
      <c r="L118" s="4">
        <v>3</v>
      </c>
      <c r="M118" s="4">
        <v>4</v>
      </c>
      <c r="N118" s="4">
        <v>5</v>
      </c>
      <c r="O118" s="44" t="s">
        <v>11</v>
      </c>
      <c r="P118" s="173"/>
      <c r="Q118" s="2" t="s">
        <v>3</v>
      </c>
      <c r="R118" s="3" t="s">
        <v>8</v>
      </c>
      <c r="S118" s="4">
        <v>2</v>
      </c>
      <c r="T118" s="4">
        <v>3</v>
      </c>
      <c r="U118" s="4">
        <v>4</v>
      </c>
      <c r="V118" s="4">
        <v>5</v>
      </c>
      <c r="W118" s="50" t="s">
        <v>11</v>
      </c>
      <c r="X118" s="173"/>
      <c r="Y118" s="2" t="s">
        <v>3</v>
      </c>
      <c r="Z118" s="3" t="s">
        <v>8</v>
      </c>
      <c r="AA118" s="4">
        <v>2</v>
      </c>
      <c r="AB118" s="4">
        <v>3</v>
      </c>
      <c r="AC118" s="4">
        <v>4</v>
      </c>
      <c r="AD118" s="4">
        <v>5</v>
      </c>
      <c r="AE118" s="56" t="s">
        <v>11</v>
      </c>
      <c r="AF118" s="173"/>
      <c r="AG118" s="186" t="s">
        <v>53</v>
      </c>
      <c r="AH118" s="186"/>
      <c r="AI118" s="186"/>
      <c r="AJ118" s="186"/>
      <c r="AK118" s="186"/>
      <c r="AL118" s="186"/>
      <c r="AM118" s="186"/>
    </row>
    <row r="119" spans="1:39" s="1" customFormat="1" x14ac:dyDescent="0.35">
      <c r="A119" s="5" t="s">
        <v>12</v>
      </c>
      <c r="B119" s="6"/>
      <c r="C119" s="7"/>
      <c r="D119" s="7"/>
      <c r="E119" s="7"/>
      <c r="F119" s="7"/>
      <c r="G119" s="39"/>
      <c r="H119" s="173"/>
      <c r="I119" s="5" t="s">
        <v>12</v>
      </c>
      <c r="J119" s="6"/>
      <c r="K119" s="7"/>
      <c r="L119" s="7"/>
      <c r="M119" s="7"/>
      <c r="N119" s="7"/>
      <c r="O119" s="45"/>
      <c r="P119" s="173"/>
      <c r="Q119" s="5" t="s">
        <v>12</v>
      </c>
      <c r="R119" s="6"/>
      <c r="S119" s="7"/>
      <c r="T119" s="7"/>
      <c r="U119" s="7"/>
      <c r="V119" s="7"/>
      <c r="W119" s="51"/>
      <c r="X119" s="173"/>
      <c r="Y119" s="5" t="s">
        <v>12</v>
      </c>
      <c r="Z119" s="6"/>
      <c r="AA119" s="7"/>
      <c r="AB119" s="7"/>
      <c r="AC119" s="7"/>
      <c r="AD119" s="7"/>
      <c r="AE119" s="57"/>
      <c r="AF119" s="173"/>
      <c r="AG119" s="173"/>
      <c r="AH119" s="173"/>
      <c r="AI119" s="173"/>
      <c r="AJ119" s="173"/>
      <c r="AK119" s="173"/>
      <c r="AL119" s="173"/>
      <c r="AM119" s="173"/>
    </row>
    <row r="120" spans="1:39" s="1" customFormat="1" x14ac:dyDescent="0.35">
      <c r="A120" s="5" t="s">
        <v>13</v>
      </c>
      <c r="B120" s="12" t="s">
        <v>9</v>
      </c>
      <c r="C120" s="148">
        <f>MIN(E$4,E$14,E$15,E$18,E$19)</f>
        <v>4.8000000000000001E-2</v>
      </c>
      <c r="D120" s="148">
        <f>MIN(K$4,K$14,K$15,K$18,K$19)</f>
        <v>5.5E-2</v>
      </c>
      <c r="E120" s="148">
        <f>MIN(Q$4,Q$14,Q$15,Q$18,Q$19)</f>
        <v>5.5E-2</v>
      </c>
      <c r="F120" s="148">
        <f>MIN(X$4,X$14,X$15,X$18,X$19)</f>
        <v>5.3999999999999999E-2</v>
      </c>
      <c r="G120" s="120">
        <f>MIN(C105:F105)</f>
        <v>4.8000000000000001E-2</v>
      </c>
      <c r="H120" s="173"/>
      <c r="I120" s="5" t="s">
        <v>13</v>
      </c>
      <c r="J120" s="12" t="s">
        <v>9</v>
      </c>
      <c r="K120" s="148">
        <f>MIN(E$6,E$7,E$12,E$16)</f>
        <v>5.6000000000000001E-2</v>
      </c>
      <c r="L120" s="148">
        <f>MIN(K$6,K$7,K$12,K$16)</f>
        <v>5.2999999999999999E-2</v>
      </c>
      <c r="M120" s="148">
        <f>MIN(Q$6,Q$7,Q$12,Q$16)</f>
        <v>5.1999999999999998E-2</v>
      </c>
      <c r="N120" s="148">
        <f>MIN(X$6,X$7,X$12,X$16)</f>
        <v>5.1999999999999998E-2</v>
      </c>
      <c r="O120" s="127">
        <f>MIN(K120:N120)</f>
        <v>5.1999999999999998E-2</v>
      </c>
      <c r="P120" s="173"/>
      <c r="Q120" s="5" t="s">
        <v>13</v>
      </c>
      <c r="R120" s="12" t="s">
        <v>9</v>
      </c>
      <c r="S120" s="148">
        <f>MIN($E$8,$E$10,$E$11)</f>
        <v>5.3999999999999999E-2</v>
      </c>
      <c r="T120" s="148">
        <f>MIN($K$8,$K$10,$K$11)</f>
        <v>5.2999999999999999E-2</v>
      </c>
      <c r="U120" s="148">
        <f>MIN($Q$8,$Q$10,$Q$11)</f>
        <v>5.3999999999999999E-2</v>
      </c>
      <c r="V120" s="148">
        <f>MIN($X$8,$X$10,$X$11)</f>
        <v>5.2999999999999999E-2</v>
      </c>
      <c r="W120" s="134">
        <f>MIN(S120:V120)</f>
        <v>5.2999999999999999E-2</v>
      </c>
      <c r="X120" s="173"/>
      <c r="Y120" s="5" t="s">
        <v>13</v>
      </c>
      <c r="Z120" s="12" t="s">
        <v>9</v>
      </c>
      <c r="AA120" s="148">
        <f>MIN($E$5,$E$13,$E$17)</f>
        <v>0.05</v>
      </c>
      <c r="AB120" s="148">
        <f>MIN($K$5,$K$13,$K$17)</f>
        <v>4.9000000000000002E-2</v>
      </c>
      <c r="AC120" s="148">
        <f>MIN($Q$5,$Q$13,$Q$17)</f>
        <v>4.8000000000000001E-2</v>
      </c>
      <c r="AD120" s="148">
        <f>MIN($X$5,$X$13,$X$17)</f>
        <v>4.8000000000000001E-2</v>
      </c>
      <c r="AE120" s="139">
        <f>MIN(AA120:AD120)</f>
        <v>4.8000000000000001E-2</v>
      </c>
      <c r="AF120" s="173"/>
      <c r="AG120" s="2" t="s">
        <v>15</v>
      </c>
      <c r="AH120" s="3" t="s">
        <v>8</v>
      </c>
      <c r="AI120" s="4">
        <v>2</v>
      </c>
      <c r="AJ120" s="4">
        <v>3</v>
      </c>
      <c r="AK120" s="4">
        <v>4</v>
      </c>
      <c r="AL120" s="4">
        <v>5</v>
      </c>
      <c r="AM120" s="67" t="s">
        <v>11</v>
      </c>
    </row>
    <row r="121" spans="1:39" s="1" customFormat="1" x14ac:dyDescent="0.35">
      <c r="A121" s="5"/>
      <c r="B121" s="6" t="s">
        <v>10</v>
      </c>
      <c r="C121" s="148">
        <f>MAX(E$4,E$14,E$15,E$18,E$19)</f>
        <v>5.5E-2</v>
      </c>
      <c r="D121" s="148">
        <f>MAX(K$4,K$14,K$15,K$18,K$19)</f>
        <v>7.5999999999999998E-2</v>
      </c>
      <c r="E121" s="148">
        <f>MAX(Q$4,Q$14,Q$15,Q$18,Q$19)</f>
        <v>8.8999999999999996E-2</v>
      </c>
      <c r="F121" s="148">
        <f>MAX(X$4,X$14,X$15,X$18,X$19)</f>
        <v>9.8000000000000004E-2</v>
      </c>
      <c r="G121" s="121">
        <f>MAX(C106:F106)</f>
        <v>5.8000000000000003E-2</v>
      </c>
      <c r="H121" s="173"/>
      <c r="I121" s="5"/>
      <c r="J121" s="6" t="s">
        <v>10</v>
      </c>
      <c r="K121" s="148">
        <f>MAX(E$6,E$7,E$12,E$16)</f>
        <v>6.7000000000000004E-2</v>
      </c>
      <c r="L121" s="148">
        <f>MAX(K$6,K$7,K$12,K$16)</f>
        <v>8.4000000000000005E-2</v>
      </c>
      <c r="M121" s="148">
        <f>MAX(Q$6,Q$7,Q$12,Q$16)</f>
        <v>9.5000000000000001E-2</v>
      </c>
      <c r="N121" s="148">
        <f>MAX(X$6,X$7,X$12,X$16)</f>
        <v>0.10199999999999999</v>
      </c>
      <c r="O121" s="128">
        <f>MAX(K121:N121)</f>
        <v>0.10199999999999999</v>
      </c>
      <c r="P121" s="173"/>
      <c r="Q121" s="5"/>
      <c r="R121" s="6" t="s">
        <v>10</v>
      </c>
      <c r="S121" s="148">
        <f>MAX($E$8,$E$10,$E$11)</f>
        <v>5.8000000000000003E-2</v>
      </c>
      <c r="T121" s="148">
        <f>MAX($K$8,$K$10,$K$11)</f>
        <v>7.9000000000000001E-2</v>
      </c>
      <c r="U121" s="148">
        <f>MAX($Q$8,$Q$10,$Q$11)</f>
        <v>9.0999999999999998E-2</v>
      </c>
      <c r="V121" s="148">
        <f>MAX($X$8,$X$10,$X$11)</f>
        <v>9.9000000000000005E-2</v>
      </c>
      <c r="W121" s="135">
        <f>MAX(S121:V121)</f>
        <v>9.9000000000000005E-2</v>
      </c>
      <c r="X121" s="173"/>
      <c r="Y121" s="5"/>
      <c r="Z121" s="6" t="s">
        <v>10</v>
      </c>
      <c r="AA121" s="149">
        <f>MAX($E$5,$E$13,$E$17)</f>
        <v>5.2999999999999999E-2</v>
      </c>
      <c r="AB121" s="149">
        <f>MAX($K$5,$K$13,$K$17)</f>
        <v>4.9000000000000002E-2</v>
      </c>
      <c r="AC121" s="149">
        <f>MAX($Q$5,$Q$13,$Q$17)</f>
        <v>4.8000000000000001E-2</v>
      </c>
      <c r="AD121" s="149">
        <f>MAX($X$5,$X$13,$X$17)</f>
        <v>4.9000000000000002E-2</v>
      </c>
      <c r="AE121" s="142">
        <f>MAX(AA121:AD121)</f>
        <v>5.2999999999999999E-2</v>
      </c>
      <c r="AF121" s="173"/>
      <c r="AG121" s="5" t="s">
        <v>12</v>
      </c>
      <c r="AH121" s="6"/>
      <c r="AI121" s="7"/>
      <c r="AJ121" s="7"/>
      <c r="AK121" s="7"/>
      <c r="AL121" s="7"/>
      <c r="AM121" s="68"/>
    </row>
    <row r="122" spans="1:39" s="1" customFormat="1" x14ac:dyDescent="0.35">
      <c r="A122" s="5" t="s">
        <v>14</v>
      </c>
      <c r="B122" s="12" t="s">
        <v>9</v>
      </c>
      <c r="C122" s="148">
        <f>MIN(E$20,E$30,E$31,E$34,E$35)</f>
        <v>0.05</v>
      </c>
      <c r="D122" s="148">
        <f>MIN(K$20,K$30,K$31,K$34,K$35)</f>
        <v>5.6000000000000001E-2</v>
      </c>
      <c r="E122" s="148">
        <f>MIN(Q$20,Q$30,Q$31,Q$34,Q$35)</f>
        <v>5.6000000000000001E-2</v>
      </c>
      <c r="F122" s="148">
        <f>MIN(X$20,X$30,X$31,X$34,X$35)</f>
        <v>5.6000000000000001E-2</v>
      </c>
      <c r="G122" s="120">
        <f>MIN(C107:F107)</f>
        <v>0.05</v>
      </c>
      <c r="H122" s="173"/>
      <c r="I122" s="5" t="s">
        <v>14</v>
      </c>
      <c r="J122" s="12" t="s">
        <v>9</v>
      </c>
      <c r="K122" s="148">
        <f>MIN(E$22,E$23,E$28,E$32)</f>
        <v>5.3999999999999999E-2</v>
      </c>
      <c r="L122" s="148">
        <f>MIN(K$22,K$23,K$28,K$32)</f>
        <v>5.2999999999999999E-2</v>
      </c>
      <c r="M122" s="148">
        <f>MIN(Q$22,Q$23,Q$28,Q$32)</f>
        <v>5.2999999999999999E-2</v>
      </c>
      <c r="N122" s="148">
        <f>MIN(X$22,X$23,X$28,X$32)</f>
        <v>5.2999999999999999E-2</v>
      </c>
      <c r="O122" s="127">
        <f>MIN(K122:N122)</f>
        <v>5.2999999999999999E-2</v>
      </c>
      <c r="P122" s="173"/>
      <c r="Q122" s="5" t="s">
        <v>14</v>
      </c>
      <c r="R122" s="12" t="s">
        <v>9</v>
      </c>
      <c r="S122" s="148">
        <f>MIN($E$24,$E$26:$E$27)</f>
        <v>5.1999999999999998E-2</v>
      </c>
      <c r="T122" s="148">
        <f>MIN($K$24,$K$26:$K$27)</f>
        <v>5.3999999999999999E-2</v>
      </c>
      <c r="U122" s="148">
        <f>MIN($Q$24,$Q$26:$Q$27)</f>
        <v>5.5E-2</v>
      </c>
      <c r="V122" s="148">
        <f>MIN($X$24,$X$26,$X$27)</f>
        <v>5.3999999999999999E-2</v>
      </c>
      <c r="W122" s="134">
        <f>MIN(S122:V122)</f>
        <v>5.1999999999999998E-2</v>
      </c>
      <c r="X122" s="173"/>
      <c r="Y122" s="5" t="s">
        <v>14</v>
      </c>
      <c r="Z122" s="12" t="s">
        <v>9</v>
      </c>
      <c r="AA122" s="148">
        <f>MIN($E$21,$E$29,$E$33)</f>
        <v>0.05</v>
      </c>
      <c r="AB122" s="148">
        <f>MIN($K$21,$K$29,$K$33)</f>
        <v>4.9000000000000002E-2</v>
      </c>
      <c r="AC122" s="148">
        <f>MIN($Q$21,$Q$29,$Q$33)</f>
        <v>4.9000000000000002E-2</v>
      </c>
      <c r="AD122" s="148">
        <f>MIN($X$21,$X$29,$X$33)</f>
        <v>4.9000000000000002E-2</v>
      </c>
      <c r="AE122" s="139">
        <f>MIN(AA122:AD122)</f>
        <v>4.9000000000000002E-2</v>
      </c>
      <c r="AF122" s="173"/>
      <c r="AG122" s="5" t="s">
        <v>13</v>
      </c>
      <c r="AH122" s="12" t="s">
        <v>9</v>
      </c>
      <c r="AI122" s="66">
        <f>$E$9</f>
        <v>4.8000000000000001E-2</v>
      </c>
      <c r="AJ122" s="66">
        <f>$K$9</f>
        <v>4.8000000000000001E-2</v>
      </c>
      <c r="AK122" s="66">
        <f>$Q$9</f>
        <v>4.8000000000000001E-2</v>
      </c>
      <c r="AL122" s="66">
        <f>$X$9</f>
        <v>4.8000000000000001E-2</v>
      </c>
      <c r="AM122" s="73">
        <f>MIN($AI122:$AL122)</f>
        <v>4.8000000000000001E-2</v>
      </c>
    </row>
    <row r="123" spans="1:39" s="1" customFormat="1" x14ac:dyDescent="0.35">
      <c r="A123" s="5"/>
      <c r="B123" s="6" t="s">
        <v>10</v>
      </c>
      <c r="C123" s="148">
        <f>MAX(E$20,E$30,E$31,E$34,E$35)</f>
        <v>5.2999999999999999E-2</v>
      </c>
      <c r="D123" s="148">
        <f>MAX(K$20,K$30,K$31,K$34,K$35)</f>
        <v>7.4999999999999997E-2</v>
      </c>
      <c r="E123" s="148">
        <f>MAX(Q$20,Q$30,Q$31,Q$34,Q$35)</f>
        <v>8.8999999999999996E-2</v>
      </c>
      <c r="F123" s="148">
        <f>MAX(X$20,X$30,X$31,X$34,X$35)</f>
        <v>9.9000000000000005E-2</v>
      </c>
      <c r="G123" s="121">
        <f>MAX(C108:F108)</f>
        <v>5.6000000000000001E-2</v>
      </c>
      <c r="H123" s="173"/>
      <c r="I123" s="5"/>
      <c r="J123" s="6" t="s">
        <v>10</v>
      </c>
      <c r="K123" s="148">
        <f>MAX(E$22,E$23,E$28,E$32)</f>
        <v>6.2E-2</v>
      </c>
      <c r="L123" s="148">
        <f>MAX(K$22,K$23,K$28,K$32)</f>
        <v>8.1000000000000003E-2</v>
      </c>
      <c r="M123" s="148">
        <f>MAX(Q$22,Q$23,Q$28,Q$32)</f>
        <v>9.2999999999999999E-2</v>
      </c>
      <c r="N123" s="148">
        <f>MAX(X$22,X$23,X$28,X$32)</f>
        <v>0.10100000000000001</v>
      </c>
      <c r="O123" s="128">
        <f>MAX(K123:N123)</f>
        <v>0.10100000000000001</v>
      </c>
      <c r="P123" s="173"/>
      <c r="Q123" s="5"/>
      <c r="R123" s="6" t="s">
        <v>10</v>
      </c>
      <c r="S123" s="148">
        <f>MAX($E$24,$E$26:$E$27)</f>
        <v>5.6000000000000001E-2</v>
      </c>
      <c r="T123" s="148">
        <f>MAX($K$24,$K$26:$K$27)</f>
        <v>7.6999999999999999E-2</v>
      </c>
      <c r="U123" s="148">
        <f>MAX($Q$24,$Q$26:$Q$27)</f>
        <v>9.0999999999999998E-2</v>
      </c>
      <c r="V123" s="148">
        <f>MAX($X$24,$X$26,$X$27)</f>
        <v>0.1</v>
      </c>
      <c r="W123" s="135">
        <f>MAX(S123:V123)</f>
        <v>0.1</v>
      </c>
      <c r="X123" s="173"/>
      <c r="Y123" s="5"/>
      <c r="Z123" s="6" t="s">
        <v>10</v>
      </c>
      <c r="AA123" s="149">
        <f>MAX($E$21,$E$29,$E$33)</f>
        <v>5.1999999999999998E-2</v>
      </c>
      <c r="AB123" s="149">
        <f>MAX($K$21,$K$29,$K$33)</f>
        <v>0.05</v>
      </c>
      <c r="AC123" s="149">
        <f>MAX($Q$21,$Q$29,$Q$33)</f>
        <v>4.9000000000000002E-2</v>
      </c>
      <c r="AD123" s="149">
        <f>MAX($X$21,$X$29,$X$33)</f>
        <v>0.05</v>
      </c>
      <c r="AE123" s="142">
        <f>MAX(AA123:AD123)</f>
        <v>5.1999999999999998E-2</v>
      </c>
      <c r="AF123" s="173"/>
      <c r="AG123" s="5" t="s">
        <v>14</v>
      </c>
      <c r="AH123" s="12" t="s">
        <v>9</v>
      </c>
      <c r="AI123" s="66">
        <f>$E$25</f>
        <v>4.9000000000000002E-2</v>
      </c>
      <c r="AJ123" s="66">
        <f>$K$25</f>
        <v>4.9000000000000002E-2</v>
      </c>
      <c r="AK123" s="66">
        <f>$Q$25</f>
        <v>4.9000000000000002E-2</v>
      </c>
      <c r="AL123" s="66">
        <f>$X$25</f>
        <v>4.9000000000000002E-2</v>
      </c>
      <c r="AM123" s="73">
        <f>MIN($AI123:$AL123)</f>
        <v>4.9000000000000002E-2</v>
      </c>
    </row>
    <row r="124" spans="1:39" s="1" customFormat="1" x14ac:dyDescent="0.35">
      <c r="A124" s="5" t="s">
        <v>17</v>
      </c>
      <c r="B124" s="12" t="s">
        <v>9</v>
      </c>
      <c r="C124" s="148">
        <f>MIN(E$36,E$46,E$47,E$50,E$51)</f>
        <v>4.9000000000000002E-2</v>
      </c>
      <c r="D124" s="148">
        <f>MIN(K$36,K$46,K$47,K$50,K$51)</f>
        <v>5.6000000000000001E-2</v>
      </c>
      <c r="E124" s="148">
        <f>MIN(Q$36,Q$46,Q$47,Q$50,Q$51)</f>
        <v>5.7000000000000002E-2</v>
      </c>
      <c r="F124" s="148">
        <f>MIN(X$36,X$46,X$47,X$50,X$51)</f>
        <v>5.6000000000000001E-2</v>
      </c>
      <c r="G124" s="120">
        <f>MIN(C109:F109)</f>
        <v>4.9000000000000002E-2</v>
      </c>
      <c r="H124" s="173"/>
      <c r="I124" s="5" t="s">
        <v>17</v>
      </c>
      <c r="J124" s="12" t="s">
        <v>9</v>
      </c>
      <c r="K124" s="148">
        <f>MIN(E$38,E$39,E$44,E$48)</f>
        <v>5.2999999999999999E-2</v>
      </c>
      <c r="L124" s="148">
        <f>MIN(K$38,K$39,K$44,K$48)</f>
        <v>5.2999999999999999E-2</v>
      </c>
      <c r="M124" s="148">
        <f>MIN(Q$38,Q$39,Q$44,Q$48)</f>
        <v>5.2999999999999999E-2</v>
      </c>
      <c r="N124" s="148">
        <f>MIN(X$38,X$39,X$44,X$48)</f>
        <v>5.2999999999999999E-2</v>
      </c>
      <c r="O124" s="127">
        <f>MIN(K124:N124)</f>
        <v>5.2999999999999999E-2</v>
      </c>
      <c r="P124" s="173"/>
      <c r="Q124" s="5" t="s">
        <v>17</v>
      </c>
      <c r="R124" s="12" t="s">
        <v>9</v>
      </c>
      <c r="S124" s="148">
        <f>MIN($E$40,$E$42:$E$43)</f>
        <v>5.1999999999999998E-2</v>
      </c>
      <c r="T124" s="148">
        <f>MIN($K$40,$K$42:$K$43)</f>
        <v>5.3999999999999999E-2</v>
      </c>
      <c r="U124" s="148">
        <f>MIN($Q$40,$Q$42:$Q$43)</f>
        <v>5.5E-2</v>
      </c>
      <c r="V124" s="148">
        <f>MIN($X$40,$X$42,$X$43)</f>
        <v>5.5E-2</v>
      </c>
      <c r="W124" s="134">
        <f>MIN(S124:V124)</f>
        <v>5.1999999999999998E-2</v>
      </c>
      <c r="X124" s="173"/>
      <c r="Y124" s="5" t="s">
        <v>17</v>
      </c>
      <c r="Z124" s="12" t="s">
        <v>9</v>
      </c>
      <c r="AA124" s="148">
        <f>MIN($E$37,$E$45,$E$49)</f>
        <v>0.05</v>
      </c>
      <c r="AB124" s="148">
        <f>MIN($K$37,$K$45,$K$49)</f>
        <v>4.9000000000000002E-2</v>
      </c>
      <c r="AC124" s="148">
        <f>MIN($Q$37,$Q$45,$Q$49)</f>
        <v>4.9000000000000002E-2</v>
      </c>
      <c r="AD124" s="148">
        <f>MIN($X$37,$X$45,$X$49)</f>
        <v>4.9000000000000002E-2</v>
      </c>
      <c r="AE124" s="139">
        <f>MIN(AA124:AD124)</f>
        <v>4.9000000000000002E-2</v>
      </c>
      <c r="AF124" s="173"/>
      <c r="AG124" s="5" t="s">
        <v>17</v>
      </c>
      <c r="AH124" s="12" t="s">
        <v>9</v>
      </c>
      <c r="AI124" s="66">
        <f>$E$41</f>
        <v>4.9000000000000002E-2</v>
      </c>
      <c r="AJ124" s="66">
        <f>$K$41</f>
        <v>4.9000000000000002E-2</v>
      </c>
      <c r="AK124" s="66">
        <f>$Q$41</f>
        <v>4.9000000000000002E-2</v>
      </c>
      <c r="AL124" s="66">
        <f>$X$41</f>
        <v>4.9000000000000002E-2</v>
      </c>
      <c r="AM124" s="73">
        <f>MIN($AI124:$AL124)</f>
        <v>4.9000000000000002E-2</v>
      </c>
    </row>
    <row r="125" spans="1:39" s="1" customFormat="1" x14ac:dyDescent="0.35">
      <c r="A125" s="5"/>
      <c r="B125" s="6" t="s">
        <v>10</v>
      </c>
      <c r="C125" s="148">
        <f>MAX(E$36,E$46,E$47,E$50,E$51)</f>
        <v>5.1999999999999998E-2</v>
      </c>
      <c r="D125" s="148">
        <f>MAX(K$36,K$46,K$47,K$50,K$51)</f>
        <v>7.4999999999999997E-2</v>
      </c>
      <c r="E125" s="148">
        <f>MAX(Q$36,Q$46,Q$47,Q$50,Q$51)</f>
        <v>8.8999999999999996E-2</v>
      </c>
      <c r="F125" s="148">
        <f>MAX(X$36,X$46,X$47,X$50,X$51)</f>
        <v>9.9000000000000005E-2</v>
      </c>
      <c r="G125" s="121">
        <f>MAX(C110:F110)</f>
        <v>5.5E-2</v>
      </c>
      <c r="H125" s="173"/>
      <c r="I125" s="5"/>
      <c r="J125" s="6" t="s">
        <v>10</v>
      </c>
      <c r="K125" s="148">
        <f>MAX(E$38,E$39,E$44,E$48)</f>
        <v>5.8999999999999997E-2</v>
      </c>
      <c r="L125" s="148">
        <f>MAX(K$38,K$39,K$44,K$48)</f>
        <v>0.08</v>
      </c>
      <c r="M125" s="148">
        <f>MAX(Q$38,Q$39,Q$44,Q$48)</f>
        <v>9.2999999999999999E-2</v>
      </c>
      <c r="N125" s="148">
        <f>MAX(X$38,X$39,X$44,X$48)</f>
        <v>0.10100000000000001</v>
      </c>
      <c r="O125" s="128">
        <f>MAX(K125:N125)</f>
        <v>0.10100000000000001</v>
      </c>
      <c r="P125" s="173"/>
      <c r="Q125" s="5"/>
      <c r="R125" s="6" t="s">
        <v>10</v>
      </c>
      <c r="S125" s="148">
        <f>MAX($E$40,$E$42:$E$43)</f>
        <v>5.3999999999999999E-2</v>
      </c>
      <c r="T125" s="148">
        <f>MAX($K$40,$K$42:$K$43)</f>
        <v>7.6999999999999999E-2</v>
      </c>
      <c r="U125" s="148">
        <f>MAX($Q$40,$Q$42:$Q$43)</f>
        <v>9.0999999999999998E-2</v>
      </c>
      <c r="V125" s="148">
        <f>MAX($X$40,$X$42,$X$43)</f>
        <v>0.10100000000000001</v>
      </c>
      <c r="W125" s="135">
        <f>MAX(S125:V125)</f>
        <v>0.10100000000000001</v>
      </c>
      <c r="X125" s="173"/>
      <c r="Y125" s="5"/>
      <c r="Z125" s="6" t="s">
        <v>10</v>
      </c>
      <c r="AA125" s="149">
        <f>MAX($E$37,$E$45,$E$49)</f>
        <v>5.1999999999999998E-2</v>
      </c>
      <c r="AB125" s="149">
        <f>MAX($K$37,$K$45,$K$49)</f>
        <v>0.05</v>
      </c>
      <c r="AC125" s="149">
        <f>MAX($Q$37,$Q$45,$Q$49)</f>
        <v>0.05</v>
      </c>
      <c r="AD125" s="149">
        <f>MAX($X$37,$X$45,$X$49)</f>
        <v>4.9000000000000002E-2</v>
      </c>
      <c r="AE125" s="142">
        <f>MAX(AA125:AD125)</f>
        <v>5.1999999999999998E-2</v>
      </c>
      <c r="AF125" s="173"/>
      <c r="AG125" s="5" t="s">
        <v>20</v>
      </c>
      <c r="AH125" s="12" t="s">
        <v>9</v>
      </c>
      <c r="AI125" s="66">
        <f>$E$57</f>
        <v>0.05</v>
      </c>
      <c r="AJ125" s="66">
        <f>$K$57</f>
        <v>0.05</v>
      </c>
      <c r="AK125" s="66">
        <f>$Q$57</f>
        <v>4.9000000000000002E-2</v>
      </c>
      <c r="AL125" s="66">
        <f>$X$57</f>
        <v>0.05</v>
      </c>
      <c r="AM125" s="73">
        <f>MIN($AI125:$AL125)</f>
        <v>4.9000000000000002E-2</v>
      </c>
    </row>
    <row r="126" spans="1:39" s="1" customFormat="1" x14ac:dyDescent="0.35">
      <c r="A126" s="5" t="s">
        <v>20</v>
      </c>
      <c r="B126" s="12" t="s">
        <v>9</v>
      </c>
      <c r="C126" s="148">
        <f>MIN(E$52,E$62,E$63,E$66,E$67)</f>
        <v>0.05</v>
      </c>
      <c r="D126" s="148">
        <f>MIN(K$52,K$62,K$63,K$66,K$67)</f>
        <v>5.7000000000000002E-2</v>
      </c>
      <c r="E126" s="148">
        <f>MIN(Q$52,Q$62,Q$63,Q$66,Q$67)</f>
        <v>5.7000000000000002E-2</v>
      </c>
      <c r="F126" s="148">
        <f>MIN(X$52,X$62,X$63,X$66,X$67)</f>
        <v>5.6000000000000001E-2</v>
      </c>
      <c r="G126" s="120">
        <f>MIN(C111:F111)</f>
        <v>0.05</v>
      </c>
      <c r="H126" s="173"/>
      <c r="I126" s="5" t="s">
        <v>20</v>
      </c>
      <c r="J126" s="12" t="s">
        <v>9</v>
      </c>
      <c r="K126" s="148">
        <f>MIN(E$54,E$55,E$60,E$64)</f>
        <v>5.1999999999999998E-2</v>
      </c>
      <c r="L126" s="148">
        <f>MIN(K$54,K$55,K$60,K$64)</f>
        <v>5.1999999999999998E-2</v>
      </c>
      <c r="M126" s="148">
        <f>MIN(Q$54,Q$55,Q$60,Q$64)</f>
        <v>5.2999999999999999E-2</v>
      </c>
      <c r="N126" s="148">
        <f>MIN(X$54,X$55,X$60,X$64)</f>
        <v>5.2999999999999999E-2</v>
      </c>
      <c r="O126" s="127">
        <f>MIN(K126:N126)</f>
        <v>5.1999999999999998E-2</v>
      </c>
      <c r="P126" s="173"/>
      <c r="Q126" s="5" t="s">
        <v>20</v>
      </c>
      <c r="R126" s="12" t="s">
        <v>9</v>
      </c>
      <c r="S126" s="148">
        <f>MIN($E$56,$E$58,$E$59)</f>
        <v>5.1999999999999998E-2</v>
      </c>
      <c r="T126" s="148">
        <f>MIN($K$56,$K$58,$K$59)</f>
        <v>5.3999999999999999E-2</v>
      </c>
      <c r="U126" s="148">
        <f>MIN($Q$56,$Q$58,$Q$59)</f>
        <v>5.5E-2</v>
      </c>
      <c r="V126" s="148">
        <f>MIN($X$56,$X$58,$X$59)</f>
        <v>5.5E-2</v>
      </c>
      <c r="W126" s="134">
        <f>MIN(S126:V126)</f>
        <v>5.1999999999999998E-2</v>
      </c>
      <c r="X126" s="173"/>
      <c r="Y126" s="5" t="s">
        <v>20</v>
      </c>
      <c r="Z126" s="12" t="s">
        <v>9</v>
      </c>
      <c r="AA126" s="148">
        <f>MIN($E$53,$E$61,$E$65)</f>
        <v>0.05</v>
      </c>
      <c r="AB126" s="148">
        <f>MIN($K$53,$K$61,$K$65)</f>
        <v>0.05</v>
      </c>
      <c r="AC126" s="148">
        <f>MIN($Q$53,$Q$61,$Q$65)</f>
        <v>4.9000000000000002E-2</v>
      </c>
      <c r="AD126" s="148">
        <f>MIN($X$53,$X$61,$X$65)</f>
        <v>4.9000000000000002E-2</v>
      </c>
      <c r="AE126" s="139">
        <f>MIN(AA126:AD126)</f>
        <v>4.9000000000000002E-2</v>
      </c>
      <c r="AF126" s="173"/>
      <c r="AG126" s="5" t="s">
        <v>41</v>
      </c>
      <c r="AH126" s="12" t="s">
        <v>9</v>
      </c>
      <c r="AI126" s="66">
        <f>$E$73</f>
        <v>0.05</v>
      </c>
      <c r="AJ126" s="66">
        <f>$K$73</f>
        <v>0.05</v>
      </c>
      <c r="AK126" s="66">
        <f>$Q$73</f>
        <v>4.9000000000000002E-2</v>
      </c>
      <c r="AL126" s="66">
        <f>$X$73</f>
        <v>0.05</v>
      </c>
      <c r="AM126" s="73">
        <f>MIN($AI126:$AL126)</f>
        <v>4.9000000000000002E-2</v>
      </c>
    </row>
    <row r="127" spans="1:39" s="1" customFormat="1" x14ac:dyDescent="0.35">
      <c r="A127" s="5"/>
      <c r="B127" s="6" t="s">
        <v>10</v>
      </c>
      <c r="C127" s="148">
        <f>MAX(E$52,E$62,E$63,E$66,E$67)</f>
        <v>5.1999999999999998E-2</v>
      </c>
      <c r="D127" s="148">
        <f>MAX(K$52,K$62,K$63,K$66,K$67)</f>
        <v>7.4999999999999997E-2</v>
      </c>
      <c r="E127" s="148">
        <f>MAX(Q$52,Q$62,Q$63,Q$66,Q$67)</f>
        <v>8.8999999999999996E-2</v>
      </c>
      <c r="F127" s="148">
        <f>MAX(X$52,X$62,X$63,X$66,X$67)</f>
        <v>9.9000000000000005E-2</v>
      </c>
      <c r="G127" s="121">
        <f>MAX(C112:F112)</f>
        <v>5.3999999999999999E-2</v>
      </c>
      <c r="H127" s="173"/>
      <c r="I127" s="5"/>
      <c r="J127" s="6" t="s">
        <v>10</v>
      </c>
      <c r="K127" s="148">
        <f>MAX(E$54,E$55,E$60,E$64)</f>
        <v>5.7000000000000002E-2</v>
      </c>
      <c r="L127" s="148">
        <f>MAX(K$54,K$55,K$60,K$64)</f>
        <v>7.9000000000000001E-2</v>
      </c>
      <c r="M127" s="148">
        <f>MAX(Q$54,Q$55,Q$60,Q$64)</f>
        <v>9.1999999999999998E-2</v>
      </c>
      <c r="N127" s="148">
        <f>MAX(X$54,X$55,X$60,X$64)</f>
        <v>0.10100000000000001</v>
      </c>
      <c r="O127" s="128">
        <f>MAX(K127:N127)</f>
        <v>0.10100000000000001</v>
      </c>
      <c r="P127" s="173"/>
      <c r="Q127" s="5"/>
      <c r="R127" s="6" t="s">
        <v>10</v>
      </c>
      <c r="S127" s="148">
        <f>MAX($E$56,$E$58,$E$59)</f>
        <v>5.3999999999999999E-2</v>
      </c>
      <c r="T127" s="148">
        <f>MAX($K$56,$K$58,$K$59)</f>
        <v>7.5999999999999998E-2</v>
      </c>
      <c r="U127" s="148">
        <f>MAX($Q$56,$Q$58,$Q$59)</f>
        <v>9.0999999999999998E-2</v>
      </c>
      <c r="V127" s="148">
        <f>MAX($X$56,$X$58,$X$59)</f>
        <v>0.10100000000000001</v>
      </c>
      <c r="W127" s="135">
        <f>MAX(S127:V127)</f>
        <v>0.10100000000000001</v>
      </c>
      <c r="X127" s="173"/>
      <c r="Y127" s="5"/>
      <c r="Z127" s="6" t="s">
        <v>10</v>
      </c>
      <c r="AA127" s="149">
        <f>MAX($E$53,$E$61,$E$65)</f>
        <v>5.0999999999999997E-2</v>
      </c>
      <c r="AB127" s="149">
        <f>MAX($K$53,$K$61,$K$65)</f>
        <v>0.05</v>
      </c>
      <c r="AC127" s="149">
        <f>MAX($Q$53,$Q$61,$Q$65)</f>
        <v>0.05</v>
      </c>
      <c r="AD127" s="148">
        <f>MAX($X$53,$X$61,$X$65)</f>
        <v>4.9000000000000002E-2</v>
      </c>
      <c r="AE127" s="142">
        <f>MAX(AA127:AD127)</f>
        <v>5.0999999999999997E-2</v>
      </c>
      <c r="AF127" s="173"/>
      <c r="AG127" s="69"/>
      <c r="AH127" s="147" t="s">
        <v>9</v>
      </c>
      <c r="AI127" s="71">
        <f>MIN($AI122:$AI126)</f>
        <v>4.8000000000000001E-2</v>
      </c>
      <c r="AJ127" s="71">
        <f>MIN($AJ122:$AJ126)</f>
        <v>4.8000000000000001E-2</v>
      </c>
      <c r="AK127" s="71">
        <f>MIN($AK122:$AK126)</f>
        <v>4.8000000000000001E-2</v>
      </c>
      <c r="AL127" s="71">
        <f>MIN($AL122:$AL126)</f>
        <v>4.8000000000000001E-2</v>
      </c>
      <c r="AM127" s="72">
        <f>MIN($AM122:$AM126)</f>
        <v>4.8000000000000001E-2</v>
      </c>
    </row>
    <row r="128" spans="1:39" s="1" customFormat="1" x14ac:dyDescent="0.35">
      <c r="A128" s="173" t="s">
        <v>41</v>
      </c>
      <c r="B128" s="12" t="s">
        <v>9</v>
      </c>
      <c r="C128" s="148">
        <f>MIN(E$68,E$78,E$79,E$82,E$83)</f>
        <v>0.05</v>
      </c>
      <c r="D128" s="148">
        <f>MIN(K$68,K$78,K$79,K$82,K$83)</f>
        <v>5.7000000000000002E-2</v>
      </c>
      <c r="E128" s="148">
        <f>MIN(Q$68,Q$78,Q$79,Q$82,Q$83)</f>
        <v>5.8000000000000003E-2</v>
      </c>
      <c r="F128" s="148">
        <f>MIN(X$68,X$78,X$79,X$82,X$83)</f>
        <v>5.7000000000000002E-2</v>
      </c>
      <c r="G128" s="120">
        <f>MIN(C113:F113)</f>
        <v>0.05</v>
      </c>
      <c r="H128" s="173"/>
      <c r="I128" s="5" t="s">
        <v>41</v>
      </c>
      <c r="J128" s="12" t="s">
        <v>9</v>
      </c>
      <c r="K128" s="148">
        <f>MIN(E$70,E$71,E$76,E$80)</f>
        <v>5.1999999999999998E-2</v>
      </c>
      <c r="L128" s="148">
        <f>MIN(K$70,K$71,K$76,K$80)</f>
        <v>5.1999999999999998E-2</v>
      </c>
      <c r="M128" s="148">
        <f>MIN(Q$70,Q$71,Q$76,Q$80)</f>
        <v>5.2999999999999999E-2</v>
      </c>
      <c r="N128" s="148">
        <f>MIN(X$70,X$71,X$76,X$80)</f>
        <v>5.3999999999999999E-2</v>
      </c>
      <c r="O128" s="127">
        <f>MIN(K128:N128)</f>
        <v>5.1999999999999998E-2</v>
      </c>
      <c r="P128" s="173"/>
      <c r="Q128" s="5" t="s">
        <v>41</v>
      </c>
      <c r="R128" s="12" t="s">
        <v>9</v>
      </c>
      <c r="S128" s="148">
        <f>MIN($E$72,$E$74,$E$75)</f>
        <v>0.05</v>
      </c>
      <c r="T128" s="148">
        <f>MIN($K$72,$K$74,$K$75)</f>
        <v>5.5E-2</v>
      </c>
      <c r="U128" s="148">
        <f>MIN($Q$72,$Q$74,$Q$75)</f>
        <v>5.5E-2</v>
      </c>
      <c r="V128" s="148">
        <f>MIN($X$72,$X$74,$X$75)</f>
        <v>5.5E-2</v>
      </c>
      <c r="W128" s="134">
        <f>MIN(S128:V128)</f>
        <v>0.05</v>
      </c>
      <c r="X128" s="173"/>
      <c r="Y128" s="5" t="s">
        <v>41</v>
      </c>
      <c r="Z128" s="12" t="s">
        <v>9</v>
      </c>
      <c r="AA128" s="148">
        <f>MIN($E$69,$E$77,$E$81)</f>
        <v>0.05</v>
      </c>
      <c r="AB128" s="148">
        <f>MIN($K$69,$K$77,$K$81)</f>
        <v>0.05</v>
      </c>
      <c r="AC128" s="148">
        <f>MIN($Q$69,$Q$77,$Q$81)</f>
        <v>0.05</v>
      </c>
      <c r="AD128" s="148">
        <f>MIN($X$69,$X$77,$X$81)</f>
        <v>0.05</v>
      </c>
      <c r="AE128" s="139">
        <f>MIN(AA128:AD128)</f>
        <v>0.05</v>
      </c>
      <c r="AF128" s="173"/>
      <c r="AG128" s="69"/>
      <c r="AH128" s="147" t="s">
        <v>10</v>
      </c>
      <c r="AI128" s="71">
        <f>MAX($AI122:$AI126)</f>
        <v>0.05</v>
      </c>
      <c r="AJ128" s="71">
        <f>MAX($AJ122:$AJ126)</f>
        <v>0.05</v>
      </c>
      <c r="AK128" s="71">
        <f>MAX($AK122:$AK126)</f>
        <v>4.9000000000000002E-2</v>
      </c>
      <c r="AL128" s="71">
        <f>MAX($AL122:$AL126)</f>
        <v>0.05</v>
      </c>
      <c r="AM128" s="72">
        <f>MAX($AM122:$AM126)</f>
        <v>4.9000000000000002E-2</v>
      </c>
    </row>
    <row r="129" spans="1:39" s="1" customFormat="1" x14ac:dyDescent="0.35">
      <c r="A129" s="173"/>
      <c r="B129" s="6" t="s">
        <v>10</v>
      </c>
      <c r="C129" s="148">
        <f>MAX(E$68,E$78,E$79,E$82,E$83)</f>
        <v>5.0999999999999997E-2</v>
      </c>
      <c r="D129" s="148">
        <f>MAX(K$68,K$78,K$79,K$82,K$83)</f>
        <v>7.3999999999999996E-2</v>
      </c>
      <c r="E129" s="148">
        <f>MAX(Q$68,Q$78,Q$79,Q$82,Q$83)</f>
        <v>8.8999999999999996E-2</v>
      </c>
      <c r="F129" s="148">
        <f>MAX(X$68,X$78,X$79,X$82,X$83)</f>
        <v>0.1</v>
      </c>
      <c r="G129" s="121">
        <f>MAX(C114:F114)</f>
        <v>5.1999999999999998E-2</v>
      </c>
      <c r="H129" s="173"/>
      <c r="I129" s="5"/>
      <c r="J129" s="6" t="s">
        <v>10</v>
      </c>
      <c r="K129" s="148">
        <f>MAX(E$70,E$71,E$76,E$80)</f>
        <v>5.3999999999999999E-2</v>
      </c>
      <c r="L129" s="148">
        <f>MAX(K$70,K$71,K$76,K$80)</f>
        <v>7.8E-2</v>
      </c>
      <c r="M129" s="148">
        <f>MAX(Q$70,Q$71,Q$76,Q$80)</f>
        <v>9.1999999999999998E-2</v>
      </c>
      <c r="N129" s="148">
        <f>MAX(X$70,X$71,X$76,X$80)</f>
        <v>0.10299999999999999</v>
      </c>
      <c r="O129" s="128">
        <f>MAX(K129:N129)</f>
        <v>0.10299999999999999</v>
      </c>
      <c r="P129" s="173"/>
      <c r="Q129" s="5"/>
      <c r="R129" s="6" t="s">
        <v>10</v>
      </c>
      <c r="S129" s="148">
        <f>MAX($E$72,$E$74,$E$75)</f>
        <v>5.1999999999999998E-2</v>
      </c>
      <c r="T129" s="148">
        <f>MAX($K$72,$K$74,$K$75)</f>
        <v>7.5999999999999998E-2</v>
      </c>
      <c r="U129" s="148">
        <f>MAX($Q$72,$Q$74,$Q$75)</f>
        <v>9.0999999999999998E-2</v>
      </c>
      <c r="V129" s="148">
        <f>MAX($X$72,$X$74,$X$75)</f>
        <v>0.10100000000000001</v>
      </c>
      <c r="W129" s="135">
        <f>MAX(S129:V129)</f>
        <v>0.10100000000000001</v>
      </c>
      <c r="X129" s="173"/>
      <c r="Y129" s="5"/>
      <c r="Z129" s="6" t="s">
        <v>10</v>
      </c>
      <c r="AA129" s="148">
        <f>MAX($E$69,$E$77,$E$81)</f>
        <v>0.05</v>
      </c>
      <c r="AB129" s="148">
        <f>MAX($K$69,$K$77,$K$81)</f>
        <v>0.05</v>
      </c>
      <c r="AC129" s="148">
        <f>MAX($Q$69,$Q$77,$Q$81)</f>
        <v>0.05</v>
      </c>
      <c r="AD129" s="148">
        <f>MAX($X$69,$X$77,$X$81)</f>
        <v>0.05</v>
      </c>
      <c r="AE129" s="142">
        <f>MAX(AA129:AD129)</f>
        <v>0.05</v>
      </c>
      <c r="AF129" s="173"/>
      <c r="AG129" s="173"/>
      <c r="AH129" s="173"/>
      <c r="AI129" s="173"/>
      <c r="AJ129" s="173"/>
      <c r="AK129" s="173"/>
      <c r="AL129" s="173"/>
      <c r="AM129" s="173"/>
    </row>
    <row r="130" spans="1:39" s="1" customFormat="1" x14ac:dyDescent="0.35">
      <c r="A130" s="40"/>
      <c r="B130" s="41" t="s">
        <v>18</v>
      </c>
      <c r="C130" s="122">
        <f>MIN(C120:C129)</f>
        <v>4.8000000000000001E-2</v>
      </c>
      <c r="D130" s="122">
        <f>MIN(D120:D129)</f>
        <v>5.5E-2</v>
      </c>
      <c r="E130" s="122">
        <f>MIN(E120:E129)</f>
        <v>5.5E-2</v>
      </c>
      <c r="F130" s="122">
        <f>MIN(F120:F129)</f>
        <v>5.3999999999999999E-2</v>
      </c>
      <c r="G130" s="123">
        <f>MIN(C130:F130)</f>
        <v>4.8000000000000001E-2</v>
      </c>
      <c r="H130" s="173"/>
      <c r="I130" s="46"/>
      <c r="J130" s="47" t="s">
        <v>18</v>
      </c>
      <c r="K130" s="129">
        <f>MIN(K120:K129)</f>
        <v>5.1999999999999998E-2</v>
      </c>
      <c r="L130" s="129">
        <f>MIN(L120:L129)</f>
        <v>5.1999999999999998E-2</v>
      </c>
      <c r="M130" s="129">
        <f>MIN(M120:M129)</f>
        <v>5.1999999999999998E-2</v>
      </c>
      <c r="N130" s="129">
        <f>MIN(N120:N129)</f>
        <v>5.1999999999999998E-2</v>
      </c>
      <c r="O130" s="130">
        <f>MIN(K130:N130)</f>
        <v>5.1999999999999998E-2</v>
      </c>
      <c r="P130" s="173"/>
      <c r="Q130" s="52"/>
      <c r="R130" s="53" t="s">
        <v>18</v>
      </c>
      <c r="S130" s="112">
        <f>MIN(S120:S129)</f>
        <v>0.05</v>
      </c>
      <c r="T130" s="112">
        <f>MIN(T120:T129)</f>
        <v>5.2999999999999999E-2</v>
      </c>
      <c r="U130" s="112">
        <f>MIN(U120:U129)</f>
        <v>5.3999999999999999E-2</v>
      </c>
      <c r="V130" s="112">
        <f>MIN(V120:V129)</f>
        <v>5.2999999999999999E-2</v>
      </c>
      <c r="W130" s="136">
        <f>MIN(S130:V130)</f>
        <v>0.05</v>
      </c>
      <c r="X130" s="173"/>
      <c r="Y130" s="59"/>
      <c r="Z130" s="74" t="s">
        <v>9</v>
      </c>
      <c r="AA130" s="143">
        <f>MIN(AA120:AA129)</f>
        <v>0.05</v>
      </c>
      <c r="AB130" s="143">
        <f>MIN(AB120:AB129)</f>
        <v>4.9000000000000002E-2</v>
      </c>
      <c r="AC130" s="143">
        <f>MIN(AC120:AC129)</f>
        <v>4.8000000000000001E-2</v>
      </c>
      <c r="AD130" s="143">
        <f>MIN(AD120:AD129)</f>
        <v>4.8000000000000001E-2</v>
      </c>
      <c r="AE130" s="144">
        <f>MIN(AA130:AD130)</f>
        <v>4.8000000000000001E-2</v>
      </c>
      <c r="AF130" s="173"/>
      <c r="AG130" s="173"/>
      <c r="AH130" s="173"/>
      <c r="AI130" s="173"/>
      <c r="AJ130" s="173"/>
      <c r="AK130" s="173"/>
      <c r="AL130" s="173"/>
      <c r="AM130" s="173"/>
    </row>
    <row r="131" spans="1:39" s="1" customFormat="1" x14ac:dyDescent="0.35">
      <c r="A131" s="42"/>
      <c r="B131" s="43" t="s">
        <v>19</v>
      </c>
      <c r="C131" s="124">
        <f>MAX(C120:C129)</f>
        <v>5.5E-2</v>
      </c>
      <c r="D131" s="124">
        <f>MAX(D120:D129)</f>
        <v>7.5999999999999998E-2</v>
      </c>
      <c r="E131" s="124">
        <f>MAX(E120:E129)</f>
        <v>8.8999999999999996E-2</v>
      </c>
      <c r="F131" s="124">
        <f>MAX(F120:F129)</f>
        <v>0.1</v>
      </c>
      <c r="G131" s="125">
        <f>MAX(C131:F131)</f>
        <v>0.1</v>
      </c>
      <c r="H131" s="173"/>
      <c r="I131" s="48"/>
      <c r="J131" s="49" t="s">
        <v>19</v>
      </c>
      <c r="K131" s="131">
        <f>MAX(K120:K129)</f>
        <v>6.7000000000000004E-2</v>
      </c>
      <c r="L131" s="131">
        <f>MAX(L120:L129)</f>
        <v>8.4000000000000005E-2</v>
      </c>
      <c r="M131" s="131">
        <f>MAX(M120:M129)</f>
        <v>9.5000000000000001E-2</v>
      </c>
      <c r="N131" s="131">
        <f>MAX(N120:N129)</f>
        <v>0.10299999999999999</v>
      </c>
      <c r="O131" s="132">
        <f>MAX(K131:N131)</f>
        <v>0.10299999999999999</v>
      </c>
      <c r="P131" s="173"/>
      <c r="Q131" s="54"/>
      <c r="R131" s="55" t="s">
        <v>19</v>
      </c>
      <c r="S131" s="137">
        <f>MAX(S120:S129)</f>
        <v>5.8000000000000003E-2</v>
      </c>
      <c r="T131" s="137">
        <f>MAX(T120:T129)</f>
        <v>7.9000000000000001E-2</v>
      </c>
      <c r="U131" s="137">
        <f>MAX(U120:U129)</f>
        <v>9.0999999999999998E-2</v>
      </c>
      <c r="V131" s="137">
        <f>MAX(V120:V129)</f>
        <v>0.10100000000000001</v>
      </c>
      <c r="W131" s="138">
        <f>MAX(S131:V131)</f>
        <v>0.10100000000000001</v>
      </c>
      <c r="X131" s="173"/>
      <c r="Y131" s="61"/>
      <c r="Z131" s="62" t="s">
        <v>10</v>
      </c>
      <c r="AA131" s="145">
        <f>MAX(AA120:AA129)</f>
        <v>5.2999999999999999E-2</v>
      </c>
      <c r="AB131" s="145">
        <f>MAX(AB120:AB129)</f>
        <v>0.05</v>
      </c>
      <c r="AC131" s="145">
        <f>MAX(AC120:AC129)</f>
        <v>0.05</v>
      </c>
      <c r="AD131" s="145">
        <f>MAX(AD120:AD129)</f>
        <v>0.05</v>
      </c>
      <c r="AE131" s="144">
        <f>MAX(AA131:AD131)</f>
        <v>5.2999999999999999E-2</v>
      </c>
      <c r="AF131" s="173"/>
      <c r="AG131" s="173"/>
      <c r="AH131" s="173"/>
      <c r="AI131" s="173"/>
      <c r="AJ131" s="173"/>
      <c r="AK131" s="173"/>
      <c r="AL131" s="173"/>
      <c r="AM131" s="173"/>
    </row>
    <row r="132" spans="1:39" s="1" customFormat="1" x14ac:dyDescent="0.35"/>
    <row r="133" spans="1:39" s="1" customFormat="1" x14ac:dyDescent="0.35"/>
    <row r="146" spans="89:100" x14ac:dyDescent="0.35">
      <c r="CK146" s="14"/>
      <c r="CV146" s="14"/>
    </row>
  </sheetData>
  <mergeCells count="20">
    <mergeCell ref="CM4:CV4"/>
    <mergeCell ref="CM11:CV11"/>
    <mergeCell ref="CM18:CV18"/>
    <mergeCell ref="CM25:CV25"/>
    <mergeCell ref="CM32:CV32"/>
    <mergeCell ref="A86:G86"/>
    <mergeCell ref="I86:O86"/>
    <mergeCell ref="Q86:W86"/>
    <mergeCell ref="Y86:AE86"/>
    <mergeCell ref="C2:E2"/>
    <mergeCell ref="I2:K2"/>
    <mergeCell ref="O2:Q2"/>
    <mergeCell ref="V2:X2"/>
    <mergeCell ref="Z2:AD2"/>
    <mergeCell ref="AG103:AM103"/>
    <mergeCell ref="AG118:AM118"/>
    <mergeCell ref="Z3:AD3"/>
    <mergeCell ref="Z4:AD4"/>
    <mergeCell ref="Z5:AD5"/>
    <mergeCell ref="AG86:AM86"/>
  </mergeCells>
  <conditionalFormatting sqref="AT92">
    <cfRule type="duplicateValues" dxfId="116" priority="322"/>
  </conditionalFormatting>
  <conditionalFormatting sqref="AT93">
    <cfRule type="duplicateValues" dxfId="115" priority="323"/>
  </conditionalFormatting>
  <conditionalFormatting sqref="AT94">
    <cfRule type="duplicateValues" dxfId="114" priority="324"/>
  </conditionalFormatting>
  <conditionalFormatting sqref="AT109">
    <cfRule type="duplicateValues" dxfId="113" priority="319"/>
  </conditionalFormatting>
  <conditionalFormatting sqref="AT110">
    <cfRule type="duplicateValues" dxfId="112" priority="320"/>
  </conditionalFormatting>
  <conditionalFormatting sqref="AT111">
    <cfRule type="duplicateValues" dxfId="111" priority="321"/>
  </conditionalFormatting>
  <conditionalFormatting sqref="AT124">
    <cfRule type="duplicateValues" dxfId="110" priority="316"/>
  </conditionalFormatting>
  <conditionalFormatting sqref="AT125">
    <cfRule type="duplicateValues" dxfId="109" priority="317"/>
  </conditionalFormatting>
  <conditionalFormatting sqref="AT126">
    <cfRule type="duplicateValues" dxfId="108" priority="318"/>
  </conditionalFormatting>
  <conditionalFormatting sqref="AH92">
    <cfRule type="duplicateValues" dxfId="107" priority="25"/>
  </conditionalFormatting>
  <conditionalFormatting sqref="AH93">
    <cfRule type="duplicateValues" dxfId="106" priority="26"/>
  </conditionalFormatting>
  <conditionalFormatting sqref="AH94">
    <cfRule type="duplicateValues" dxfId="105" priority="27"/>
  </conditionalFormatting>
  <conditionalFormatting sqref="AH109">
    <cfRule type="duplicateValues" dxfId="104" priority="22"/>
  </conditionalFormatting>
  <conditionalFormatting sqref="AH110">
    <cfRule type="duplicateValues" dxfId="103" priority="23"/>
  </conditionalFormatting>
  <conditionalFormatting sqref="AH111">
    <cfRule type="duplicateValues" dxfId="102" priority="24"/>
  </conditionalFormatting>
  <conditionalFormatting sqref="AH124">
    <cfRule type="duplicateValues" dxfId="101" priority="19"/>
  </conditionalFormatting>
  <conditionalFormatting sqref="AH125">
    <cfRule type="duplicateValues" dxfId="100" priority="20"/>
  </conditionalFormatting>
  <conditionalFormatting sqref="AH126">
    <cfRule type="duplicateValues" dxfId="99" priority="21"/>
  </conditionalFormatting>
  <conditionalFormatting sqref="Z94:Z95">
    <cfRule type="duplicateValues" dxfId="98" priority="18"/>
  </conditionalFormatting>
  <conditionalFormatting sqref="Z96:Z97">
    <cfRule type="duplicateValues" dxfId="97" priority="17"/>
  </conditionalFormatting>
  <conditionalFormatting sqref="Z98:Z99">
    <cfRule type="duplicateValues" dxfId="96" priority="16"/>
  </conditionalFormatting>
  <conditionalFormatting sqref="Z109:Z110">
    <cfRule type="duplicateValues" dxfId="95" priority="15"/>
  </conditionalFormatting>
  <conditionalFormatting sqref="Z111:Z112">
    <cfRule type="duplicateValues" dxfId="94" priority="14"/>
  </conditionalFormatting>
  <conditionalFormatting sqref="Z113:Z114">
    <cfRule type="duplicateValues" dxfId="93" priority="13"/>
  </conditionalFormatting>
  <conditionalFormatting sqref="Z124:Z125">
    <cfRule type="duplicateValues" dxfId="92" priority="12"/>
  </conditionalFormatting>
  <conditionalFormatting sqref="Z126:Z127">
    <cfRule type="duplicateValues" dxfId="91" priority="11"/>
  </conditionalFormatting>
  <conditionalFormatting sqref="Z128:Z129">
    <cfRule type="duplicateValues" dxfId="90" priority="10"/>
  </conditionalFormatting>
  <conditionalFormatting sqref="R94:R95">
    <cfRule type="duplicateValues" dxfId="89" priority="9"/>
  </conditionalFormatting>
  <conditionalFormatting sqref="R96:R97">
    <cfRule type="duplicateValues" dxfId="88" priority="8"/>
  </conditionalFormatting>
  <conditionalFormatting sqref="R98:R99">
    <cfRule type="duplicateValues" dxfId="87" priority="7"/>
  </conditionalFormatting>
  <conditionalFormatting sqref="R109:R110">
    <cfRule type="duplicateValues" dxfId="86" priority="6"/>
  </conditionalFormatting>
  <conditionalFormatting sqref="R111:R112">
    <cfRule type="duplicateValues" dxfId="85" priority="5"/>
  </conditionalFormatting>
  <conditionalFormatting sqref="R113:R114">
    <cfRule type="duplicateValues" dxfId="84" priority="4"/>
  </conditionalFormatting>
  <conditionalFormatting sqref="R124:R125">
    <cfRule type="duplicateValues" dxfId="83" priority="3"/>
  </conditionalFormatting>
  <conditionalFormatting sqref="R126:R127">
    <cfRule type="duplicateValues" dxfId="82" priority="2"/>
  </conditionalFormatting>
  <conditionalFormatting sqref="R128:R129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J149"/>
  <sheetViews>
    <sheetView topLeftCell="U111" workbookViewId="0">
      <selection activeCell="AP131" sqref="AP131"/>
    </sheetView>
  </sheetViews>
  <sheetFormatPr baseColWidth="10" defaultRowHeight="14.5" x14ac:dyDescent="0.35"/>
  <cols>
    <col min="1" max="1" width="7.08984375" style="1" bestFit="1" customWidth="1"/>
    <col min="2" max="2" width="9" style="1" bestFit="1" customWidth="1"/>
    <col min="3" max="3" width="9" style="1" customWidth="1"/>
    <col min="4" max="4" width="8.54296875" style="1" customWidth="1"/>
    <col min="5" max="5" width="9.08984375" style="1" customWidth="1"/>
    <col min="6" max="6" width="6.6328125" style="1" bestFit="1" customWidth="1"/>
    <col min="7" max="7" width="7.08984375" style="1" bestFit="1" customWidth="1"/>
    <col min="8" max="8" width="6.6328125" style="1" bestFit="1" customWidth="1"/>
    <col min="9" max="9" width="8.36328125" style="1" bestFit="1" customWidth="1"/>
    <col min="10" max="10" width="7.36328125" style="1" bestFit="1" customWidth="1"/>
    <col min="11" max="11" width="8.54296875" style="1" bestFit="1" customWidth="1"/>
    <col min="12" max="12" width="11.6328125" style="1" bestFit="1" customWidth="1"/>
    <col min="13" max="13" width="9" style="1" bestFit="1" customWidth="1"/>
    <col min="14" max="15" width="6.6328125" style="1" bestFit="1" customWidth="1"/>
    <col min="16" max="16" width="8" style="1" customWidth="1"/>
    <col min="17" max="17" width="8.08984375" style="1" bestFit="1" customWidth="1"/>
    <col min="18" max="19" width="6" style="1" bestFit="1" customWidth="1"/>
    <col min="20" max="20" width="5.54296875" style="1" bestFit="1" customWidth="1"/>
    <col min="21" max="21" width="8.1796875" style="1" bestFit="1" customWidth="1"/>
    <col min="22" max="22" width="7.453125" style="1" bestFit="1" customWidth="1"/>
    <col min="23" max="23" width="6.90625" style="1" bestFit="1" customWidth="1"/>
    <col min="24" max="24" width="6" style="1" bestFit="1" customWidth="1"/>
    <col min="25" max="25" width="8.08984375" style="1" bestFit="1" customWidth="1"/>
    <col min="26" max="26" width="6.6328125" style="1" bestFit="1" customWidth="1"/>
    <col min="27" max="28" width="6" bestFit="1" customWidth="1"/>
    <col min="29" max="29" width="8.453125" bestFit="1" customWidth="1"/>
    <col min="30" max="30" width="7.6328125" bestFit="1" customWidth="1"/>
    <col min="31" max="31" width="7" bestFit="1" customWidth="1"/>
    <col min="34" max="34" width="8.08984375" bestFit="1" customWidth="1"/>
    <col min="35" max="35" width="6.6328125" bestFit="1" customWidth="1"/>
    <col min="36" max="37" width="6" bestFit="1" customWidth="1"/>
    <col min="38" max="38" width="8.453125" bestFit="1" customWidth="1"/>
    <col min="39" max="39" width="7.6328125" bestFit="1" customWidth="1"/>
    <col min="40" max="40" width="7" bestFit="1" customWidth="1"/>
    <col min="41" max="42" width="6.6328125" bestFit="1" customWidth="1"/>
    <col min="43" max="43" width="7.08984375" bestFit="1" customWidth="1"/>
    <col min="47" max="47" width="8.453125" bestFit="1" customWidth="1"/>
    <col min="48" max="48" width="7.6328125" bestFit="1" customWidth="1"/>
    <col min="49" max="49" width="7" bestFit="1" customWidth="1"/>
    <col min="50" max="51" width="6.6328125" bestFit="1" customWidth="1"/>
    <col min="52" max="52" width="7.08984375" bestFit="1" customWidth="1"/>
    <col min="53" max="53" width="6.6328125" bestFit="1" customWidth="1"/>
    <col min="56" max="56" width="8.453125" bestFit="1" customWidth="1"/>
    <col min="57" max="57" width="7.6328125" bestFit="1" customWidth="1"/>
    <col min="58" max="58" width="7" bestFit="1" customWidth="1"/>
    <col min="59" max="60" width="6.6328125" bestFit="1" customWidth="1"/>
    <col min="61" max="61" width="7.08984375" bestFit="1" customWidth="1"/>
    <col min="62" max="62" width="6.6328125" bestFit="1" customWidth="1"/>
    <col min="91" max="91" width="13.08984375" bestFit="1" customWidth="1"/>
  </cols>
  <sheetData>
    <row r="2" spans="1:140" ht="15.75" customHeight="1" x14ac:dyDescent="0.35">
      <c r="A2" s="8" t="s">
        <v>60</v>
      </c>
      <c r="B2" s="9"/>
      <c r="C2" s="191" t="s">
        <v>63</v>
      </c>
      <c r="D2" s="192"/>
      <c r="E2" s="193"/>
      <c r="G2" s="8" t="s">
        <v>0</v>
      </c>
      <c r="H2" s="9"/>
      <c r="I2" s="191" t="s">
        <v>63</v>
      </c>
      <c r="J2" s="192"/>
      <c r="K2" s="193"/>
      <c r="M2" s="8" t="s">
        <v>5</v>
      </c>
      <c r="N2" s="9"/>
      <c r="O2" s="191" t="s">
        <v>63</v>
      </c>
      <c r="P2" s="192"/>
      <c r="Q2" s="193"/>
      <c r="R2"/>
      <c r="S2"/>
      <c r="T2" s="8" t="s">
        <v>6</v>
      </c>
      <c r="U2" s="9"/>
      <c r="V2" s="191" t="s">
        <v>63</v>
      </c>
      <c r="W2" s="192"/>
      <c r="X2" s="193"/>
      <c r="Z2" s="187" t="s">
        <v>43</v>
      </c>
      <c r="AA2" s="187"/>
      <c r="AB2" s="187"/>
      <c r="AC2" s="187"/>
      <c r="AD2" s="187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140" ht="15.5" x14ac:dyDescent="0.35">
      <c r="A3" s="9" t="s">
        <v>7</v>
      </c>
      <c r="B3" s="9" t="s">
        <v>16</v>
      </c>
      <c r="C3" s="10" t="s">
        <v>1</v>
      </c>
      <c r="D3" s="116" t="s">
        <v>2</v>
      </c>
      <c r="E3" s="116" t="s">
        <v>3</v>
      </c>
      <c r="G3" s="9" t="s">
        <v>7</v>
      </c>
      <c r="H3" s="9" t="s">
        <v>16</v>
      </c>
      <c r="I3" s="10" t="s">
        <v>1</v>
      </c>
      <c r="J3" s="116" t="s">
        <v>2</v>
      </c>
      <c r="K3" s="116" t="s">
        <v>3</v>
      </c>
      <c r="M3" s="9" t="s">
        <v>7</v>
      </c>
      <c r="N3" s="9" t="s">
        <v>16</v>
      </c>
      <c r="O3" s="10" t="s">
        <v>1</v>
      </c>
      <c r="P3" s="116" t="s">
        <v>2</v>
      </c>
      <c r="Q3" s="116" t="s">
        <v>3</v>
      </c>
      <c r="R3"/>
      <c r="S3"/>
      <c r="T3" s="9" t="s">
        <v>7</v>
      </c>
      <c r="U3" s="9" t="s">
        <v>16</v>
      </c>
      <c r="V3" s="10" t="s">
        <v>1</v>
      </c>
      <c r="W3" s="116" t="s">
        <v>2</v>
      </c>
      <c r="X3" s="116" t="s">
        <v>3</v>
      </c>
      <c r="Z3" s="188" t="s">
        <v>42</v>
      </c>
      <c r="AA3" s="188"/>
      <c r="AB3" s="188"/>
      <c r="AC3" s="188"/>
      <c r="AD3" s="188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140" s="20" customFormat="1" ht="15.5" x14ac:dyDescent="0.35">
      <c r="A4" s="11">
        <v>2.1</v>
      </c>
      <c r="B4" s="18" t="s">
        <v>21</v>
      </c>
      <c r="C4" s="11">
        <v>2.5999999999999999E-2</v>
      </c>
      <c r="D4" s="18">
        <v>5.6000000000000001E-2</v>
      </c>
      <c r="E4" s="11">
        <v>5.6000000000000001E-2</v>
      </c>
      <c r="F4" s="1"/>
      <c r="G4" s="11">
        <v>2.1</v>
      </c>
      <c r="H4" s="18" t="s">
        <v>21</v>
      </c>
      <c r="I4" s="162">
        <v>3.4000000000000002E-2</v>
      </c>
      <c r="J4" s="162">
        <v>6.2E-2</v>
      </c>
      <c r="K4" s="162">
        <v>5.6000000000000001E-2</v>
      </c>
      <c r="L4" s="1"/>
      <c r="M4" s="11">
        <v>2.1</v>
      </c>
      <c r="N4" s="18" t="s">
        <v>21</v>
      </c>
      <c r="O4" s="152">
        <v>3.7999999999999999E-2</v>
      </c>
      <c r="P4" s="152">
        <v>6.7000000000000004E-2</v>
      </c>
      <c r="Q4" s="152">
        <v>5.6000000000000001E-2</v>
      </c>
      <c r="R4"/>
      <c r="S4"/>
      <c r="T4" s="11">
        <v>2.1</v>
      </c>
      <c r="U4" s="18" t="s">
        <v>21</v>
      </c>
      <c r="V4" s="152">
        <v>0.04</v>
      </c>
      <c r="W4" s="152">
        <v>7.0999999999999994E-2</v>
      </c>
      <c r="X4" s="152">
        <v>5.5E-2</v>
      </c>
      <c r="Y4" s="1"/>
      <c r="Z4" s="189" t="s">
        <v>44</v>
      </c>
      <c r="AA4" s="189"/>
      <c r="AB4" s="189"/>
      <c r="AC4" s="189"/>
      <c r="AD4" s="18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/>
      <c r="CM4" s="194" t="s">
        <v>47</v>
      </c>
      <c r="CN4" s="194"/>
      <c r="CO4" s="194"/>
      <c r="CP4" s="194"/>
      <c r="CQ4" s="194"/>
      <c r="CR4" s="194"/>
      <c r="CS4" s="194"/>
      <c r="CT4" s="194"/>
      <c r="CU4" s="194"/>
      <c r="CV4" s="194"/>
      <c r="CW4"/>
      <c r="CX4"/>
      <c r="CY4"/>
      <c r="CZ4"/>
      <c r="DA4"/>
      <c r="DB4"/>
      <c r="DC4"/>
      <c r="DD4"/>
      <c r="DE4"/>
      <c r="DF4"/>
      <c r="DG4"/>
      <c r="DH4"/>
    </row>
    <row r="5" spans="1:140" s="26" customFormat="1" ht="15.5" x14ac:dyDescent="0.35">
      <c r="A5" s="63">
        <v>2.2000000000000002</v>
      </c>
      <c r="B5" s="64" t="s">
        <v>21</v>
      </c>
      <c r="C5" s="63">
        <v>5.7000000000000002E-2</v>
      </c>
      <c r="D5" s="64">
        <v>0.06</v>
      </c>
      <c r="E5" s="63">
        <v>0.06</v>
      </c>
      <c r="F5" s="1"/>
      <c r="G5" s="63">
        <v>2.2000000000000002</v>
      </c>
      <c r="H5" s="64" t="s">
        <v>21</v>
      </c>
      <c r="I5" s="163">
        <v>5.1999999999999998E-2</v>
      </c>
      <c r="J5" s="163">
        <v>6.5000000000000002E-2</v>
      </c>
      <c r="K5" s="163">
        <v>5.2999999999999999E-2</v>
      </c>
      <c r="L5" s="1"/>
      <c r="M5" s="63">
        <v>2.2000000000000002</v>
      </c>
      <c r="N5" s="64" t="s">
        <v>21</v>
      </c>
      <c r="O5" s="153">
        <v>0.05</v>
      </c>
      <c r="P5" s="153">
        <v>6.9000000000000006E-2</v>
      </c>
      <c r="Q5" s="153">
        <v>5.0999999999999997E-2</v>
      </c>
      <c r="R5"/>
      <c r="S5"/>
      <c r="T5" s="63">
        <v>2.2000000000000002</v>
      </c>
      <c r="U5" s="64" t="s">
        <v>21</v>
      </c>
      <c r="V5" s="153">
        <v>0.05</v>
      </c>
      <c r="W5" s="153">
        <v>7.1999999999999995E-2</v>
      </c>
      <c r="X5" s="153">
        <v>0.05</v>
      </c>
      <c r="Y5" s="1"/>
      <c r="Z5" s="190" t="s">
        <v>45</v>
      </c>
      <c r="AA5" s="190"/>
      <c r="AB5" s="190"/>
      <c r="AC5" s="190"/>
      <c r="AD5" s="190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40" s="29" customFormat="1" ht="15.5" x14ac:dyDescent="0.35">
      <c r="A6" s="15">
        <v>2.4</v>
      </c>
      <c r="B6" s="16" t="s">
        <v>21</v>
      </c>
      <c r="C6" s="15">
        <v>0.122</v>
      </c>
      <c r="D6" s="16">
        <v>6.6000000000000003E-2</v>
      </c>
      <c r="E6" s="15">
        <v>6.6000000000000003E-2</v>
      </c>
      <c r="F6" s="1"/>
      <c r="G6" s="15">
        <v>2.4</v>
      </c>
      <c r="H6" s="16" t="s">
        <v>21</v>
      </c>
      <c r="I6" s="164">
        <v>0.128</v>
      </c>
      <c r="J6" s="164">
        <v>6.8000000000000005E-2</v>
      </c>
      <c r="K6" s="164">
        <v>7.1999999999999995E-2</v>
      </c>
      <c r="L6" s="1"/>
      <c r="M6" s="15">
        <v>2.4</v>
      </c>
      <c r="N6" s="16" t="s">
        <v>21</v>
      </c>
      <c r="O6" s="154">
        <v>0.127</v>
      </c>
      <c r="P6" s="154">
        <v>7.0000000000000007E-2</v>
      </c>
      <c r="Q6" s="154">
        <v>7.3999999999999996E-2</v>
      </c>
      <c r="R6"/>
      <c r="S6"/>
      <c r="T6" s="15">
        <v>2.4</v>
      </c>
      <c r="U6" s="16" t="s">
        <v>21</v>
      </c>
      <c r="V6" s="154">
        <v>0.126</v>
      </c>
      <c r="W6" s="154">
        <v>7.1999999999999995E-2</v>
      </c>
      <c r="X6" s="154">
        <v>7.4999999999999997E-2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/>
      <c r="CM6" s="75" t="s">
        <v>57</v>
      </c>
      <c r="CN6" s="76" t="s">
        <v>8</v>
      </c>
      <c r="CO6" s="77">
        <v>3</v>
      </c>
      <c r="CP6" s="77">
        <v>4</v>
      </c>
      <c r="CQ6" s="77">
        <v>5</v>
      </c>
      <c r="CR6" s="77">
        <v>6</v>
      </c>
      <c r="CS6" s="77">
        <v>7</v>
      </c>
      <c r="CT6" s="77">
        <v>8</v>
      </c>
      <c r="CU6" s="77">
        <v>9</v>
      </c>
      <c r="CV6" s="78" t="s">
        <v>11</v>
      </c>
      <c r="CW6"/>
      <c r="CX6"/>
      <c r="CY6"/>
      <c r="CZ6"/>
      <c r="DA6"/>
      <c r="DB6"/>
      <c r="DC6"/>
      <c r="DD6"/>
      <c r="DE6"/>
      <c r="DF6"/>
      <c r="DG6"/>
      <c r="DH6"/>
    </row>
    <row r="7" spans="1:140" s="30" customFormat="1" ht="15.5" x14ac:dyDescent="0.35">
      <c r="A7" s="15">
        <v>2.8</v>
      </c>
      <c r="B7" s="16" t="s">
        <v>21</v>
      </c>
      <c r="C7" s="15">
        <v>0.17199999999999999</v>
      </c>
      <c r="D7" s="16">
        <v>6.7000000000000004E-2</v>
      </c>
      <c r="E7" s="15">
        <v>6.7000000000000004E-2</v>
      </c>
      <c r="F7" s="1"/>
      <c r="G7" s="15">
        <v>2.8</v>
      </c>
      <c r="H7" s="16" t="s">
        <v>21</v>
      </c>
      <c r="I7" s="164">
        <v>0.20699999999999999</v>
      </c>
      <c r="J7" s="164">
        <v>6.7000000000000004E-2</v>
      </c>
      <c r="K7" s="164">
        <v>8.4000000000000005E-2</v>
      </c>
      <c r="L7" s="1"/>
      <c r="M7" s="15">
        <v>2.8</v>
      </c>
      <c r="N7" s="16" t="s">
        <v>21</v>
      </c>
      <c r="O7" s="154">
        <v>0.22500000000000001</v>
      </c>
      <c r="P7" s="154">
        <v>7.0000000000000007E-2</v>
      </c>
      <c r="Q7" s="154">
        <v>9.4E-2</v>
      </c>
      <c r="R7"/>
      <c r="S7"/>
      <c r="T7" s="15">
        <v>2.8</v>
      </c>
      <c r="U7" s="16" t="s">
        <v>21</v>
      </c>
      <c r="V7" s="154">
        <v>0.23400000000000001</v>
      </c>
      <c r="W7" s="154">
        <v>7.0999999999999994E-2</v>
      </c>
      <c r="X7" s="154">
        <v>0.10100000000000001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/>
      <c r="CM7" s="79" t="s">
        <v>12</v>
      </c>
      <c r="CN7" s="80"/>
      <c r="CO7" s="81"/>
      <c r="CP7" s="81"/>
      <c r="CQ7" s="81"/>
      <c r="CR7" s="81"/>
      <c r="CS7" s="81"/>
      <c r="CT7" s="81"/>
      <c r="CU7" s="81"/>
      <c r="CV7" s="82"/>
      <c r="CW7"/>
      <c r="CX7"/>
      <c r="CY7"/>
      <c r="CZ7"/>
      <c r="DA7"/>
      <c r="DB7"/>
      <c r="DC7"/>
      <c r="DD7"/>
      <c r="DE7"/>
      <c r="DF7"/>
      <c r="DG7"/>
      <c r="DH7"/>
    </row>
    <row r="8" spans="1:140" s="23" customFormat="1" ht="15.5" x14ac:dyDescent="0.35">
      <c r="A8" s="27">
        <v>2.1</v>
      </c>
      <c r="B8" s="27" t="s">
        <v>22</v>
      </c>
      <c r="C8" s="27">
        <v>5.8999999999999997E-2</v>
      </c>
      <c r="D8" s="27">
        <v>5.7000000000000002E-2</v>
      </c>
      <c r="E8" s="27">
        <v>5.7000000000000002E-2</v>
      </c>
      <c r="F8" s="1"/>
      <c r="G8" s="27">
        <v>2.1</v>
      </c>
      <c r="H8" s="27" t="s">
        <v>22</v>
      </c>
      <c r="I8" s="165">
        <v>5.7000000000000002E-2</v>
      </c>
      <c r="J8" s="165">
        <v>6.3E-2</v>
      </c>
      <c r="K8" s="165">
        <v>5.5E-2</v>
      </c>
      <c r="L8" s="1"/>
      <c r="M8" s="27">
        <v>2.1</v>
      </c>
      <c r="N8" s="27" t="s">
        <v>22</v>
      </c>
      <c r="O8" s="155">
        <v>5.6000000000000001E-2</v>
      </c>
      <c r="P8" s="155">
        <v>6.6000000000000003E-2</v>
      </c>
      <c r="Q8" s="155">
        <v>5.3999999999999999E-2</v>
      </c>
      <c r="R8"/>
      <c r="S8"/>
      <c r="T8" s="27">
        <v>2.1</v>
      </c>
      <c r="U8" s="27" t="s">
        <v>22</v>
      </c>
      <c r="V8" s="155">
        <v>5.6000000000000001E-2</v>
      </c>
      <c r="W8" s="155">
        <v>7.0000000000000007E-2</v>
      </c>
      <c r="X8" s="155">
        <v>5.3999999999999999E-2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/>
      <c r="CM8" s="79" t="s">
        <v>13</v>
      </c>
      <c r="CN8" s="80" t="s">
        <v>9</v>
      </c>
      <c r="CO8" s="81">
        <f t="shared" ref="CO8:CU8" si="0">MIN(BT$4,BT$14:BT$15,BT$18:BT$20,BT$30:BT$31,BT$34:BT$36,BT$46:BT$47,BT$50:BT$52,BT$62:BT$63,BT$66:BT$68,BT$78:BT$79,BT$82:BT$83)</f>
        <v>0</v>
      </c>
      <c r="CP8" s="114">
        <f t="shared" si="0"/>
        <v>0</v>
      </c>
      <c r="CQ8" s="114">
        <f t="shared" si="0"/>
        <v>0</v>
      </c>
      <c r="CR8" s="114">
        <f t="shared" si="0"/>
        <v>0</v>
      </c>
      <c r="CS8" s="114">
        <f t="shared" si="0"/>
        <v>0</v>
      </c>
      <c r="CT8" s="114">
        <f t="shared" si="0"/>
        <v>0</v>
      </c>
      <c r="CU8" s="114">
        <f t="shared" si="0"/>
        <v>0</v>
      </c>
      <c r="CV8" s="82">
        <f>MIN(CO8:CU8)</f>
        <v>0</v>
      </c>
      <c r="CW8"/>
      <c r="CX8"/>
      <c r="CY8"/>
      <c r="CZ8"/>
      <c r="DA8"/>
      <c r="DB8"/>
      <c r="DC8"/>
      <c r="DD8"/>
      <c r="DE8"/>
      <c r="DF8"/>
      <c r="DG8"/>
      <c r="DH8"/>
    </row>
    <row r="9" spans="1:140" s="33" customFormat="1" ht="15.5" x14ac:dyDescent="0.35">
      <c r="A9" s="31">
        <v>2.2000000000000002</v>
      </c>
      <c r="B9" s="31" t="s">
        <v>22</v>
      </c>
      <c r="C9" s="31">
        <v>5.5E-2</v>
      </c>
      <c r="D9" s="31">
        <v>5.5E-2</v>
      </c>
      <c r="E9" s="31">
        <v>5.5E-2</v>
      </c>
      <c r="F9" s="1"/>
      <c r="G9" s="31">
        <v>2.2000000000000002</v>
      </c>
      <c r="H9" s="31" t="s">
        <v>22</v>
      </c>
      <c r="I9" s="166">
        <v>5.2999999999999999E-2</v>
      </c>
      <c r="J9" s="166">
        <v>0.06</v>
      </c>
      <c r="K9" s="166">
        <v>5.1999999999999998E-2</v>
      </c>
      <c r="L9" s="1"/>
      <c r="M9" s="31">
        <v>2.2000000000000002</v>
      </c>
      <c r="N9" s="31" t="s">
        <v>22</v>
      </c>
      <c r="O9" s="156">
        <v>5.0999999999999997E-2</v>
      </c>
      <c r="P9" s="156">
        <v>6.3E-2</v>
      </c>
      <c r="Q9" s="156">
        <v>0.05</v>
      </c>
      <c r="R9"/>
      <c r="S9"/>
      <c r="T9" s="31">
        <v>2.2000000000000002</v>
      </c>
      <c r="U9" s="31" t="s">
        <v>22</v>
      </c>
      <c r="V9" s="156">
        <v>0.05</v>
      </c>
      <c r="W9" s="156">
        <v>6.6000000000000003E-2</v>
      </c>
      <c r="X9" s="156">
        <v>4.9000000000000002E-2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/>
      <c r="CM9" s="79"/>
      <c r="CN9" s="80" t="s">
        <v>10</v>
      </c>
      <c r="CO9" s="81">
        <f t="shared" ref="CO9:CU9" si="1">MAX(BT$4,BT$14:BT$15,BT$18:BT$20,BT$30:BT$31,BT$34:BT$36,BT$46:BT$47,BT$50:BT$52,BT$62:BT$63,BT$66:BT$68,BT$78:BT$79,BT$82:BT$83)</f>
        <v>0</v>
      </c>
      <c r="CP9" s="81">
        <f t="shared" si="1"/>
        <v>0</v>
      </c>
      <c r="CQ9" s="81">
        <f t="shared" si="1"/>
        <v>0</v>
      </c>
      <c r="CR9" s="81">
        <f t="shared" si="1"/>
        <v>0</v>
      </c>
      <c r="CS9" s="81">
        <f t="shared" si="1"/>
        <v>0</v>
      </c>
      <c r="CT9" s="81">
        <f t="shared" si="1"/>
        <v>0</v>
      </c>
      <c r="CU9" s="81">
        <f t="shared" si="1"/>
        <v>0</v>
      </c>
      <c r="CV9" s="82">
        <f>MAX(CO9:CU9)</f>
        <v>0</v>
      </c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s="23" customFormat="1" ht="15.5" x14ac:dyDescent="0.35">
      <c r="A10" s="22">
        <v>2.4</v>
      </c>
      <c r="B10" s="22" t="s">
        <v>22</v>
      </c>
      <c r="C10" s="22">
        <v>5.8999999999999997E-2</v>
      </c>
      <c r="D10" s="22">
        <v>5.6000000000000001E-2</v>
      </c>
      <c r="E10" s="22">
        <v>5.6000000000000001E-2</v>
      </c>
      <c r="F10" s="1"/>
      <c r="G10" s="22">
        <v>2.4</v>
      </c>
      <c r="H10" s="22" t="s">
        <v>22</v>
      </c>
      <c r="I10" s="167">
        <v>6.7000000000000004E-2</v>
      </c>
      <c r="J10" s="167">
        <v>5.8999999999999997E-2</v>
      </c>
      <c r="K10" s="167">
        <v>6.4000000000000001E-2</v>
      </c>
      <c r="L10" s="1"/>
      <c r="M10" s="22">
        <v>2.4</v>
      </c>
      <c r="N10" s="22" t="s">
        <v>22</v>
      </c>
      <c r="O10" s="157">
        <v>7.0999999999999994E-2</v>
      </c>
      <c r="P10" s="157">
        <v>6.2E-2</v>
      </c>
      <c r="Q10" s="157">
        <v>6.7000000000000004E-2</v>
      </c>
      <c r="R10"/>
      <c r="S10"/>
      <c r="T10" s="22">
        <v>2.4</v>
      </c>
      <c r="U10" s="22" t="s">
        <v>22</v>
      </c>
      <c r="V10" s="157">
        <v>7.2999999999999995E-2</v>
      </c>
      <c r="W10" s="157">
        <v>6.4000000000000001E-2</v>
      </c>
      <c r="X10" s="157">
        <v>6.9000000000000006E-2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40" s="23" customFormat="1" ht="15.5" x14ac:dyDescent="0.35">
      <c r="A11" s="22">
        <v>2.8</v>
      </c>
      <c r="B11" s="22" t="s">
        <v>22</v>
      </c>
      <c r="C11" s="22">
        <v>6.4000000000000001E-2</v>
      </c>
      <c r="D11" s="22">
        <v>5.8999999999999997E-2</v>
      </c>
      <c r="E11" s="22">
        <v>5.8999999999999997E-2</v>
      </c>
      <c r="F11" s="1"/>
      <c r="G11" s="22">
        <v>2.8</v>
      </c>
      <c r="H11" s="22" t="s">
        <v>22</v>
      </c>
      <c r="I11" s="167">
        <v>8.7999999999999995E-2</v>
      </c>
      <c r="J11" s="167">
        <v>5.8999999999999997E-2</v>
      </c>
      <c r="K11" s="167">
        <v>7.9000000000000001E-2</v>
      </c>
      <c r="L11" s="1"/>
      <c r="M11" s="22">
        <v>2.8</v>
      </c>
      <c r="N11" s="22" t="s">
        <v>22</v>
      </c>
      <c r="O11" s="157">
        <v>0.10299999999999999</v>
      </c>
      <c r="P11" s="157">
        <v>6.2E-2</v>
      </c>
      <c r="Q11" s="157">
        <v>9.0999999999999998E-2</v>
      </c>
      <c r="R11"/>
      <c r="S11"/>
      <c r="T11" s="22">
        <v>2.8</v>
      </c>
      <c r="U11" s="22" t="s">
        <v>22</v>
      </c>
      <c r="V11" s="157">
        <v>0.113</v>
      </c>
      <c r="W11" s="157">
        <v>6.3E-2</v>
      </c>
      <c r="X11" s="157">
        <v>9.9000000000000005E-2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/>
      <c r="CM11" s="195" t="s">
        <v>48</v>
      </c>
      <c r="CN11" s="195"/>
      <c r="CO11" s="195"/>
      <c r="CP11" s="195"/>
      <c r="CQ11" s="195"/>
      <c r="CR11" s="195"/>
      <c r="CS11" s="195"/>
      <c r="CT11" s="195"/>
      <c r="CU11" s="195"/>
      <c r="CV11" s="195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40" s="25" customFormat="1" ht="15.5" x14ac:dyDescent="0.35">
      <c r="A12" s="15">
        <v>2.1</v>
      </c>
      <c r="B12" s="15" t="s">
        <v>23</v>
      </c>
      <c r="C12" s="15">
        <v>8.8999999999999996E-2</v>
      </c>
      <c r="D12" s="15">
        <v>5.7000000000000002E-2</v>
      </c>
      <c r="E12" s="15">
        <v>5.7000000000000002E-2</v>
      </c>
      <c r="F12" s="1"/>
      <c r="G12" s="15">
        <v>2.1</v>
      </c>
      <c r="H12" s="15" t="s">
        <v>23</v>
      </c>
      <c r="I12" s="164">
        <v>8.2000000000000003E-2</v>
      </c>
      <c r="J12" s="164">
        <v>6.3E-2</v>
      </c>
      <c r="K12" s="164">
        <v>5.3999999999999999E-2</v>
      </c>
      <c r="L12" s="1"/>
      <c r="M12" s="15">
        <v>2.1</v>
      </c>
      <c r="N12" s="15" t="s">
        <v>23</v>
      </c>
      <c r="O12" s="154">
        <v>7.6999999999999999E-2</v>
      </c>
      <c r="P12" s="154">
        <v>6.8000000000000005E-2</v>
      </c>
      <c r="Q12" s="154">
        <v>5.2999999999999999E-2</v>
      </c>
      <c r="R12"/>
      <c r="S12"/>
      <c r="T12" s="15">
        <v>2.1</v>
      </c>
      <c r="U12" s="15" t="s">
        <v>23</v>
      </c>
      <c r="V12" s="154">
        <v>7.2999999999999995E-2</v>
      </c>
      <c r="W12" s="154">
        <v>7.0999999999999994E-2</v>
      </c>
      <c r="X12" s="154">
        <v>5.1999999999999998E-2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40" s="23" customFormat="1" ht="15.5" x14ac:dyDescent="0.35">
      <c r="A13" s="63">
        <v>2.2000000000000002</v>
      </c>
      <c r="B13" s="64" t="s">
        <v>23</v>
      </c>
      <c r="C13" s="63">
        <v>5.3999999999999999E-2</v>
      </c>
      <c r="D13" s="64">
        <v>5.5E-2</v>
      </c>
      <c r="E13" s="63">
        <v>5.5E-2</v>
      </c>
      <c r="F13" s="1"/>
      <c r="G13" s="63">
        <v>2.2000000000000002</v>
      </c>
      <c r="H13" s="64" t="s">
        <v>23</v>
      </c>
      <c r="I13" s="163">
        <v>5.2999999999999999E-2</v>
      </c>
      <c r="J13" s="163">
        <v>5.8999999999999997E-2</v>
      </c>
      <c r="K13" s="163">
        <v>5.1999999999999998E-2</v>
      </c>
      <c r="L13" s="1"/>
      <c r="M13" s="63">
        <v>2.2000000000000002</v>
      </c>
      <c r="N13" s="64" t="s">
        <v>23</v>
      </c>
      <c r="O13" s="153">
        <v>5.0999999999999997E-2</v>
      </c>
      <c r="P13" s="153">
        <v>6.2E-2</v>
      </c>
      <c r="Q13" s="153">
        <v>0.05</v>
      </c>
      <c r="R13"/>
      <c r="S13"/>
      <c r="T13" s="63">
        <v>2.2000000000000002</v>
      </c>
      <c r="U13" s="64" t="s">
        <v>23</v>
      </c>
      <c r="V13" s="153">
        <v>5.0999999999999997E-2</v>
      </c>
      <c r="W13" s="153">
        <v>6.5000000000000002E-2</v>
      </c>
      <c r="X13" s="153">
        <v>4.9000000000000002E-2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/>
      <c r="CM13" s="83" t="s">
        <v>58</v>
      </c>
      <c r="CN13" s="84" t="s">
        <v>8</v>
      </c>
      <c r="CO13" s="85">
        <v>3</v>
      </c>
      <c r="CP13" s="85">
        <v>4</v>
      </c>
      <c r="CQ13" s="85">
        <v>5</v>
      </c>
      <c r="CR13" s="85">
        <v>6</v>
      </c>
      <c r="CS13" s="85">
        <v>7</v>
      </c>
      <c r="CT13" s="85">
        <v>8</v>
      </c>
      <c r="CU13" s="85">
        <v>9</v>
      </c>
      <c r="CV13" s="86" t="s">
        <v>11</v>
      </c>
      <c r="CW13"/>
      <c r="CX13"/>
      <c r="CY13"/>
      <c r="CZ13"/>
      <c r="DA13"/>
      <c r="DB13"/>
      <c r="DC13"/>
      <c r="DD13"/>
      <c r="DE13"/>
      <c r="DF13"/>
      <c r="DG13"/>
      <c r="DH13"/>
    </row>
    <row r="14" spans="1:140" s="21" customFormat="1" ht="15.5" x14ac:dyDescent="0.35">
      <c r="A14" s="11">
        <v>2.4</v>
      </c>
      <c r="B14" s="11" t="s">
        <v>23</v>
      </c>
      <c r="C14" s="11">
        <v>3.4000000000000002E-2</v>
      </c>
      <c r="D14" s="11">
        <v>5.3999999999999999E-2</v>
      </c>
      <c r="E14" s="11">
        <v>5.3999999999999999E-2</v>
      </c>
      <c r="F14" s="1"/>
      <c r="G14" s="11">
        <v>2.4</v>
      </c>
      <c r="H14" s="11" t="s">
        <v>23</v>
      </c>
      <c r="I14" s="162">
        <v>3.9E-2</v>
      </c>
      <c r="J14" s="162">
        <v>5.7000000000000002E-2</v>
      </c>
      <c r="K14" s="162">
        <v>0.06</v>
      </c>
      <c r="L14" s="1"/>
      <c r="M14" s="11">
        <v>2.4</v>
      </c>
      <c r="N14" s="11" t="s">
        <v>23</v>
      </c>
      <c r="O14" s="152">
        <v>4.2999999999999997E-2</v>
      </c>
      <c r="P14" s="152">
        <v>0.06</v>
      </c>
      <c r="Q14" s="152">
        <v>6.5000000000000002E-2</v>
      </c>
      <c r="R14"/>
      <c r="S14"/>
      <c r="T14" s="11">
        <v>2.4</v>
      </c>
      <c r="U14" s="11" t="s">
        <v>23</v>
      </c>
      <c r="V14" s="152">
        <v>4.4999999999999998E-2</v>
      </c>
      <c r="W14" s="152">
        <v>6.2E-2</v>
      </c>
      <c r="X14" s="152">
        <v>6.7000000000000004E-2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/>
      <c r="CM14" s="87" t="s">
        <v>12</v>
      </c>
      <c r="CN14" s="88"/>
      <c r="CO14" s="81"/>
      <c r="CP14" s="81"/>
      <c r="CQ14" s="81"/>
      <c r="CR14" s="81"/>
      <c r="CS14" s="81"/>
      <c r="CT14" s="81"/>
      <c r="CU14" s="81"/>
      <c r="CV14" s="89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40" s="21" customFormat="1" ht="15.5" x14ac:dyDescent="0.35">
      <c r="A15" s="11">
        <v>2.8</v>
      </c>
      <c r="B15" s="11" t="s">
        <v>23</v>
      </c>
      <c r="C15" s="11">
        <v>2.8000000000000001E-2</v>
      </c>
      <c r="D15" s="11">
        <v>5.6000000000000001E-2</v>
      </c>
      <c r="E15" s="11">
        <v>5.6000000000000001E-2</v>
      </c>
      <c r="F15" s="1"/>
      <c r="G15" s="11">
        <v>2.8</v>
      </c>
      <c r="H15" s="11" t="s">
        <v>23</v>
      </c>
      <c r="I15" s="162">
        <v>4.2000000000000003E-2</v>
      </c>
      <c r="J15" s="162">
        <v>5.7000000000000002E-2</v>
      </c>
      <c r="K15" s="162">
        <v>7.5999999999999998E-2</v>
      </c>
      <c r="L15" s="1"/>
      <c r="M15" s="11">
        <v>2.8</v>
      </c>
      <c r="N15" s="11" t="s">
        <v>23</v>
      </c>
      <c r="O15" s="152">
        <v>5.1999999999999998E-2</v>
      </c>
      <c r="P15" s="152">
        <v>5.8000000000000003E-2</v>
      </c>
      <c r="Q15" s="152">
        <v>8.8999999999999996E-2</v>
      </c>
      <c r="R15"/>
      <c r="S15"/>
      <c r="T15" s="11">
        <v>2.8</v>
      </c>
      <c r="U15" s="11" t="s">
        <v>23</v>
      </c>
      <c r="V15" s="152">
        <v>0.06</v>
      </c>
      <c r="W15" s="152">
        <v>6.0999999999999999E-2</v>
      </c>
      <c r="X15" s="152">
        <v>9.8000000000000004E-2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/>
      <c r="CM15" s="87" t="s">
        <v>13</v>
      </c>
      <c r="CN15" s="88" t="s">
        <v>9</v>
      </c>
      <c r="CO15" s="81">
        <f t="shared" ref="CO15:CU15" si="2">MIN(BT$6:BT$7,BT$12,BT$16,BT$22:BT$23,BT$28,BT$32,BT$38:BT$39,BT$44,BT$48,BT$54:BT$55,BT$60,BT$64,BT$70:BT$71,BT$76,BT$80)</f>
        <v>0</v>
      </c>
      <c r="CP15" s="81">
        <f t="shared" si="2"/>
        <v>0</v>
      </c>
      <c r="CQ15" s="81">
        <f t="shared" si="2"/>
        <v>0</v>
      </c>
      <c r="CR15" s="81">
        <f t="shared" si="2"/>
        <v>0</v>
      </c>
      <c r="CS15" s="81">
        <f t="shared" si="2"/>
        <v>0</v>
      </c>
      <c r="CT15" s="81">
        <f t="shared" si="2"/>
        <v>0</v>
      </c>
      <c r="CU15" s="81">
        <f t="shared" si="2"/>
        <v>0</v>
      </c>
      <c r="CV15" s="89">
        <f>MIN(CO15:CU15)</f>
        <v>0</v>
      </c>
      <c r="CW15"/>
      <c r="CX15"/>
      <c r="CY15"/>
      <c r="CZ15"/>
      <c r="DA15"/>
      <c r="DB15"/>
      <c r="DC15"/>
      <c r="DD15"/>
      <c r="DE15"/>
      <c r="DF15"/>
      <c r="DG15"/>
      <c r="DH15"/>
    </row>
    <row r="16" spans="1:140" s="25" customFormat="1" ht="15.5" x14ac:dyDescent="0.35">
      <c r="A16" s="15">
        <v>2.1</v>
      </c>
      <c r="B16" s="15" t="s">
        <v>24</v>
      </c>
      <c r="C16" s="15">
        <v>0.11600000000000001</v>
      </c>
      <c r="D16" s="15">
        <v>5.8000000000000003E-2</v>
      </c>
      <c r="E16" s="15">
        <v>5.8000000000000003E-2</v>
      </c>
      <c r="F16" s="1"/>
      <c r="G16" s="15">
        <v>2.1</v>
      </c>
      <c r="H16" s="15" t="s">
        <v>24</v>
      </c>
      <c r="I16" s="164">
        <v>0.106</v>
      </c>
      <c r="J16" s="164">
        <v>6.4000000000000001E-2</v>
      </c>
      <c r="K16" s="164">
        <v>5.3999999999999999E-2</v>
      </c>
      <c r="L16" s="1"/>
      <c r="M16" s="15">
        <v>2.1</v>
      </c>
      <c r="N16" s="15" t="s">
        <v>24</v>
      </c>
      <c r="O16" s="154">
        <v>9.7000000000000003E-2</v>
      </c>
      <c r="P16" s="154">
        <v>6.9000000000000006E-2</v>
      </c>
      <c r="Q16" s="154">
        <v>5.2999999999999999E-2</v>
      </c>
      <c r="R16"/>
      <c r="S16"/>
      <c r="T16" s="15">
        <v>2.1</v>
      </c>
      <c r="U16" s="15" t="s">
        <v>24</v>
      </c>
      <c r="V16" s="154">
        <v>9.1999999999999998E-2</v>
      </c>
      <c r="W16" s="154">
        <v>7.1999999999999995E-2</v>
      </c>
      <c r="X16" s="154">
        <v>5.1999999999999998E-2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/>
      <c r="CM16" s="87"/>
      <c r="CN16" s="88" t="s">
        <v>10</v>
      </c>
      <c r="CO16" s="81">
        <f t="shared" ref="CO16:CU16" si="3">MAX(BT$6:BT$7,BT$12,BT$16,BT$22:BT$23,BT$28,BT$32,BT$38:BT$39,BT$44,BT$48,BT$54:BT$55,BT$60,BT$64,BT$70:BT$71,BT$76,BT$80)</f>
        <v>0</v>
      </c>
      <c r="CP16" s="81">
        <f t="shared" si="3"/>
        <v>0</v>
      </c>
      <c r="CQ16" s="81">
        <f t="shared" si="3"/>
        <v>0</v>
      </c>
      <c r="CR16" s="81">
        <f t="shared" si="3"/>
        <v>0</v>
      </c>
      <c r="CS16" s="81">
        <f t="shared" si="3"/>
        <v>0</v>
      </c>
      <c r="CT16" s="81">
        <f t="shared" si="3"/>
        <v>0</v>
      </c>
      <c r="CU16" s="81">
        <f t="shared" si="3"/>
        <v>0</v>
      </c>
      <c r="CV16" s="89">
        <f>MAX(CO16:CU16)</f>
        <v>0</v>
      </c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23" customFormat="1" ht="15.5" x14ac:dyDescent="0.35">
      <c r="A17" s="63">
        <v>2.2000000000000002</v>
      </c>
      <c r="B17" s="64" t="s">
        <v>24</v>
      </c>
      <c r="C17" s="63">
        <v>5.3999999999999999E-2</v>
      </c>
      <c r="D17" s="64">
        <v>5.5E-2</v>
      </c>
      <c r="E17" s="63">
        <v>5.5E-2</v>
      </c>
      <c r="F17" s="1"/>
      <c r="G17" s="63">
        <v>2.2000000000000002</v>
      </c>
      <c r="H17" s="64" t="s">
        <v>24</v>
      </c>
      <c r="I17" s="163">
        <v>5.1999999999999998E-2</v>
      </c>
      <c r="J17" s="163">
        <v>5.8999999999999997E-2</v>
      </c>
      <c r="K17" s="163">
        <v>5.0999999999999997E-2</v>
      </c>
      <c r="L17" s="1"/>
      <c r="M17" s="63">
        <v>2.2000000000000002</v>
      </c>
      <c r="N17" s="64" t="s">
        <v>24</v>
      </c>
      <c r="O17" s="153">
        <v>5.1999999999999998E-2</v>
      </c>
      <c r="P17" s="153">
        <v>6.3E-2</v>
      </c>
      <c r="Q17" s="153">
        <v>0.05</v>
      </c>
      <c r="R17"/>
      <c r="S17"/>
      <c r="T17" s="63">
        <v>2.2000000000000002</v>
      </c>
      <c r="U17" s="64" t="s">
        <v>24</v>
      </c>
      <c r="V17" s="153">
        <v>5.0999999999999997E-2</v>
      </c>
      <c r="W17" s="153">
        <v>6.5000000000000002E-2</v>
      </c>
      <c r="X17" s="153">
        <v>4.9000000000000002E-2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21" customFormat="1" ht="15.5" x14ac:dyDescent="0.35">
      <c r="A18" s="11">
        <v>2.4</v>
      </c>
      <c r="B18" s="11" t="s">
        <v>24</v>
      </c>
      <c r="C18" s="11">
        <v>2.1000000000000001E-2</v>
      </c>
      <c r="D18" s="11">
        <v>5.2999999999999999E-2</v>
      </c>
      <c r="E18" s="11">
        <v>5.2999999999999999E-2</v>
      </c>
      <c r="F18" s="1"/>
      <c r="G18" s="11">
        <v>2.4</v>
      </c>
      <c r="H18" s="11" t="s">
        <v>24</v>
      </c>
      <c r="I18" s="162">
        <v>2.4E-2</v>
      </c>
      <c r="J18" s="162">
        <v>5.6000000000000001E-2</v>
      </c>
      <c r="K18" s="162">
        <v>5.8000000000000003E-2</v>
      </c>
      <c r="L18" s="1"/>
      <c r="M18" s="11">
        <v>2.4</v>
      </c>
      <c r="N18" s="11" t="s">
        <v>24</v>
      </c>
      <c r="O18" s="152">
        <v>2.7E-2</v>
      </c>
      <c r="P18" s="152">
        <v>5.8999999999999997E-2</v>
      </c>
      <c r="Q18" s="152">
        <v>6.3E-2</v>
      </c>
      <c r="R18"/>
      <c r="S18"/>
      <c r="T18" s="11">
        <v>2.4</v>
      </c>
      <c r="U18" s="11" t="s">
        <v>24</v>
      </c>
      <c r="V18" s="152">
        <v>2.9000000000000001E-2</v>
      </c>
      <c r="W18" s="152">
        <v>6.2E-2</v>
      </c>
      <c r="X18" s="152">
        <v>6.5000000000000002E-2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/>
      <c r="CM18" s="198" t="s">
        <v>54</v>
      </c>
      <c r="CN18" s="198"/>
      <c r="CO18" s="198"/>
      <c r="CP18" s="198"/>
      <c r="CQ18" s="198"/>
      <c r="CR18" s="198"/>
      <c r="CS18" s="198"/>
      <c r="CT18" s="198"/>
      <c r="CU18" s="198"/>
      <c r="CV18" s="19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21" customFormat="1" ht="15.5" x14ac:dyDescent="0.35">
      <c r="A19" s="11">
        <v>2.8</v>
      </c>
      <c r="B19" s="11" t="s">
        <v>24</v>
      </c>
      <c r="C19" s="11">
        <v>1.2999999999999999E-2</v>
      </c>
      <c r="D19" s="11">
        <v>5.5E-2</v>
      </c>
      <c r="E19" s="11">
        <v>5.5E-2</v>
      </c>
      <c r="F19" s="1"/>
      <c r="G19" s="11">
        <v>2.8</v>
      </c>
      <c r="H19" s="11" t="s">
        <v>24</v>
      </c>
      <c r="I19" s="162">
        <v>2.1000000000000001E-2</v>
      </c>
      <c r="J19" s="162">
        <v>5.5E-2</v>
      </c>
      <c r="K19" s="162">
        <v>7.3999999999999996E-2</v>
      </c>
      <c r="L19" s="1"/>
      <c r="M19" s="11">
        <v>2.8</v>
      </c>
      <c r="N19" s="11" t="s">
        <v>24</v>
      </c>
      <c r="O19" s="152">
        <v>2.8000000000000001E-2</v>
      </c>
      <c r="P19" s="152">
        <v>5.7000000000000002E-2</v>
      </c>
      <c r="Q19" s="152">
        <v>8.7999999999999995E-2</v>
      </c>
      <c r="R19"/>
      <c r="S19"/>
      <c r="T19" s="11">
        <v>2.8</v>
      </c>
      <c r="U19" s="11" t="s">
        <v>24</v>
      </c>
      <c r="V19" s="152">
        <v>3.3000000000000002E-2</v>
      </c>
      <c r="W19" s="152">
        <v>0.06</v>
      </c>
      <c r="X19" s="152">
        <v>9.7000000000000003E-2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21" customFormat="1" ht="15.5" x14ac:dyDescent="0.35">
      <c r="A20" s="11">
        <v>2.1</v>
      </c>
      <c r="B20" s="11" t="s">
        <v>25</v>
      </c>
      <c r="C20" s="11">
        <v>2.3E-2</v>
      </c>
      <c r="D20" s="11">
        <v>5.3999999999999999E-2</v>
      </c>
      <c r="E20" s="11">
        <v>5.3999999999999999E-2</v>
      </c>
      <c r="F20" s="1"/>
      <c r="G20" s="11">
        <v>2.1</v>
      </c>
      <c r="H20" s="11" t="s">
        <v>25</v>
      </c>
      <c r="I20" s="168">
        <v>3.4000000000000002E-2</v>
      </c>
      <c r="J20" s="168">
        <v>5.8999999999999997E-2</v>
      </c>
      <c r="K20" s="168">
        <v>5.7000000000000002E-2</v>
      </c>
      <c r="L20" s="1"/>
      <c r="M20" s="11">
        <v>2.1</v>
      </c>
      <c r="N20" s="11" t="s">
        <v>25</v>
      </c>
      <c r="O20" s="158">
        <v>3.7999999999999999E-2</v>
      </c>
      <c r="P20" s="158">
        <v>6.3E-2</v>
      </c>
      <c r="Q20" s="158">
        <v>5.7000000000000002E-2</v>
      </c>
      <c r="R20"/>
      <c r="S20"/>
      <c r="T20" s="11">
        <v>2.1</v>
      </c>
      <c r="U20" s="11" t="s">
        <v>25</v>
      </c>
      <c r="V20" s="158">
        <v>0.04</v>
      </c>
      <c r="W20" s="158">
        <v>6.5000000000000002E-2</v>
      </c>
      <c r="X20" s="158">
        <v>5.6000000000000001E-2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/>
      <c r="CM20" s="90" t="s">
        <v>58</v>
      </c>
      <c r="CN20" s="91" t="s">
        <v>8</v>
      </c>
      <c r="CO20" s="92">
        <v>3</v>
      </c>
      <c r="CP20" s="92">
        <v>4</v>
      </c>
      <c r="CQ20" s="92">
        <v>5</v>
      </c>
      <c r="CR20" s="92">
        <v>6</v>
      </c>
      <c r="CS20" s="92">
        <v>7</v>
      </c>
      <c r="CT20" s="92">
        <v>8</v>
      </c>
      <c r="CU20" s="92">
        <v>9</v>
      </c>
      <c r="CV20" s="93" t="s">
        <v>11</v>
      </c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23" customFormat="1" ht="15.5" x14ac:dyDescent="0.35">
      <c r="A21" s="63">
        <v>2.2000000000000002</v>
      </c>
      <c r="B21" s="64" t="s">
        <v>25</v>
      </c>
      <c r="C21" s="63">
        <v>5.3999999999999999E-2</v>
      </c>
      <c r="D21" s="64">
        <v>5.6000000000000001E-2</v>
      </c>
      <c r="E21" s="63">
        <v>5.6000000000000001E-2</v>
      </c>
      <c r="F21" s="1"/>
      <c r="G21" s="63">
        <v>2.2000000000000002</v>
      </c>
      <c r="H21" s="64" t="s">
        <v>25</v>
      </c>
      <c r="I21" s="163">
        <v>5.1999999999999998E-2</v>
      </c>
      <c r="J21" s="163">
        <v>0.06</v>
      </c>
      <c r="K21" s="163">
        <v>5.2999999999999999E-2</v>
      </c>
      <c r="L21" s="1"/>
      <c r="M21" s="63">
        <v>2.2000000000000002</v>
      </c>
      <c r="N21" s="64" t="s">
        <v>25</v>
      </c>
      <c r="O21" s="153">
        <v>0.05</v>
      </c>
      <c r="P21" s="153">
        <v>6.3E-2</v>
      </c>
      <c r="Q21" s="153">
        <v>5.0999999999999997E-2</v>
      </c>
      <c r="R21"/>
      <c r="S21"/>
      <c r="T21" s="63">
        <v>2.2000000000000002</v>
      </c>
      <c r="U21" s="64" t="s">
        <v>25</v>
      </c>
      <c r="V21" s="153">
        <v>0.05</v>
      </c>
      <c r="W21" s="153">
        <v>6.6000000000000003E-2</v>
      </c>
      <c r="X21" s="153">
        <v>0.05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/>
      <c r="CM21" s="94" t="s">
        <v>12</v>
      </c>
      <c r="CN21" s="95"/>
      <c r="CO21" s="81"/>
      <c r="CP21" s="81"/>
      <c r="CQ21" s="81"/>
      <c r="CR21" s="81"/>
      <c r="CS21" s="81"/>
      <c r="CT21" s="81"/>
      <c r="CU21" s="81"/>
      <c r="CV21" s="96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25" customFormat="1" ht="15.5" x14ac:dyDescent="0.35">
      <c r="A22" s="15">
        <v>2.4</v>
      </c>
      <c r="B22" s="15" t="s">
        <v>25</v>
      </c>
      <c r="C22" s="15">
        <v>0.11799999999999999</v>
      </c>
      <c r="D22" s="15">
        <v>6.0999999999999999E-2</v>
      </c>
      <c r="E22" s="15">
        <v>6.0999999999999999E-2</v>
      </c>
      <c r="F22" s="1"/>
      <c r="G22" s="15">
        <v>2.4</v>
      </c>
      <c r="H22" s="15" t="s">
        <v>25</v>
      </c>
      <c r="I22" s="169">
        <v>0.125</v>
      </c>
      <c r="J22" s="169">
        <v>6.2E-2</v>
      </c>
      <c r="K22" s="169">
        <v>6.8000000000000005E-2</v>
      </c>
      <c r="L22" s="1"/>
      <c r="M22" s="15">
        <v>2.4</v>
      </c>
      <c r="N22" s="15" t="s">
        <v>25</v>
      </c>
      <c r="O22" s="159">
        <v>0.126</v>
      </c>
      <c r="P22" s="159">
        <v>6.4000000000000001E-2</v>
      </c>
      <c r="Q22" s="159">
        <v>7.1999999999999995E-2</v>
      </c>
      <c r="R22"/>
      <c r="S22"/>
      <c r="T22" s="15">
        <v>2.4</v>
      </c>
      <c r="U22" s="15" t="s">
        <v>25</v>
      </c>
      <c r="V22" s="159">
        <v>0.125</v>
      </c>
      <c r="W22" s="159">
        <v>6.5000000000000002E-2</v>
      </c>
      <c r="X22" s="159">
        <v>7.2999999999999995E-2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/>
      <c r="CM22" s="94" t="s">
        <v>13</v>
      </c>
      <c r="CN22" s="95" t="s">
        <v>9</v>
      </c>
      <c r="CO22" s="81">
        <f t="shared" ref="CO22:CU22" si="4">MIN(BT$8,BT$10:BT$11,BT$24,BT$26:BT$27,BT$40,BT$42:BT$43,BT$56,BT$58:BT$59,BT$72,BT$74:BT$75)</f>
        <v>0</v>
      </c>
      <c r="CP22" s="81">
        <f t="shared" si="4"/>
        <v>0</v>
      </c>
      <c r="CQ22" s="81">
        <f t="shared" si="4"/>
        <v>0</v>
      </c>
      <c r="CR22" s="81">
        <f t="shared" si="4"/>
        <v>0</v>
      </c>
      <c r="CS22" s="81">
        <f t="shared" si="4"/>
        <v>0</v>
      </c>
      <c r="CT22" s="81">
        <f t="shared" si="4"/>
        <v>0</v>
      </c>
      <c r="CU22" s="81">
        <f t="shared" si="4"/>
        <v>0</v>
      </c>
      <c r="CV22" s="96">
        <f>MIN(CO22:CU22)</f>
        <v>0</v>
      </c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25" customFormat="1" ht="15.5" x14ac:dyDescent="0.35">
      <c r="A23" s="15">
        <v>2.8</v>
      </c>
      <c r="B23" s="15" t="s">
        <v>25</v>
      </c>
      <c r="C23" s="15">
        <v>0.16400000000000001</v>
      </c>
      <c r="D23" s="15">
        <v>6.2E-2</v>
      </c>
      <c r="E23" s="15">
        <v>6.2E-2</v>
      </c>
      <c r="F23" s="1"/>
      <c r="G23" s="15">
        <v>2.8</v>
      </c>
      <c r="H23" s="15" t="s">
        <v>25</v>
      </c>
      <c r="I23" s="169">
        <v>0.2</v>
      </c>
      <c r="J23" s="169">
        <v>6.2E-2</v>
      </c>
      <c r="K23" s="169">
        <v>8.1000000000000003E-2</v>
      </c>
      <c r="L23" s="1"/>
      <c r="M23" s="15">
        <v>2.8</v>
      </c>
      <c r="N23" s="15" t="s">
        <v>25</v>
      </c>
      <c r="O23" s="159">
        <v>0.218</v>
      </c>
      <c r="P23" s="159">
        <v>6.4000000000000001E-2</v>
      </c>
      <c r="Q23" s="159">
        <v>9.2999999999999999E-2</v>
      </c>
      <c r="R23"/>
      <c r="S23"/>
      <c r="T23" s="15">
        <v>2.8</v>
      </c>
      <c r="U23" s="15" t="s">
        <v>25</v>
      </c>
      <c r="V23" s="159">
        <v>0.22800000000000001</v>
      </c>
      <c r="W23" s="159">
        <v>6.5000000000000002E-2</v>
      </c>
      <c r="X23" s="159">
        <v>0.10100000000000001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/>
      <c r="CM23" s="94"/>
      <c r="CN23" s="95" t="s">
        <v>10</v>
      </c>
      <c r="CO23" s="81">
        <f t="shared" ref="CO23:CU23" si="5">MAX(BT$8,BT$10:BT$11,BT$24,BT$26:BT$27,BT$40,BT$42:BT$43,BT$56,BT$58:BT$59,BT$72,BT$74:BT$75)</f>
        <v>0</v>
      </c>
      <c r="CP23" s="81">
        <f t="shared" si="5"/>
        <v>0</v>
      </c>
      <c r="CQ23" s="81">
        <f t="shared" si="5"/>
        <v>0</v>
      </c>
      <c r="CR23" s="81">
        <f t="shared" si="5"/>
        <v>0</v>
      </c>
      <c r="CS23" s="81">
        <f t="shared" si="5"/>
        <v>0</v>
      </c>
      <c r="CT23" s="81">
        <f t="shared" si="5"/>
        <v>0</v>
      </c>
      <c r="CU23" s="81">
        <f t="shared" si="5"/>
        <v>0</v>
      </c>
      <c r="CV23" s="96">
        <f>MAX(CO23:CU23)</f>
        <v>0</v>
      </c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23" customFormat="1" ht="15.5" x14ac:dyDescent="0.35">
      <c r="A24" s="22">
        <v>2.1</v>
      </c>
      <c r="B24" s="22" t="s">
        <v>26</v>
      </c>
      <c r="C24" s="22">
        <v>5.7000000000000002E-2</v>
      </c>
      <c r="D24" s="22">
        <v>5.5E-2</v>
      </c>
      <c r="E24" s="22">
        <v>5.5E-2</v>
      </c>
      <c r="F24" s="1"/>
      <c r="G24" s="22">
        <v>2.1</v>
      </c>
      <c r="H24" s="22" t="s">
        <v>26</v>
      </c>
      <c r="I24" s="170">
        <v>5.6000000000000001E-2</v>
      </c>
      <c r="J24" s="170">
        <v>5.8999999999999997E-2</v>
      </c>
      <c r="K24" s="170">
        <v>5.5E-2</v>
      </c>
      <c r="L24" s="1"/>
      <c r="M24" s="22">
        <v>2.1</v>
      </c>
      <c r="N24" s="22" t="s">
        <v>26</v>
      </c>
      <c r="O24" s="160">
        <v>5.6000000000000001E-2</v>
      </c>
      <c r="P24" s="160">
        <v>6.0999999999999999E-2</v>
      </c>
      <c r="Q24" s="160">
        <v>5.3999999999999999E-2</v>
      </c>
      <c r="R24"/>
      <c r="S24"/>
      <c r="T24" s="22">
        <v>2.1</v>
      </c>
      <c r="U24" s="22" t="s">
        <v>26</v>
      </c>
      <c r="V24" s="160">
        <v>5.6000000000000001E-2</v>
      </c>
      <c r="W24" s="160">
        <v>6.4000000000000001E-2</v>
      </c>
      <c r="X24" s="160">
        <v>5.3999999999999999E-2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23" customFormat="1" ht="15.5" x14ac:dyDescent="0.35">
      <c r="A25" s="31">
        <v>2.2000000000000002</v>
      </c>
      <c r="B25" s="31" t="s">
        <v>26</v>
      </c>
      <c r="C25" s="31">
        <v>5.3999999999999999E-2</v>
      </c>
      <c r="D25" s="31">
        <v>5.3999999999999999E-2</v>
      </c>
      <c r="E25" s="31">
        <v>5.3999999999999999E-2</v>
      </c>
      <c r="F25" s="1"/>
      <c r="G25" s="31">
        <v>2.2000000000000002</v>
      </c>
      <c r="H25" s="31" t="s">
        <v>26</v>
      </c>
      <c r="I25" s="166">
        <v>5.1999999999999998E-2</v>
      </c>
      <c r="J25" s="166">
        <v>5.7000000000000002E-2</v>
      </c>
      <c r="K25" s="166">
        <v>5.0999999999999997E-2</v>
      </c>
      <c r="L25" s="1"/>
      <c r="M25" s="31">
        <v>2.2000000000000002</v>
      </c>
      <c r="N25" s="31" t="s">
        <v>26</v>
      </c>
      <c r="O25" s="156">
        <v>5.0999999999999997E-2</v>
      </c>
      <c r="P25" s="156">
        <v>5.8999999999999997E-2</v>
      </c>
      <c r="Q25" s="156">
        <v>0.05</v>
      </c>
      <c r="R25"/>
      <c r="S25"/>
      <c r="T25" s="31">
        <v>2.2000000000000002</v>
      </c>
      <c r="U25" s="31" t="s">
        <v>26</v>
      </c>
      <c r="V25" s="156">
        <v>5.0999999999999997E-2</v>
      </c>
      <c r="W25" s="156">
        <v>6.2E-2</v>
      </c>
      <c r="X25" s="156">
        <v>0.05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/>
      <c r="CM25" s="199" t="s">
        <v>55</v>
      </c>
      <c r="CN25" s="199"/>
      <c r="CO25" s="199"/>
      <c r="CP25" s="199"/>
      <c r="CQ25" s="199"/>
      <c r="CR25" s="199"/>
      <c r="CS25" s="199"/>
      <c r="CT25" s="199"/>
      <c r="CU25" s="199"/>
      <c r="CV25" s="199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23" customFormat="1" ht="15.5" x14ac:dyDescent="0.35">
      <c r="A26" s="22">
        <v>2.4</v>
      </c>
      <c r="B26" s="22" t="s">
        <v>26</v>
      </c>
      <c r="C26" s="22">
        <v>5.6000000000000001E-2</v>
      </c>
      <c r="D26" s="22">
        <v>5.3999999999999999E-2</v>
      </c>
      <c r="E26" s="22">
        <v>5.3999999999999999E-2</v>
      </c>
      <c r="F26" s="1"/>
      <c r="G26" s="22">
        <v>2.4</v>
      </c>
      <c r="H26" s="22" t="s">
        <v>26</v>
      </c>
      <c r="I26" s="170">
        <v>6.5000000000000002E-2</v>
      </c>
      <c r="J26" s="170">
        <v>5.7000000000000002E-2</v>
      </c>
      <c r="K26" s="170">
        <v>6.2E-2</v>
      </c>
      <c r="L26" s="1"/>
      <c r="M26" s="22">
        <v>2.4</v>
      </c>
      <c r="N26" s="22" t="s">
        <v>26</v>
      </c>
      <c r="O26" s="160">
        <v>6.9000000000000006E-2</v>
      </c>
      <c r="P26" s="160">
        <v>5.8000000000000003E-2</v>
      </c>
      <c r="Q26" s="160">
        <v>6.7000000000000004E-2</v>
      </c>
      <c r="R26"/>
      <c r="S26"/>
      <c r="T26" s="22">
        <v>2.4</v>
      </c>
      <c r="U26" s="22" t="s">
        <v>26</v>
      </c>
      <c r="V26" s="160">
        <v>7.0999999999999994E-2</v>
      </c>
      <c r="W26" s="160">
        <v>0.06</v>
      </c>
      <c r="X26" s="160">
        <v>6.9000000000000006E-2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23" customFormat="1" ht="15.5" x14ac:dyDescent="0.35">
      <c r="A27" s="22">
        <v>2.8</v>
      </c>
      <c r="B27" s="22" t="s">
        <v>26</v>
      </c>
      <c r="C27" s="22">
        <v>0.06</v>
      </c>
      <c r="D27" s="22">
        <v>5.6000000000000001E-2</v>
      </c>
      <c r="E27" s="22">
        <v>5.6000000000000001E-2</v>
      </c>
      <c r="F27" s="1"/>
      <c r="G27" s="22">
        <v>2.8</v>
      </c>
      <c r="H27" s="22" t="s">
        <v>26</v>
      </c>
      <c r="I27" s="170">
        <v>8.3000000000000004E-2</v>
      </c>
      <c r="J27" s="170">
        <v>5.6000000000000001E-2</v>
      </c>
      <c r="K27" s="170">
        <v>7.6999999999999999E-2</v>
      </c>
      <c r="L27" s="1"/>
      <c r="M27" s="22">
        <v>2.8</v>
      </c>
      <c r="N27" s="22" t="s">
        <v>26</v>
      </c>
      <c r="O27" s="160">
        <v>0.1</v>
      </c>
      <c r="P27" s="160">
        <v>5.8000000000000003E-2</v>
      </c>
      <c r="Q27" s="160">
        <v>9.0999999999999998E-2</v>
      </c>
      <c r="R27"/>
      <c r="S27"/>
      <c r="T27" s="22">
        <v>2.8</v>
      </c>
      <c r="U27" s="22" t="s">
        <v>26</v>
      </c>
      <c r="V27" s="160">
        <v>0.11</v>
      </c>
      <c r="W27" s="160">
        <v>0.06</v>
      </c>
      <c r="X27" s="160">
        <v>0.10100000000000001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/>
      <c r="CM27" s="97" t="s">
        <v>58</v>
      </c>
      <c r="CN27" s="98" t="s">
        <v>8</v>
      </c>
      <c r="CO27" s="99">
        <v>3</v>
      </c>
      <c r="CP27" s="99">
        <v>4</v>
      </c>
      <c r="CQ27" s="99">
        <v>5</v>
      </c>
      <c r="CR27" s="99">
        <v>6</v>
      </c>
      <c r="CS27" s="99">
        <v>7</v>
      </c>
      <c r="CT27" s="99">
        <v>8</v>
      </c>
      <c r="CU27" s="99">
        <v>9</v>
      </c>
      <c r="CV27" s="100" t="s">
        <v>11</v>
      </c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25" customFormat="1" ht="15.5" x14ac:dyDescent="0.35">
      <c r="A28" s="15">
        <v>2.1</v>
      </c>
      <c r="B28" s="15" t="s">
        <v>27</v>
      </c>
      <c r="C28" s="15">
        <v>8.6999999999999994E-2</v>
      </c>
      <c r="D28" s="15">
        <v>5.5E-2</v>
      </c>
      <c r="E28" s="15">
        <v>5.5E-2</v>
      </c>
      <c r="F28" s="1"/>
      <c r="G28" s="15">
        <v>2.1</v>
      </c>
      <c r="H28" s="15" t="s">
        <v>27</v>
      </c>
      <c r="I28" s="169">
        <v>0.08</v>
      </c>
      <c r="J28" s="169">
        <v>5.8999999999999997E-2</v>
      </c>
      <c r="K28" s="169">
        <v>5.3999999999999999E-2</v>
      </c>
      <c r="L28" s="1"/>
      <c r="M28" s="15">
        <v>2.1</v>
      </c>
      <c r="N28" s="15" t="s">
        <v>27</v>
      </c>
      <c r="O28" s="159">
        <v>7.5999999999999998E-2</v>
      </c>
      <c r="P28" s="159">
        <v>6.3E-2</v>
      </c>
      <c r="Q28" s="159">
        <v>5.3999999999999999E-2</v>
      </c>
      <c r="R28"/>
      <c r="S28"/>
      <c r="T28" s="15">
        <v>2.1</v>
      </c>
      <c r="U28" s="15" t="s">
        <v>27</v>
      </c>
      <c r="V28" s="159">
        <v>7.2999999999999995E-2</v>
      </c>
      <c r="W28" s="159">
        <v>6.5000000000000002E-2</v>
      </c>
      <c r="X28" s="159">
        <v>5.2999999999999999E-2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/>
      <c r="CM28" s="101" t="s">
        <v>12</v>
      </c>
      <c r="CN28" s="102"/>
      <c r="CO28" s="81"/>
      <c r="CP28" s="81"/>
      <c r="CQ28" s="81"/>
      <c r="CR28" s="81"/>
      <c r="CS28" s="81"/>
      <c r="CT28" s="81"/>
      <c r="CU28" s="81"/>
      <c r="CV28" s="103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23" customFormat="1" ht="15.5" x14ac:dyDescent="0.35">
      <c r="A29" s="63">
        <v>2.2000000000000002</v>
      </c>
      <c r="B29" s="64" t="s">
        <v>27</v>
      </c>
      <c r="C29" s="63">
        <v>5.2999999999999999E-2</v>
      </c>
      <c r="D29" s="64">
        <v>5.2999999999999999E-2</v>
      </c>
      <c r="E29" s="63">
        <v>5.2999999999999999E-2</v>
      </c>
      <c r="F29" s="1"/>
      <c r="G29" s="63">
        <v>2.2000000000000002</v>
      </c>
      <c r="H29" s="64" t="s">
        <v>27</v>
      </c>
      <c r="I29" s="163">
        <v>5.1999999999999998E-2</v>
      </c>
      <c r="J29" s="163">
        <v>5.6000000000000001E-2</v>
      </c>
      <c r="K29" s="163">
        <v>5.0999999999999997E-2</v>
      </c>
      <c r="L29" s="1"/>
      <c r="M29" s="63">
        <v>2.2000000000000002</v>
      </c>
      <c r="N29" s="64" t="s">
        <v>27</v>
      </c>
      <c r="O29" s="153">
        <v>5.0999999999999997E-2</v>
      </c>
      <c r="P29" s="153">
        <v>5.8999999999999997E-2</v>
      </c>
      <c r="Q29" s="153">
        <v>5.0999999999999997E-2</v>
      </c>
      <c r="R29"/>
      <c r="S29"/>
      <c r="T29" s="63">
        <v>2.2000000000000002</v>
      </c>
      <c r="U29" s="64" t="s">
        <v>27</v>
      </c>
      <c r="V29" s="153">
        <v>5.0999999999999997E-2</v>
      </c>
      <c r="W29" s="153">
        <v>6.0999999999999999E-2</v>
      </c>
      <c r="X29" s="153">
        <v>0.05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/>
      <c r="CM29" s="101" t="s">
        <v>13</v>
      </c>
      <c r="CN29" s="102" t="s">
        <v>9</v>
      </c>
      <c r="CO29" s="81">
        <f t="shared" ref="CO29:CU29" si="6">MIN(BT$5,BT$13,BT$17,BT$21,BT$29,BT$33,BT$37,BT$45,BT$49,BT$53,BT$61,BT$65,BT$69,BT$77,BT$81)</f>
        <v>0</v>
      </c>
      <c r="CP29" s="81">
        <f t="shared" si="6"/>
        <v>0</v>
      </c>
      <c r="CQ29" s="81">
        <f t="shared" si="6"/>
        <v>0</v>
      </c>
      <c r="CR29" s="81">
        <f t="shared" si="6"/>
        <v>0</v>
      </c>
      <c r="CS29" s="81">
        <f t="shared" si="6"/>
        <v>0</v>
      </c>
      <c r="CT29" s="81">
        <f t="shared" si="6"/>
        <v>0</v>
      </c>
      <c r="CU29" s="81">
        <f t="shared" si="6"/>
        <v>0</v>
      </c>
      <c r="CV29" s="103">
        <f>MIN(CO29:CU29)</f>
        <v>0</v>
      </c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21" customFormat="1" ht="15.5" x14ac:dyDescent="0.35">
      <c r="A30" s="11">
        <v>2.4</v>
      </c>
      <c r="B30" s="11" t="s">
        <v>27</v>
      </c>
      <c r="C30" s="11">
        <v>3.2000000000000001E-2</v>
      </c>
      <c r="D30" s="11">
        <v>5.2999999999999999E-2</v>
      </c>
      <c r="E30" s="11">
        <v>5.2999999999999999E-2</v>
      </c>
      <c r="F30" s="1"/>
      <c r="G30" s="11">
        <v>2.4</v>
      </c>
      <c r="H30" s="11" t="s">
        <v>27</v>
      </c>
      <c r="I30" s="168">
        <v>3.6999999999999998E-2</v>
      </c>
      <c r="J30" s="168">
        <v>5.5E-2</v>
      </c>
      <c r="K30" s="168">
        <v>0.06</v>
      </c>
      <c r="L30" s="1"/>
      <c r="M30" s="11">
        <v>2.4</v>
      </c>
      <c r="N30" s="11" t="s">
        <v>27</v>
      </c>
      <c r="O30" s="158">
        <v>4.1000000000000002E-2</v>
      </c>
      <c r="P30" s="158">
        <v>5.7000000000000002E-2</v>
      </c>
      <c r="Q30" s="158">
        <v>6.4000000000000001E-2</v>
      </c>
      <c r="R30"/>
      <c r="S30"/>
      <c r="T30" s="11">
        <v>2.4</v>
      </c>
      <c r="U30" s="11" t="s">
        <v>27</v>
      </c>
      <c r="V30" s="158">
        <v>4.3999999999999997E-2</v>
      </c>
      <c r="W30" s="158">
        <v>5.8999999999999997E-2</v>
      </c>
      <c r="X30" s="158">
        <v>6.7000000000000004E-2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/>
      <c r="CM30" s="101"/>
      <c r="CN30" s="102" t="s">
        <v>10</v>
      </c>
      <c r="CO30" s="81">
        <f t="shared" ref="CO30:CU30" si="7">MAX(BT$5,BT$13,BT$17,BT$21,BT$29,BT$33,BT$37,BT$45,BT$49,BT$53,BT$61,BT$65,BT$69,BT$77,BT$81)</f>
        <v>0</v>
      </c>
      <c r="CP30" s="81">
        <f t="shared" si="7"/>
        <v>0</v>
      </c>
      <c r="CQ30" s="81">
        <f t="shared" si="7"/>
        <v>0</v>
      </c>
      <c r="CR30" s="81">
        <f t="shared" si="7"/>
        <v>0</v>
      </c>
      <c r="CS30" s="81">
        <f t="shared" si="7"/>
        <v>0</v>
      </c>
      <c r="CT30" s="81">
        <f t="shared" si="7"/>
        <v>0</v>
      </c>
      <c r="CU30" s="81">
        <f t="shared" si="7"/>
        <v>0</v>
      </c>
      <c r="CV30" s="103">
        <f>MAX(CO30:CU30)</f>
        <v>0</v>
      </c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21" customFormat="1" ht="15.5" x14ac:dyDescent="0.35">
      <c r="A31" s="11">
        <v>2.8</v>
      </c>
      <c r="B31" s="11" t="s">
        <v>27</v>
      </c>
      <c r="C31" s="11">
        <v>2.5000000000000001E-2</v>
      </c>
      <c r="D31" s="11">
        <v>5.3999999999999999E-2</v>
      </c>
      <c r="E31" s="11">
        <v>5.3999999999999999E-2</v>
      </c>
      <c r="F31" s="1"/>
      <c r="G31" s="11">
        <v>2.8</v>
      </c>
      <c r="H31" s="11" t="s">
        <v>27</v>
      </c>
      <c r="I31" s="168">
        <v>3.9E-2</v>
      </c>
      <c r="J31" s="168">
        <v>5.5E-2</v>
      </c>
      <c r="K31" s="168">
        <v>7.4999999999999997E-2</v>
      </c>
      <c r="L31" s="1"/>
      <c r="M31" s="11">
        <v>2.8</v>
      </c>
      <c r="N31" s="11" t="s">
        <v>27</v>
      </c>
      <c r="O31" s="158">
        <v>4.9000000000000002E-2</v>
      </c>
      <c r="P31" s="158">
        <v>5.6000000000000001E-2</v>
      </c>
      <c r="Q31" s="158">
        <v>8.8999999999999996E-2</v>
      </c>
      <c r="R31"/>
      <c r="S31"/>
      <c r="T31" s="11">
        <v>2.8</v>
      </c>
      <c r="U31" s="11" t="s">
        <v>27</v>
      </c>
      <c r="V31" s="158">
        <v>5.7000000000000002E-2</v>
      </c>
      <c r="W31" s="158">
        <v>5.8000000000000003E-2</v>
      </c>
      <c r="X31" s="158">
        <v>9.9000000000000005E-2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25" customFormat="1" ht="15.5" x14ac:dyDescent="0.35">
      <c r="A32" s="15">
        <v>2.1</v>
      </c>
      <c r="B32" s="15" t="s">
        <v>28</v>
      </c>
      <c r="C32" s="15">
        <v>0.114</v>
      </c>
      <c r="D32" s="15">
        <v>5.5E-2</v>
      </c>
      <c r="E32" s="15">
        <v>5.5E-2</v>
      </c>
      <c r="F32" s="1"/>
      <c r="G32" s="15">
        <v>2.1</v>
      </c>
      <c r="H32" s="15" t="s">
        <v>28</v>
      </c>
      <c r="I32" s="169">
        <v>0.104</v>
      </c>
      <c r="J32" s="169">
        <v>0.06</v>
      </c>
      <c r="K32" s="169">
        <v>5.2999999999999999E-2</v>
      </c>
      <c r="L32" s="1"/>
      <c r="M32" s="15">
        <v>2.1</v>
      </c>
      <c r="N32" s="15" t="s">
        <v>28</v>
      </c>
      <c r="O32" s="159">
        <v>9.7000000000000003E-2</v>
      </c>
      <c r="P32" s="159">
        <v>6.3E-2</v>
      </c>
      <c r="Q32" s="159">
        <v>5.2999999999999999E-2</v>
      </c>
      <c r="R32"/>
      <c r="S32"/>
      <c r="T32" s="15">
        <v>2.1</v>
      </c>
      <c r="U32" s="15" t="s">
        <v>28</v>
      </c>
      <c r="V32" s="159">
        <v>9.1999999999999998E-2</v>
      </c>
      <c r="W32" s="159">
        <v>6.6000000000000003E-2</v>
      </c>
      <c r="X32" s="159">
        <v>5.2999999999999999E-2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/>
      <c r="CM32" s="186" t="s">
        <v>56</v>
      </c>
      <c r="CN32" s="186"/>
      <c r="CO32" s="186"/>
      <c r="CP32" s="186"/>
      <c r="CQ32" s="186"/>
      <c r="CR32" s="186"/>
      <c r="CS32" s="186"/>
      <c r="CT32" s="186"/>
      <c r="CU32" s="186"/>
      <c r="CV32" s="186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23" customFormat="1" ht="15.5" x14ac:dyDescent="0.35">
      <c r="A33" s="63">
        <v>2.2000000000000002</v>
      </c>
      <c r="B33" s="64" t="s">
        <v>28</v>
      </c>
      <c r="C33" s="63">
        <v>5.1999999999999998E-2</v>
      </c>
      <c r="D33" s="64">
        <v>5.2999999999999999E-2</v>
      </c>
      <c r="E33" s="63">
        <v>5.2999999999999999E-2</v>
      </c>
      <c r="F33" s="1"/>
      <c r="G33" s="63">
        <v>2.2000000000000002</v>
      </c>
      <c r="H33" s="64" t="s">
        <v>28</v>
      </c>
      <c r="I33" s="163">
        <v>5.1999999999999998E-2</v>
      </c>
      <c r="J33" s="163">
        <v>5.6000000000000001E-2</v>
      </c>
      <c r="K33" s="163">
        <v>5.0999999999999997E-2</v>
      </c>
      <c r="L33" s="1"/>
      <c r="M33" s="63">
        <v>2.2000000000000002</v>
      </c>
      <c r="N33" s="64" t="s">
        <v>28</v>
      </c>
      <c r="O33" s="153">
        <v>5.0999999999999997E-2</v>
      </c>
      <c r="P33" s="153">
        <v>5.8999999999999997E-2</v>
      </c>
      <c r="Q33" s="153">
        <v>0.05</v>
      </c>
      <c r="R33"/>
      <c r="S33"/>
      <c r="T33" s="63">
        <v>2.2000000000000002</v>
      </c>
      <c r="U33" s="64" t="s">
        <v>28</v>
      </c>
      <c r="V33" s="153">
        <v>5.0999999999999997E-2</v>
      </c>
      <c r="W33" s="153">
        <v>6.0999999999999999E-2</v>
      </c>
      <c r="X33" s="153">
        <v>0.05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21" customFormat="1" ht="15.5" x14ac:dyDescent="0.35">
      <c r="A34" s="11">
        <v>2.4</v>
      </c>
      <c r="B34" s="11" t="s">
        <v>28</v>
      </c>
      <c r="C34" s="11">
        <v>1.9E-2</v>
      </c>
      <c r="D34" s="11">
        <v>5.1999999999999998E-2</v>
      </c>
      <c r="E34" s="11">
        <v>5.1999999999999998E-2</v>
      </c>
      <c r="F34" s="1"/>
      <c r="G34" s="11">
        <v>2.4</v>
      </c>
      <c r="H34" s="11" t="s">
        <v>28</v>
      </c>
      <c r="I34" s="168">
        <v>2.3E-2</v>
      </c>
      <c r="J34" s="168">
        <v>5.5E-2</v>
      </c>
      <c r="K34" s="168">
        <v>5.8000000000000003E-2</v>
      </c>
      <c r="L34" s="1"/>
      <c r="M34" s="11">
        <v>2.4</v>
      </c>
      <c r="N34" s="11" t="s">
        <v>28</v>
      </c>
      <c r="O34" s="158">
        <v>2.5999999999999999E-2</v>
      </c>
      <c r="P34" s="158">
        <v>5.6000000000000001E-2</v>
      </c>
      <c r="Q34" s="158">
        <v>6.2E-2</v>
      </c>
      <c r="R34"/>
      <c r="S34"/>
      <c r="T34" s="11">
        <v>2.4</v>
      </c>
      <c r="U34" s="11" t="s">
        <v>28</v>
      </c>
      <c r="V34" s="158">
        <v>2.8000000000000001E-2</v>
      </c>
      <c r="W34" s="158">
        <v>5.8000000000000003E-2</v>
      </c>
      <c r="X34" s="158">
        <v>6.5000000000000002E-2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/>
      <c r="CM34" s="104" t="s">
        <v>58</v>
      </c>
      <c r="CN34" s="105" t="s">
        <v>8</v>
      </c>
      <c r="CO34" s="106">
        <v>3</v>
      </c>
      <c r="CP34" s="106">
        <v>4</v>
      </c>
      <c r="CQ34" s="106">
        <v>5</v>
      </c>
      <c r="CR34" s="106">
        <v>6</v>
      </c>
      <c r="CS34" s="106">
        <v>7</v>
      </c>
      <c r="CT34" s="106">
        <v>8</v>
      </c>
      <c r="CU34" s="106">
        <v>9</v>
      </c>
      <c r="CV34" s="107" t="s">
        <v>11</v>
      </c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21" customFormat="1" ht="17.25" customHeight="1" x14ac:dyDescent="0.35">
      <c r="A35" s="11">
        <v>2.8</v>
      </c>
      <c r="B35" s="11" t="s">
        <v>28</v>
      </c>
      <c r="C35" s="11">
        <v>1.0999999999999999E-2</v>
      </c>
      <c r="D35" s="11">
        <v>5.2999999999999999E-2</v>
      </c>
      <c r="E35" s="11">
        <v>5.2999999999999999E-2</v>
      </c>
      <c r="F35" s="1"/>
      <c r="G35" s="11">
        <v>2.8</v>
      </c>
      <c r="H35" s="11" t="s">
        <v>28</v>
      </c>
      <c r="I35" s="168">
        <v>0.02</v>
      </c>
      <c r="J35" s="168">
        <v>5.3999999999999999E-2</v>
      </c>
      <c r="K35" s="168">
        <v>7.3999999999999996E-2</v>
      </c>
      <c r="L35" s="1"/>
      <c r="M35" s="11">
        <v>2.8</v>
      </c>
      <c r="N35" s="11" t="s">
        <v>28</v>
      </c>
      <c r="O35" s="158">
        <v>2.5999999999999999E-2</v>
      </c>
      <c r="P35" s="158">
        <v>5.5E-2</v>
      </c>
      <c r="Q35" s="158">
        <v>8.7999999999999995E-2</v>
      </c>
      <c r="R35"/>
      <c r="S35"/>
      <c r="T35" s="11">
        <v>2.8</v>
      </c>
      <c r="U35" s="11" t="s">
        <v>28</v>
      </c>
      <c r="V35" s="158">
        <v>3.1E-2</v>
      </c>
      <c r="W35" s="158">
        <v>5.7000000000000002E-2</v>
      </c>
      <c r="X35" s="158">
        <v>9.8000000000000004E-2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/>
      <c r="CM35" s="108" t="s">
        <v>12</v>
      </c>
      <c r="CN35" s="109"/>
      <c r="CO35" s="81"/>
      <c r="CP35" s="81"/>
      <c r="CQ35" s="81"/>
      <c r="CR35" s="81"/>
      <c r="CS35" s="81"/>
      <c r="CT35" s="81"/>
      <c r="CU35" s="81"/>
      <c r="CV35" s="110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21" customFormat="1" ht="15.75" customHeight="1" x14ac:dyDescent="0.35">
      <c r="A36" s="19">
        <v>2.1</v>
      </c>
      <c r="B36" s="19" t="s">
        <v>29</v>
      </c>
      <c r="C36" s="19">
        <v>2.1000000000000001E-2</v>
      </c>
      <c r="D36" s="19">
        <v>5.2999999999999999E-2</v>
      </c>
      <c r="E36" s="19">
        <v>5.2999999999999999E-2</v>
      </c>
      <c r="F36" s="1"/>
      <c r="G36" s="19">
        <v>2.1</v>
      </c>
      <c r="H36" s="19" t="s">
        <v>29</v>
      </c>
      <c r="I36" s="162">
        <v>3.4000000000000002E-2</v>
      </c>
      <c r="J36" s="162">
        <v>5.7000000000000002E-2</v>
      </c>
      <c r="K36" s="162">
        <v>5.7000000000000002E-2</v>
      </c>
      <c r="L36" s="1"/>
      <c r="M36" s="19">
        <v>2.1</v>
      </c>
      <c r="N36" s="19" t="s">
        <v>29</v>
      </c>
      <c r="O36" s="152">
        <v>3.7999999999999999E-2</v>
      </c>
      <c r="P36" s="152">
        <v>0.06</v>
      </c>
      <c r="Q36" s="152">
        <v>5.7000000000000002E-2</v>
      </c>
      <c r="R36"/>
      <c r="S36"/>
      <c r="T36" s="19">
        <v>2.1</v>
      </c>
      <c r="U36" s="19" t="s">
        <v>29</v>
      </c>
      <c r="V36" s="152">
        <v>0.04</v>
      </c>
      <c r="W36" s="152">
        <v>6.2E-2</v>
      </c>
      <c r="X36" s="152">
        <v>5.6000000000000001E-2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/>
      <c r="CM36" s="108" t="s">
        <v>13</v>
      </c>
      <c r="CN36" s="109" t="s">
        <v>9</v>
      </c>
      <c r="CO36" s="111">
        <f t="shared" ref="CO36:CU36" si="8">MIN(BT$9,BT$25,BT$41,BT$57,BT$73)</f>
        <v>0</v>
      </c>
      <c r="CP36" s="111">
        <f t="shared" si="8"/>
        <v>0</v>
      </c>
      <c r="CQ36" s="111">
        <f t="shared" si="8"/>
        <v>0</v>
      </c>
      <c r="CR36" s="111">
        <f t="shared" si="8"/>
        <v>0</v>
      </c>
      <c r="CS36" s="111">
        <f t="shared" si="8"/>
        <v>0</v>
      </c>
      <c r="CT36" s="111">
        <f t="shared" si="8"/>
        <v>0</v>
      </c>
      <c r="CU36" s="111">
        <f t="shared" si="8"/>
        <v>0</v>
      </c>
      <c r="CV36" s="113">
        <f>MIN(CO36:CU36)</f>
        <v>0</v>
      </c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23" customFormat="1" ht="15.75" customHeight="1" x14ac:dyDescent="0.35">
      <c r="A37" s="63">
        <v>2.2000000000000002</v>
      </c>
      <c r="B37" s="64" t="s">
        <v>29</v>
      </c>
      <c r="C37" s="63">
        <v>5.3999999999999999E-2</v>
      </c>
      <c r="D37" s="64">
        <v>5.5E-2</v>
      </c>
      <c r="E37" s="63">
        <v>5.5E-2</v>
      </c>
      <c r="F37" s="1"/>
      <c r="G37" s="63">
        <v>2.2000000000000002</v>
      </c>
      <c r="H37" s="64" t="s">
        <v>29</v>
      </c>
      <c r="I37" s="163">
        <v>5.0999999999999997E-2</v>
      </c>
      <c r="J37" s="163">
        <v>5.8000000000000003E-2</v>
      </c>
      <c r="K37" s="163">
        <v>5.1999999999999998E-2</v>
      </c>
      <c r="L37" s="1"/>
      <c r="M37" s="63">
        <v>2.2000000000000002</v>
      </c>
      <c r="N37" s="64" t="s">
        <v>29</v>
      </c>
      <c r="O37" s="153">
        <v>0.05</v>
      </c>
      <c r="P37" s="153">
        <v>0.06</v>
      </c>
      <c r="Q37" s="153">
        <v>5.0999999999999997E-2</v>
      </c>
      <c r="R37"/>
      <c r="S37"/>
      <c r="T37" s="63">
        <v>2.2000000000000002</v>
      </c>
      <c r="U37" s="64" t="s">
        <v>29</v>
      </c>
      <c r="V37" s="153">
        <v>0.05</v>
      </c>
      <c r="W37" s="153">
        <v>6.2E-2</v>
      </c>
      <c r="X37" s="153">
        <v>0.05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/>
      <c r="CM37" s="108" t="s">
        <v>14</v>
      </c>
      <c r="CN37" s="109" t="s">
        <v>9</v>
      </c>
      <c r="CO37" s="111">
        <f t="shared" ref="CO37:CU37" si="9">MAX(BT$9,BT$25,BT$41,BT$57,BT$73)</f>
        <v>0</v>
      </c>
      <c r="CP37" s="111">
        <f t="shared" si="9"/>
        <v>0</v>
      </c>
      <c r="CQ37" s="111">
        <f t="shared" si="9"/>
        <v>0</v>
      </c>
      <c r="CR37" s="111">
        <f t="shared" si="9"/>
        <v>0</v>
      </c>
      <c r="CS37" s="111">
        <f t="shared" si="9"/>
        <v>0</v>
      </c>
      <c r="CT37" s="111">
        <f t="shared" si="9"/>
        <v>0</v>
      </c>
      <c r="CU37" s="111">
        <f t="shared" si="9"/>
        <v>0</v>
      </c>
      <c r="CV37" s="113">
        <f>MAX(CO37:CU37)</f>
        <v>0</v>
      </c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25" customFormat="1" ht="15.75" customHeight="1" x14ac:dyDescent="0.35">
      <c r="A38" s="17">
        <v>2.4</v>
      </c>
      <c r="B38" s="17" t="s">
        <v>29</v>
      </c>
      <c r="C38" s="17">
        <v>0.11600000000000001</v>
      </c>
      <c r="D38" s="17">
        <v>5.8000000000000003E-2</v>
      </c>
      <c r="E38" s="17">
        <v>5.8000000000000003E-2</v>
      </c>
      <c r="F38" s="1"/>
      <c r="G38" s="17">
        <v>2.4</v>
      </c>
      <c r="H38" s="17" t="s">
        <v>29</v>
      </c>
      <c r="I38" s="164">
        <v>0.123</v>
      </c>
      <c r="J38" s="164">
        <v>5.8999999999999997E-2</v>
      </c>
      <c r="K38" s="164">
        <v>6.6000000000000003E-2</v>
      </c>
      <c r="L38" s="1"/>
      <c r="M38" s="17">
        <v>2.4</v>
      </c>
      <c r="N38" s="17" t="s">
        <v>29</v>
      </c>
      <c r="O38" s="154">
        <v>0.125</v>
      </c>
      <c r="P38" s="154">
        <v>6.0999999999999999E-2</v>
      </c>
      <c r="Q38" s="154">
        <v>7.0000000000000007E-2</v>
      </c>
      <c r="R38"/>
      <c r="S38"/>
      <c r="T38" s="17">
        <v>2.4</v>
      </c>
      <c r="U38" s="17" t="s">
        <v>29</v>
      </c>
      <c r="V38" s="154">
        <v>0.124</v>
      </c>
      <c r="W38" s="154">
        <v>6.2E-2</v>
      </c>
      <c r="X38" s="154">
        <v>7.1999999999999995E-2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25" customFormat="1" ht="15.75" customHeight="1" x14ac:dyDescent="0.35">
      <c r="A39" s="17">
        <v>2.8</v>
      </c>
      <c r="B39" s="17" t="s">
        <v>29</v>
      </c>
      <c r="C39" s="17">
        <v>0.16</v>
      </c>
      <c r="D39" s="17">
        <v>5.8999999999999997E-2</v>
      </c>
      <c r="E39" s="17">
        <v>5.8999999999999997E-2</v>
      </c>
      <c r="F39" s="1"/>
      <c r="G39" s="17">
        <v>2.8</v>
      </c>
      <c r="H39" s="17" t="s">
        <v>29</v>
      </c>
      <c r="I39" s="164">
        <v>0.19600000000000001</v>
      </c>
      <c r="J39" s="164">
        <v>0.06</v>
      </c>
      <c r="K39" s="164">
        <v>0.08</v>
      </c>
      <c r="L39" s="1"/>
      <c r="M39" s="17">
        <v>2.8</v>
      </c>
      <c r="N39" s="17" t="s">
        <v>29</v>
      </c>
      <c r="O39" s="154">
        <v>0.214</v>
      </c>
      <c r="P39" s="154">
        <v>6.0999999999999999E-2</v>
      </c>
      <c r="Q39" s="154">
        <v>9.1999999999999998E-2</v>
      </c>
      <c r="R39"/>
      <c r="S39"/>
      <c r="T39" s="17">
        <v>2.8</v>
      </c>
      <c r="U39" s="17" t="s">
        <v>29</v>
      </c>
      <c r="V39" s="154">
        <v>0.22500000000000001</v>
      </c>
      <c r="W39" s="154">
        <v>6.0999999999999999E-2</v>
      </c>
      <c r="X39" s="154">
        <v>0.10100000000000001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23" customFormat="1" ht="15.75" customHeight="1" x14ac:dyDescent="0.35">
      <c r="A40" s="24">
        <v>2.1</v>
      </c>
      <c r="B40" s="24" t="s">
        <v>30</v>
      </c>
      <c r="C40" s="24">
        <v>5.5E-2</v>
      </c>
      <c r="D40" s="24">
        <v>5.2999999999999999E-2</v>
      </c>
      <c r="E40" s="24">
        <v>5.2999999999999999E-2</v>
      </c>
      <c r="F40" s="1"/>
      <c r="G40" s="24">
        <v>2.1</v>
      </c>
      <c r="H40" s="24" t="s">
        <v>30</v>
      </c>
      <c r="I40" s="167">
        <v>5.6000000000000001E-2</v>
      </c>
      <c r="J40" s="167">
        <v>5.7000000000000002E-2</v>
      </c>
      <c r="K40" s="167">
        <v>5.5E-2</v>
      </c>
      <c r="L40" s="1"/>
      <c r="M40" s="24">
        <v>2.1</v>
      </c>
      <c r="N40" s="24" t="s">
        <v>30</v>
      </c>
      <c r="O40" s="157">
        <v>5.6000000000000001E-2</v>
      </c>
      <c r="P40" s="157">
        <v>5.8999999999999997E-2</v>
      </c>
      <c r="Q40" s="157">
        <v>5.5E-2</v>
      </c>
      <c r="R40"/>
      <c r="S40"/>
      <c r="T40" s="24">
        <v>2.1</v>
      </c>
      <c r="U40" s="24" t="s">
        <v>30</v>
      </c>
      <c r="V40" s="157">
        <v>5.5E-2</v>
      </c>
      <c r="W40" s="157">
        <v>0.06</v>
      </c>
      <c r="X40" s="157">
        <v>5.5E-2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23" customFormat="1" ht="15.75" customHeight="1" x14ac:dyDescent="0.35">
      <c r="A41" s="31">
        <v>2.2000000000000002</v>
      </c>
      <c r="B41" s="31" t="s">
        <v>30</v>
      </c>
      <c r="C41" s="31">
        <v>5.2999999999999999E-2</v>
      </c>
      <c r="D41" s="31">
        <v>5.2999999999999999E-2</v>
      </c>
      <c r="E41" s="31">
        <v>5.2999999999999999E-2</v>
      </c>
      <c r="F41" s="1"/>
      <c r="G41" s="31">
        <v>2.2000000000000002</v>
      </c>
      <c r="H41" s="31" t="s">
        <v>30</v>
      </c>
      <c r="I41" s="166">
        <v>5.1999999999999998E-2</v>
      </c>
      <c r="J41" s="166">
        <v>5.5E-2</v>
      </c>
      <c r="K41" s="166">
        <v>5.0999999999999997E-2</v>
      </c>
      <c r="L41" s="1"/>
      <c r="M41" s="31">
        <v>2.2000000000000002</v>
      </c>
      <c r="N41" s="31" t="s">
        <v>30</v>
      </c>
      <c r="O41" s="156">
        <v>5.0999999999999997E-2</v>
      </c>
      <c r="P41" s="156">
        <v>5.7000000000000002E-2</v>
      </c>
      <c r="Q41" s="156">
        <v>0.05</v>
      </c>
      <c r="R41"/>
      <c r="S41"/>
      <c r="T41" s="31">
        <v>2.2000000000000002</v>
      </c>
      <c r="U41" s="31" t="s">
        <v>30</v>
      </c>
      <c r="V41" s="156">
        <v>0.05</v>
      </c>
      <c r="W41" s="156">
        <v>5.8999999999999997E-2</v>
      </c>
      <c r="X41" s="156">
        <v>0.05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23" customFormat="1" ht="15.75" customHeight="1" x14ac:dyDescent="0.35">
      <c r="A42" s="24">
        <v>2.4</v>
      </c>
      <c r="B42" s="24" t="s">
        <v>30</v>
      </c>
      <c r="C42" s="24">
        <v>5.5E-2</v>
      </c>
      <c r="D42" s="24">
        <v>5.3999999999999999E-2</v>
      </c>
      <c r="E42" s="24">
        <v>5.3999999999999999E-2</v>
      </c>
      <c r="F42" s="1"/>
      <c r="G42" s="24">
        <v>2.4</v>
      </c>
      <c r="H42" s="24" t="s">
        <v>30</v>
      </c>
      <c r="I42" s="167">
        <v>6.3E-2</v>
      </c>
      <c r="J42" s="167">
        <v>5.5E-2</v>
      </c>
      <c r="K42" s="167">
        <v>6.2E-2</v>
      </c>
      <c r="L42" s="1"/>
      <c r="M42" s="24">
        <v>2.4</v>
      </c>
      <c r="N42" s="24" t="s">
        <v>30</v>
      </c>
      <c r="O42" s="157">
        <v>6.8000000000000005E-2</v>
      </c>
      <c r="P42" s="157">
        <v>5.7000000000000002E-2</v>
      </c>
      <c r="Q42" s="157">
        <v>6.6000000000000003E-2</v>
      </c>
      <c r="R42"/>
      <c r="S42"/>
      <c r="T42" s="24">
        <v>2.4</v>
      </c>
      <c r="U42" s="24" t="s">
        <v>30</v>
      </c>
      <c r="V42" s="157">
        <v>7.0999999999999994E-2</v>
      </c>
      <c r="W42" s="157">
        <v>5.8000000000000003E-2</v>
      </c>
      <c r="X42" s="157">
        <v>6.9000000000000006E-2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23" customFormat="1" ht="15.75" customHeight="1" x14ac:dyDescent="0.35">
      <c r="A43" s="24">
        <v>2.8</v>
      </c>
      <c r="B43" s="24" t="s">
        <v>30</v>
      </c>
      <c r="C43" s="24">
        <v>5.7000000000000002E-2</v>
      </c>
      <c r="D43" s="24">
        <v>5.5E-2</v>
      </c>
      <c r="E43" s="24">
        <v>5.5E-2</v>
      </c>
      <c r="F43" s="1"/>
      <c r="G43" s="24">
        <v>2.8</v>
      </c>
      <c r="H43" s="24" t="s">
        <v>30</v>
      </c>
      <c r="I43" s="167">
        <v>8.2000000000000003E-2</v>
      </c>
      <c r="J43" s="167">
        <v>5.5E-2</v>
      </c>
      <c r="K43" s="167">
        <v>7.6999999999999999E-2</v>
      </c>
      <c r="L43" s="1"/>
      <c r="M43" s="24">
        <v>2.8</v>
      </c>
      <c r="N43" s="24" t="s">
        <v>30</v>
      </c>
      <c r="O43" s="157">
        <v>9.7000000000000003E-2</v>
      </c>
      <c r="P43" s="157">
        <v>5.6000000000000001E-2</v>
      </c>
      <c r="Q43" s="157">
        <v>0.09</v>
      </c>
      <c r="R43"/>
      <c r="S43"/>
      <c r="T43" s="24">
        <v>2.8</v>
      </c>
      <c r="U43" s="24" t="s">
        <v>30</v>
      </c>
      <c r="V43" s="157">
        <v>0.108</v>
      </c>
      <c r="W43" s="157">
        <v>5.7000000000000002E-2</v>
      </c>
      <c r="X43" s="157">
        <v>0.1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25" customFormat="1" ht="15.75" customHeight="1" x14ac:dyDescent="0.35">
      <c r="A44" s="17">
        <v>2.1</v>
      </c>
      <c r="B44" s="17" t="s">
        <v>31</v>
      </c>
      <c r="C44" s="17">
        <v>8.5999999999999993E-2</v>
      </c>
      <c r="D44" s="17">
        <v>5.3999999999999999E-2</v>
      </c>
      <c r="E44" s="17">
        <v>5.3999999999999999E-2</v>
      </c>
      <c r="F44" s="1"/>
      <c r="G44" s="17">
        <v>2.1</v>
      </c>
      <c r="H44" s="17" t="s">
        <v>31</v>
      </c>
      <c r="I44" s="164">
        <v>0.08</v>
      </c>
      <c r="J44" s="164">
        <v>5.7000000000000002E-2</v>
      </c>
      <c r="K44" s="164">
        <v>5.3999999999999999E-2</v>
      </c>
      <c r="L44" s="1"/>
      <c r="M44" s="17">
        <v>2.1</v>
      </c>
      <c r="N44" s="17" t="s">
        <v>31</v>
      </c>
      <c r="O44" s="154">
        <v>7.5999999999999998E-2</v>
      </c>
      <c r="P44" s="154">
        <v>5.8999999999999997E-2</v>
      </c>
      <c r="Q44" s="154">
        <v>5.3999999999999999E-2</v>
      </c>
      <c r="R44"/>
      <c r="S44"/>
      <c r="T44" s="17">
        <v>2.1</v>
      </c>
      <c r="U44" s="17" t="s">
        <v>31</v>
      </c>
      <c r="V44" s="154">
        <v>7.2999999999999995E-2</v>
      </c>
      <c r="W44" s="154">
        <v>6.0999999999999999E-2</v>
      </c>
      <c r="X44" s="154">
        <v>5.3999999999999999E-2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23" customFormat="1" ht="15.75" customHeight="1" x14ac:dyDescent="0.35">
      <c r="A45" s="63">
        <v>2.2000000000000002</v>
      </c>
      <c r="B45" s="64" t="s">
        <v>31</v>
      </c>
      <c r="C45" s="63">
        <v>5.1999999999999998E-2</v>
      </c>
      <c r="D45" s="64">
        <v>5.1999999999999998E-2</v>
      </c>
      <c r="E45" s="63">
        <v>5.1999999999999998E-2</v>
      </c>
      <c r="F45" s="1"/>
      <c r="G45" s="63">
        <v>2.2000000000000002</v>
      </c>
      <c r="H45" s="64" t="s">
        <v>31</v>
      </c>
      <c r="I45" s="163">
        <v>5.1999999999999998E-2</v>
      </c>
      <c r="J45" s="163">
        <v>5.5E-2</v>
      </c>
      <c r="K45" s="163">
        <v>5.0999999999999997E-2</v>
      </c>
      <c r="L45" s="1"/>
      <c r="M45" s="63">
        <v>2.2000000000000002</v>
      </c>
      <c r="N45" s="64" t="s">
        <v>31</v>
      </c>
      <c r="O45" s="153">
        <v>5.0999999999999997E-2</v>
      </c>
      <c r="P45" s="153">
        <v>5.7000000000000002E-2</v>
      </c>
      <c r="Q45" s="153">
        <v>0.05</v>
      </c>
      <c r="R45"/>
      <c r="S45"/>
      <c r="T45" s="63">
        <v>2.2000000000000002</v>
      </c>
      <c r="U45" s="64" t="s">
        <v>31</v>
      </c>
      <c r="V45" s="153">
        <v>0.05</v>
      </c>
      <c r="W45" s="153">
        <v>5.8000000000000003E-2</v>
      </c>
      <c r="X45" s="153">
        <v>4.9000000000000002E-2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21" customFormat="1" ht="15.75" customHeight="1" x14ac:dyDescent="0.35">
      <c r="A46" s="19">
        <v>2.4</v>
      </c>
      <c r="B46" s="19" t="s">
        <v>31</v>
      </c>
      <c r="C46" s="19">
        <v>3.1E-2</v>
      </c>
      <c r="D46" s="19">
        <v>5.2999999999999999E-2</v>
      </c>
      <c r="E46" s="19">
        <v>5.2999999999999999E-2</v>
      </c>
      <c r="F46" s="1"/>
      <c r="G46" s="19">
        <v>2.4</v>
      </c>
      <c r="H46" s="19" t="s">
        <v>31</v>
      </c>
      <c r="I46" s="162">
        <v>3.5999999999999997E-2</v>
      </c>
      <c r="J46" s="162">
        <v>5.3999999999999999E-2</v>
      </c>
      <c r="K46" s="162">
        <v>5.8999999999999997E-2</v>
      </c>
      <c r="L46" s="1"/>
      <c r="M46" s="19">
        <v>2.4</v>
      </c>
      <c r="N46" s="19" t="s">
        <v>31</v>
      </c>
      <c r="O46" s="152">
        <v>0.04</v>
      </c>
      <c r="P46" s="152">
        <v>5.5E-2</v>
      </c>
      <c r="Q46" s="152">
        <v>6.4000000000000001E-2</v>
      </c>
      <c r="R46"/>
      <c r="S46"/>
      <c r="T46" s="19">
        <v>2.4</v>
      </c>
      <c r="U46" s="19" t="s">
        <v>31</v>
      </c>
      <c r="V46" s="152">
        <v>4.2999999999999997E-2</v>
      </c>
      <c r="W46" s="152">
        <v>5.7000000000000002E-2</v>
      </c>
      <c r="X46" s="152">
        <v>6.7000000000000004E-2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21" customFormat="1" ht="15.75" customHeight="1" x14ac:dyDescent="0.35">
      <c r="A47" s="19">
        <v>2.8</v>
      </c>
      <c r="B47" s="19" t="s">
        <v>31</v>
      </c>
      <c r="C47" s="19">
        <v>2.4E-2</v>
      </c>
      <c r="D47" s="19">
        <v>5.2999999999999999E-2</v>
      </c>
      <c r="E47" s="19">
        <v>5.2999999999999999E-2</v>
      </c>
      <c r="F47" s="1"/>
      <c r="G47" s="19">
        <v>2.8</v>
      </c>
      <c r="H47" s="19" t="s">
        <v>31</v>
      </c>
      <c r="I47" s="162">
        <v>3.7999999999999999E-2</v>
      </c>
      <c r="J47" s="162">
        <v>5.3999999999999999E-2</v>
      </c>
      <c r="K47" s="162">
        <v>7.4999999999999997E-2</v>
      </c>
      <c r="L47" s="1"/>
      <c r="M47" s="19">
        <v>2.8</v>
      </c>
      <c r="N47" s="19" t="s">
        <v>31</v>
      </c>
      <c r="O47" s="152">
        <v>4.8000000000000001E-2</v>
      </c>
      <c r="P47" s="152">
        <v>5.5E-2</v>
      </c>
      <c r="Q47" s="152">
        <v>8.8999999999999996E-2</v>
      </c>
      <c r="R47"/>
      <c r="S47"/>
      <c r="T47" s="19">
        <v>2.8</v>
      </c>
      <c r="U47" s="19" t="s">
        <v>31</v>
      </c>
      <c r="V47" s="152">
        <v>5.6000000000000001E-2</v>
      </c>
      <c r="W47" s="152">
        <v>5.6000000000000001E-2</v>
      </c>
      <c r="X47" s="152">
        <v>9.9000000000000005E-2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25" customFormat="1" ht="15.75" customHeight="1" x14ac:dyDescent="0.35">
      <c r="A48" s="17">
        <v>2.1</v>
      </c>
      <c r="B48" s="17" t="s">
        <v>32</v>
      </c>
      <c r="C48" s="17">
        <v>0.112</v>
      </c>
      <c r="D48" s="17">
        <v>5.3999999999999999E-2</v>
      </c>
      <c r="E48" s="17">
        <v>5.3999999999999999E-2</v>
      </c>
      <c r="F48" s="1"/>
      <c r="G48" s="17">
        <v>2.1</v>
      </c>
      <c r="H48" s="17" t="s">
        <v>32</v>
      </c>
      <c r="I48" s="164">
        <v>0.10299999999999999</v>
      </c>
      <c r="J48" s="164">
        <v>5.7000000000000002E-2</v>
      </c>
      <c r="K48" s="164">
        <v>5.2999999999999999E-2</v>
      </c>
      <c r="L48" s="1"/>
      <c r="M48" s="17">
        <v>2.1</v>
      </c>
      <c r="N48" s="17" t="s">
        <v>32</v>
      </c>
      <c r="O48" s="154">
        <v>9.6000000000000002E-2</v>
      </c>
      <c r="P48" s="154">
        <v>0.06</v>
      </c>
      <c r="Q48" s="154">
        <v>5.2999999999999999E-2</v>
      </c>
      <c r="R48"/>
      <c r="S48"/>
      <c r="T48" s="17">
        <v>2.1</v>
      </c>
      <c r="U48" s="17" t="s">
        <v>32</v>
      </c>
      <c r="V48" s="154">
        <v>0.09</v>
      </c>
      <c r="W48" s="154">
        <v>6.0999999999999999E-2</v>
      </c>
      <c r="X48" s="154">
        <v>5.2999999999999999E-2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23" customFormat="1" ht="15.75" customHeight="1" x14ac:dyDescent="0.35">
      <c r="A49" s="63">
        <v>2.2000000000000002</v>
      </c>
      <c r="B49" s="64" t="s">
        <v>32</v>
      </c>
      <c r="C49" s="63">
        <v>5.1999999999999998E-2</v>
      </c>
      <c r="D49" s="64">
        <v>5.2999999999999999E-2</v>
      </c>
      <c r="E49" s="63">
        <v>5.2999999999999999E-2</v>
      </c>
      <c r="F49" s="1"/>
      <c r="G49" s="63">
        <v>2.2000000000000002</v>
      </c>
      <c r="H49" s="64" t="s">
        <v>32</v>
      </c>
      <c r="I49" s="163">
        <v>5.0999999999999997E-2</v>
      </c>
      <c r="J49" s="163">
        <v>5.5E-2</v>
      </c>
      <c r="K49" s="163">
        <v>5.0999999999999997E-2</v>
      </c>
      <c r="L49" s="1"/>
      <c r="M49" s="63">
        <v>2.2000000000000002</v>
      </c>
      <c r="N49" s="64" t="s">
        <v>32</v>
      </c>
      <c r="O49" s="153">
        <v>5.0999999999999997E-2</v>
      </c>
      <c r="P49" s="153">
        <v>5.7000000000000002E-2</v>
      </c>
      <c r="Q49" s="153">
        <v>0.05</v>
      </c>
      <c r="R49"/>
      <c r="S49"/>
      <c r="T49" s="63">
        <v>2.2000000000000002</v>
      </c>
      <c r="U49" s="64" t="s">
        <v>32</v>
      </c>
      <c r="V49" s="153">
        <v>0.05</v>
      </c>
      <c r="W49" s="153">
        <v>5.8000000000000003E-2</v>
      </c>
      <c r="X49" s="153">
        <v>0.05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21" customFormat="1" ht="15.75" customHeight="1" x14ac:dyDescent="0.35">
      <c r="A50" s="19">
        <v>2.4</v>
      </c>
      <c r="B50" s="19" t="s">
        <v>32</v>
      </c>
      <c r="C50" s="19">
        <v>1.9E-2</v>
      </c>
      <c r="D50" s="19">
        <v>5.1999999999999998E-2</v>
      </c>
      <c r="E50" s="19">
        <v>5.1999999999999998E-2</v>
      </c>
      <c r="F50" s="1"/>
      <c r="G50" s="19">
        <v>2.4</v>
      </c>
      <c r="H50" s="19" t="s">
        <v>32</v>
      </c>
      <c r="I50" s="162">
        <v>2.1999999999999999E-2</v>
      </c>
      <c r="J50" s="162">
        <v>5.2999999999999999E-2</v>
      </c>
      <c r="K50" s="162">
        <v>5.8000000000000003E-2</v>
      </c>
      <c r="L50" s="1"/>
      <c r="M50" s="19">
        <v>2.4</v>
      </c>
      <c r="N50" s="19" t="s">
        <v>32</v>
      </c>
      <c r="O50" s="152">
        <v>2.5000000000000001E-2</v>
      </c>
      <c r="P50" s="152">
        <v>5.5E-2</v>
      </c>
      <c r="Q50" s="152">
        <v>6.2E-2</v>
      </c>
      <c r="R50"/>
      <c r="S50"/>
      <c r="T50" s="19">
        <v>2.4</v>
      </c>
      <c r="U50" s="19" t="s">
        <v>32</v>
      </c>
      <c r="V50" s="152">
        <v>2.7E-2</v>
      </c>
      <c r="W50" s="152">
        <v>5.6000000000000001E-2</v>
      </c>
      <c r="X50" s="152">
        <v>6.5000000000000002E-2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21" customFormat="1" ht="15.75" customHeight="1" x14ac:dyDescent="0.35">
      <c r="A51" s="19">
        <v>2.8</v>
      </c>
      <c r="B51" s="19" t="s">
        <v>32</v>
      </c>
      <c r="C51" s="19">
        <v>1.0999999999999999E-2</v>
      </c>
      <c r="D51" s="19">
        <v>5.1999999999999998E-2</v>
      </c>
      <c r="E51" s="19">
        <v>5.1999999999999998E-2</v>
      </c>
      <c r="F51" s="1"/>
      <c r="G51" s="19">
        <v>2.8</v>
      </c>
      <c r="H51" s="19" t="s">
        <v>32</v>
      </c>
      <c r="I51" s="162">
        <v>1.9E-2</v>
      </c>
      <c r="J51" s="162">
        <v>5.2999999999999999E-2</v>
      </c>
      <c r="K51" s="162">
        <v>7.3999999999999996E-2</v>
      </c>
      <c r="L51" s="1"/>
      <c r="M51" s="19">
        <v>2.8</v>
      </c>
      <c r="N51" s="19" t="s">
        <v>32</v>
      </c>
      <c r="O51" s="152">
        <v>2.5000000000000001E-2</v>
      </c>
      <c r="P51" s="152">
        <v>5.3999999999999999E-2</v>
      </c>
      <c r="Q51" s="152">
        <v>8.7999999999999995E-2</v>
      </c>
      <c r="R51"/>
      <c r="S51"/>
      <c r="T51" s="19">
        <v>2.8</v>
      </c>
      <c r="U51" s="19" t="s">
        <v>32</v>
      </c>
      <c r="V51" s="152">
        <v>0.03</v>
      </c>
      <c r="W51" s="152">
        <v>5.5E-2</v>
      </c>
      <c r="X51" s="152">
        <v>9.8000000000000004E-2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21" customFormat="1" ht="15.75" customHeight="1" x14ac:dyDescent="0.35">
      <c r="A52" s="19">
        <v>2.1</v>
      </c>
      <c r="B52" s="19" t="s">
        <v>33</v>
      </c>
      <c r="C52" s="19">
        <v>0.02</v>
      </c>
      <c r="D52" s="19">
        <v>5.2999999999999999E-2</v>
      </c>
      <c r="E52" s="19">
        <v>5.2999999999999999E-2</v>
      </c>
      <c r="F52" s="1"/>
      <c r="G52" s="19">
        <v>2.1</v>
      </c>
      <c r="H52" s="19" t="s">
        <v>33</v>
      </c>
      <c r="I52" s="162">
        <v>3.4000000000000002E-2</v>
      </c>
      <c r="J52" s="162">
        <v>5.6000000000000001E-2</v>
      </c>
      <c r="K52" s="162">
        <v>5.7000000000000002E-2</v>
      </c>
      <c r="L52" s="1"/>
      <c r="M52" s="19">
        <v>2.1</v>
      </c>
      <c r="N52" s="19" t="s">
        <v>33</v>
      </c>
      <c r="O52" s="152">
        <v>3.7999999999999999E-2</v>
      </c>
      <c r="P52" s="152">
        <v>5.7000000000000002E-2</v>
      </c>
      <c r="Q52" s="152">
        <v>5.7000000000000002E-2</v>
      </c>
      <c r="R52"/>
      <c r="S52"/>
      <c r="T52" s="19">
        <v>2.1</v>
      </c>
      <c r="U52" s="19" t="s">
        <v>33</v>
      </c>
      <c r="V52" s="152">
        <v>0.04</v>
      </c>
      <c r="W52" s="152">
        <v>0.06</v>
      </c>
      <c r="X52" s="152">
        <v>5.7000000000000002E-2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23" customFormat="1" ht="15.75" customHeight="1" x14ac:dyDescent="0.35">
      <c r="A53" s="63">
        <v>2.2000000000000002</v>
      </c>
      <c r="B53" s="64" t="s">
        <v>33</v>
      </c>
      <c r="C53" s="63">
        <v>5.2999999999999999E-2</v>
      </c>
      <c r="D53" s="64">
        <v>5.3999999999999999E-2</v>
      </c>
      <c r="E53" s="63">
        <v>5.3999999999999999E-2</v>
      </c>
      <c r="F53" s="1"/>
      <c r="G53" s="63">
        <v>2.2000000000000002</v>
      </c>
      <c r="H53" s="64" t="s">
        <v>33</v>
      </c>
      <c r="I53" s="163">
        <v>5.0999999999999997E-2</v>
      </c>
      <c r="J53" s="163">
        <v>5.7000000000000002E-2</v>
      </c>
      <c r="K53" s="163">
        <v>5.1999999999999998E-2</v>
      </c>
      <c r="L53" s="1"/>
      <c r="M53" s="63">
        <v>2.2000000000000002</v>
      </c>
      <c r="N53" s="64" t="s">
        <v>33</v>
      </c>
      <c r="O53" s="153">
        <v>0.05</v>
      </c>
      <c r="P53" s="153">
        <v>5.8000000000000003E-2</v>
      </c>
      <c r="Q53" s="153">
        <v>5.0999999999999997E-2</v>
      </c>
      <c r="R53"/>
      <c r="S53"/>
      <c r="T53" s="63">
        <v>2.2000000000000002</v>
      </c>
      <c r="U53" s="64" t="s">
        <v>33</v>
      </c>
      <c r="V53" s="153">
        <v>0.05</v>
      </c>
      <c r="W53" s="153">
        <v>0.06</v>
      </c>
      <c r="X53" s="153">
        <v>0.05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25" customFormat="1" ht="15.75" customHeight="1" x14ac:dyDescent="0.35">
      <c r="A54" s="17">
        <v>2.4</v>
      </c>
      <c r="B54" s="17" t="s">
        <v>33</v>
      </c>
      <c r="C54" s="17">
        <v>0.114</v>
      </c>
      <c r="D54" s="17">
        <v>5.6000000000000001E-2</v>
      </c>
      <c r="E54" s="17">
        <v>5.6000000000000001E-2</v>
      </c>
      <c r="F54" s="1"/>
      <c r="G54" s="17">
        <v>2.4</v>
      </c>
      <c r="H54" s="17" t="s">
        <v>33</v>
      </c>
      <c r="I54" s="164">
        <v>0.123</v>
      </c>
      <c r="J54" s="164">
        <v>5.7000000000000002E-2</v>
      </c>
      <c r="K54" s="164">
        <v>6.5000000000000002E-2</v>
      </c>
      <c r="L54" s="1"/>
      <c r="M54" s="17">
        <v>2.4</v>
      </c>
      <c r="N54" s="17" t="s">
        <v>33</v>
      </c>
      <c r="O54" s="154">
        <v>0.124</v>
      </c>
      <c r="P54" s="154">
        <v>5.8999999999999997E-2</v>
      </c>
      <c r="Q54" s="154">
        <v>6.9000000000000006E-2</v>
      </c>
      <c r="R54"/>
      <c r="S54"/>
      <c r="T54" s="17">
        <v>2.4</v>
      </c>
      <c r="U54" s="17" t="s">
        <v>33</v>
      </c>
      <c r="V54" s="154">
        <v>0.123</v>
      </c>
      <c r="W54" s="154">
        <v>0.06</v>
      </c>
      <c r="X54" s="154">
        <v>7.0999999999999994E-2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25" customFormat="1" ht="15.75" customHeight="1" x14ac:dyDescent="0.35">
      <c r="A55" s="17">
        <v>2.8</v>
      </c>
      <c r="B55" s="17" t="s">
        <v>33</v>
      </c>
      <c r="C55" s="17">
        <v>0.158</v>
      </c>
      <c r="D55" s="17">
        <v>5.8000000000000003E-2</v>
      </c>
      <c r="E55" s="17">
        <v>5.8000000000000003E-2</v>
      </c>
      <c r="F55" s="1"/>
      <c r="G55" s="17">
        <v>2.8</v>
      </c>
      <c r="H55" s="17" t="s">
        <v>33</v>
      </c>
      <c r="I55" s="164">
        <v>0.19400000000000001</v>
      </c>
      <c r="J55" s="164">
        <v>5.8000000000000003E-2</v>
      </c>
      <c r="K55" s="164">
        <v>7.9000000000000001E-2</v>
      </c>
      <c r="L55" s="1"/>
      <c r="M55" s="17">
        <v>2.8</v>
      </c>
      <c r="N55" s="17" t="s">
        <v>33</v>
      </c>
      <c r="O55" s="154">
        <v>0.21299999999999999</v>
      </c>
      <c r="P55" s="154">
        <v>5.8999999999999997E-2</v>
      </c>
      <c r="Q55" s="154">
        <v>9.2999999999999999E-2</v>
      </c>
      <c r="R55"/>
      <c r="S55"/>
      <c r="T55" s="17">
        <v>2.8</v>
      </c>
      <c r="U55" s="17" t="s">
        <v>33</v>
      </c>
      <c r="V55" s="154">
        <v>0.223</v>
      </c>
      <c r="W55" s="154">
        <v>5.8999999999999997E-2</v>
      </c>
      <c r="X55" s="154">
        <v>0.10100000000000001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23" customFormat="1" ht="15.75" customHeight="1" x14ac:dyDescent="0.35">
      <c r="A56" s="24">
        <v>2.1</v>
      </c>
      <c r="B56" s="24" t="s">
        <v>34</v>
      </c>
      <c r="C56" s="24">
        <v>5.3999999999999999E-2</v>
      </c>
      <c r="D56" s="24">
        <v>5.2999999999999999E-2</v>
      </c>
      <c r="E56" s="24">
        <v>5.2999999999999999E-2</v>
      </c>
      <c r="F56" s="1"/>
      <c r="G56" s="24">
        <v>2.1</v>
      </c>
      <c r="H56" s="24" t="s">
        <v>34</v>
      </c>
      <c r="I56" s="167">
        <v>5.5E-2</v>
      </c>
      <c r="J56" s="167">
        <v>5.5E-2</v>
      </c>
      <c r="K56" s="167">
        <v>5.5E-2</v>
      </c>
      <c r="L56" s="1"/>
      <c r="M56" s="24">
        <v>2.1</v>
      </c>
      <c r="N56" s="24" t="s">
        <v>34</v>
      </c>
      <c r="O56" s="157">
        <v>5.6000000000000001E-2</v>
      </c>
      <c r="P56" s="157">
        <v>5.7000000000000002E-2</v>
      </c>
      <c r="Q56" s="157">
        <v>5.5E-2</v>
      </c>
      <c r="R56"/>
      <c r="S56"/>
      <c r="T56" s="24">
        <v>2.1</v>
      </c>
      <c r="U56" s="24" t="s">
        <v>34</v>
      </c>
      <c r="V56" s="157">
        <v>5.6000000000000001E-2</v>
      </c>
      <c r="W56" s="157">
        <v>5.8999999999999997E-2</v>
      </c>
      <c r="X56" s="157">
        <v>5.5E-2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23" customFormat="1" ht="15.75" customHeight="1" x14ac:dyDescent="0.35">
      <c r="A57" s="31">
        <v>2.2000000000000002</v>
      </c>
      <c r="B57" s="31" t="s">
        <v>34</v>
      </c>
      <c r="C57" s="31">
        <v>5.1999999999999998E-2</v>
      </c>
      <c r="D57" s="31">
        <v>5.1999999999999998E-2</v>
      </c>
      <c r="E57" s="31">
        <v>5.1999999999999998E-2</v>
      </c>
      <c r="F57" s="1"/>
      <c r="G57" s="31">
        <v>2.2000000000000002</v>
      </c>
      <c r="H57" s="31" t="s">
        <v>34</v>
      </c>
      <c r="I57" s="166">
        <v>5.0999999999999997E-2</v>
      </c>
      <c r="J57" s="166">
        <v>5.3999999999999999E-2</v>
      </c>
      <c r="K57" s="166">
        <v>5.0999999999999997E-2</v>
      </c>
      <c r="L57" s="1"/>
      <c r="M57" s="31">
        <v>2.2000000000000002</v>
      </c>
      <c r="N57" s="31" t="s">
        <v>34</v>
      </c>
      <c r="O57" s="156">
        <v>0.05</v>
      </c>
      <c r="P57" s="156">
        <v>5.6000000000000001E-2</v>
      </c>
      <c r="Q57" s="156">
        <v>0.05</v>
      </c>
      <c r="R57"/>
      <c r="S57"/>
      <c r="T57" s="31">
        <v>2.2000000000000002</v>
      </c>
      <c r="U57" s="31" t="s">
        <v>34</v>
      </c>
      <c r="V57" s="156">
        <v>0.05</v>
      </c>
      <c r="W57" s="156">
        <v>5.7000000000000002E-2</v>
      </c>
      <c r="X57" s="156">
        <v>0.05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23" customFormat="1" ht="15.75" customHeight="1" x14ac:dyDescent="0.35">
      <c r="A58" s="24">
        <v>2.4</v>
      </c>
      <c r="B58" s="24" t="s">
        <v>34</v>
      </c>
      <c r="C58" s="24">
        <v>5.3999999999999999E-2</v>
      </c>
      <c r="D58" s="24">
        <v>5.2999999999999999E-2</v>
      </c>
      <c r="E58" s="24">
        <v>5.2999999999999999E-2</v>
      </c>
      <c r="F58" s="1"/>
      <c r="G58" s="24">
        <v>2.4</v>
      </c>
      <c r="H58" s="24" t="s">
        <v>34</v>
      </c>
      <c r="I58" s="167">
        <v>6.3E-2</v>
      </c>
      <c r="J58" s="167">
        <v>5.3999999999999999E-2</v>
      </c>
      <c r="K58" s="167">
        <v>6.0999999999999999E-2</v>
      </c>
      <c r="L58" s="1"/>
      <c r="M58" s="24">
        <v>2.4</v>
      </c>
      <c r="N58" s="24" t="s">
        <v>34</v>
      </c>
      <c r="O58" s="157">
        <v>6.8000000000000005E-2</v>
      </c>
      <c r="P58" s="157">
        <v>5.6000000000000001E-2</v>
      </c>
      <c r="Q58" s="157">
        <v>6.6000000000000003E-2</v>
      </c>
      <c r="R58"/>
      <c r="S58"/>
      <c r="T58" s="24">
        <v>2.4</v>
      </c>
      <c r="U58" s="24" t="s">
        <v>34</v>
      </c>
      <c r="V58" s="157">
        <v>7.0000000000000007E-2</v>
      </c>
      <c r="W58" s="157">
        <v>5.7000000000000002E-2</v>
      </c>
      <c r="X58" s="157">
        <v>6.9000000000000006E-2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23" customFormat="1" ht="15.75" customHeight="1" x14ac:dyDescent="0.35">
      <c r="A59" s="24">
        <v>2.8</v>
      </c>
      <c r="B59" s="24" t="s">
        <v>34</v>
      </c>
      <c r="C59" s="24">
        <v>5.6000000000000001E-2</v>
      </c>
      <c r="D59" s="24">
        <v>5.3999999999999999E-2</v>
      </c>
      <c r="E59" s="24">
        <v>5.3999999999999999E-2</v>
      </c>
      <c r="F59" s="1"/>
      <c r="G59" s="24">
        <v>2.8</v>
      </c>
      <c r="H59" s="24" t="s">
        <v>34</v>
      </c>
      <c r="I59" s="167">
        <v>0.08</v>
      </c>
      <c r="J59" s="167">
        <v>5.3999999999999999E-2</v>
      </c>
      <c r="K59" s="167">
        <v>7.5999999999999998E-2</v>
      </c>
      <c r="L59" s="1"/>
      <c r="M59" s="24">
        <v>2.8</v>
      </c>
      <c r="N59" s="24" t="s">
        <v>34</v>
      </c>
      <c r="O59" s="157">
        <v>9.6000000000000002E-2</v>
      </c>
      <c r="P59" s="157">
        <v>5.5E-2</v>
      </c>
      <c r="Q59" s="157">
        <v>9.0999999999999998E-2</v>
      </c>
      <c r="R59"/>
      <c r="S59"/>
      <c r="T59" s="24">
        <v>2.8</v>
      </c>
      <c r="U59" s="24" t="s">
        <v>34</v>
      </c>
      <c r="V59" s="157">
        <v>0.107</v>
      </c>
      <c r="W59" s="157">
        <v>5.5E-2</v>
      </c>
      <c r="X59" s="157">
        <v>0.10100000000000001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25" customFormat="1" ht="15.75" customHeight="1" x14ac:dyDescent="0.35">
      <c r="A60" s="17">
        <v>2.1</v>
      </c>
      <c r="B60" s="17" t="s">
        <v>35</v>
      </c>
      <c r="C60" s="17">
        <v>8.5000000000000006E-2</v>
      </c>
      <c r="D60" s="17">
        <v>5.2999999999999999E-2</v>
      </c>
      <c r="E60" s="17">
        <v>5.2999999999999999E-2</v>
      </c>
      <c r="F60" s="1"/>
      <c r="G60" s="17">
        <v>2.1</v>
      </c>
      <c r="H60" s="17" t="s">
        <v>35</v>
      </c>
      <c r="I60" s="164">
        <v>0.08</v>
      </c>
      <c r="J60" s="164">
        <v>5.6000000000000001E-2</v>
      </c>
      <c r="K60" s="164">
        <v>5.3999999999999999E-2</v>
      </c>
      <c r="L60" s="1"/>
      <c r="M60" s="17">
        <v>2.1</v>
      </c>
      <c r="N60" s="17" t="s">
        <v>35</v>
      </c>
      <c r="O60" s="154">
        <v>7.4999999999999997E-2</v>
      </c>
      <c r="P60" s="154">
        <v>5.8000000000000003E-2</v>
      </c>
      <c r="Q60" s="154">
        <v>5.3999999999999999E-2</v>
      </c>
      <c r="R60"/>
      <c r="S60"/>
      <c r="T60" s="17">
        <v>2.1</v>
      </c>
      <c r="U60" s="17" t="s">
        <v>35</v>
      </c>
      <c r="V60" s="154">
        <v>7.2999999999999995E-2</v>
      </c>
      <c r="W60" s="154">
        <v>5.8999999999999997E-2</v>
      </c>
      <c r="X60" s="154">
        <v>5.3999999999999999E-2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23" customFormat="1" ht="15.75" customHeight="1" x14ac:dyDescent="0.35">
      <c r="A61" s="63">
        <v>2.2000000000000002</v>
      </c>
      <c r="B61" s="64" t="s">
        <v>35</v>
      </c>
      <c r="C61" s="63">
        <v>5.1999999999999998E-2</v>
      </c>
      <c r="D61" s="64">
        <v>5.1999999999999998E-2</v>
      </c>
      <c r="E61" s="63">
        <v>5.1999999999999998E-2</v>
      </c>
      <c r="F61" s="1"/>
      <c r="G61" s="63">
        <v>2.2000000000000002</v>
      </c>
      <c r="H61" s="64" t="s">
        <v>35</v>
      </c>
      <c r="I61" s="163">
        <v>5.0999999999999997E-2</v>
      </c>
      <c r="J61" s="163">
        <v>5.3999999999999999E-2</v>
      </c>
      <c r="K61" s="163">
        <v>5.0999999999999997E-2</v>
      </c>
      <c r="L61" s="1"/>
      <c r="M61" s="63">
        <v>2.2000000000000002</v>
      </c>
      <c r="N61" s="64" t="s">
        <v>35</v>
      </c>
      <c r="O61" s="153">
        <v>5.0999999999999997E-2</v>
      </c>
      <c r="P61" s="153">
        <v>5.6000000000000001E-2</v>
      </c>
      <c r="Q61" s="153">
        <v>0.05</v>
      </c>
      <c r="R61"/>
      <c r="S61"/>
      <c r="T61" s="63">
        <v>2.2000000000000002</v>
      </c>
      <c r="U61" s="64" t="s">
        <v>35</v>
      </c>
      <c r="V61" s="153">
        <v>0.05</v>
      </c>
      <c r="W61" s="153">
        <v>5.7000000000000002E-2</v>
      </c>
      <c r="X61" s="153">
        <v>0.05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21" customFormat="1" ht="15.75" customHeight="1" x14ac:dyDescent="0.35">
      <c r="A62" s="19">
        <v>2.4</v>
      </c>
      <c r="B62" s="19" t="s">
        <v>35</v>
      </c>
      <c r="C62" s="19">
        <v>0.03</v>
      </c>
      <c r="D62" s="19">
        <v>5.1999999999999998E-2</v>
      </c>
      <c r="E62" s="19">
        <v>5.1999999999999998E-2</v>
      </c>
      <c r="F62" s="1"/>
      <c r="G62" s="19">
        <v>2.4</v>
      </c>
      <c r="H62" s="19" t="s">
        <v>35</v>
      </c>
      <c r="I62" s="162">
        <v>3.5999999999999997E-2</v>
      </c>
      <c r="J62" s="162">
        <v>5.2999999999999999E-2</v>
      </c>
      <c r="K62" s="162">
        <v>5.8999999999999997E-2</v>
      </c>
      <c r="L62" s="1"/>
      <c r="M62" s="19">
        <v>2.4</v>
      </c>
      <c r="N62" s="19" t="s">
        <v>35</v>
      </c>
      <c r="O62" s="152">
        <v>0.04</v>
      </c>
      <c r="P62" s="152">
        <v>5.5E-2</v>
      </c>
      <c r="Q62" s="152">
        <v>6.4000000000000001E-2</v>
      </c>
      <c r="R62"/>
      <c r="S62"/>
      <c r="T62" s="19">
        <v>2.4</v>
      </c>
      <c r="U62" s="19" t="s">
        <v>35</v>
      </c>
      <c r="V62" s="152">
        <v>4.2000000000000003E-2</v>
      </c>
      <c r="W62" s="152">
        <v>5.6000000000000001E-2</v>
      </c>
      <c r="X62" s="152">
        <v>6.6000000000000003E-2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21" customFormat="1" ht="15.75" customHeight="1" x14ac:dyDescent="0.35">
      <c r="A63" s="19">
        <v>2.8</v>
      </c>
      <c r="B63" s="19" t="s">
        <v>35</v>
      </c>
      <c r="C63" s="19">
        <v>2.3E-2</v>
      </c>
      <c r="D63" s="19">
        <v>5.1999999999999998E-2</v>
      </c>
      <c r="E63" s="19">
        <v>5.1999999999999998E-2</v>
      </c>
      <c r="F63" s="1"/>
      <c r="G63" s="19">
        <v>2.8</v>
      </c>
      <c r="H63" s="19" t="s">
        <v>35</v>
      </c>
      <c r="I63" s="162">
        <v>3.6999999999999998E-2</v>
      </c>
      <c r="J63" s="162">
        <v>5.2999999999999999E-2</v>
      </c>
      <c r="K63" s="162">
        <v>7.4999999999999997E-2</v>
      </c>
      <c r="L63" s="1"/>
      <c r="M63" s="19">
        <v>2.8</v>
      </c>
      <c r="N63" s="19" t="s">
        <v>35</v>
      </c>
      <c r="O63" s="152">
        <v>4.7E-2</v>
      </c>
      <c r="P63" s="152">
        <v>5.3999999999999999E-2</v>
      </c>
      <c r="Q63" s="152">
        <v>8.8999999999999996E-2</v>
      </c>
      <c r="R63"/>
      <c r="S63"/>
      <c r="T63" s="19">
        <v>2.8</v>
      </c>
      <c r="U63" s="19" t="s">
        <v>35</v>
      </c>
      <c r="V63" s="152">
        <v>5.5E-2</v>
      </c>
      <c r="W63" s="152">
        <v>5.5E-2</v>
      </c>
      <c r="X63" s="152">
        <v>0.1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25" customFormat="1" ht="15.75" customHeight="1" x14ac:dyDescent="0.35">
      <c r="A64" s="17">
        <v>2.1</v>
      </c>
      <c r="B64" s="17" t="s">
        <v>36</v>
      </c>
      <c r="C64" s="17">
        <v>0.112</v>
      </c>
      <c r="D64" s="17">
        <v>5.2999999999999999E-2</v>
      </c>
      <c r="E64" s="17">
        <v>5.2999999999999999E-2</v>
      </c>
      <c r="F64" s="1"/>
      <c r="G64" s="17">
        <v>2.1</v>
      </c>
      <c r="H64" s="17" t="s">
        <v>36</v>
      </c>
      <c r="I64" s="164">
        <v>0.10299999999999999</v>
      </c>
      <c r="J64" s="164">
        <v>5.6000000000000001E-2</v>
      </c>
      <c r="K64" s="164">
        <v>5.2999999999999999E-2</v>
      </c>
      <c r="L64" s="1"/>
      <c r="M64" s="17">
        <v>2.1</v>
      </c>
      <c r="N64" s="17" t="s">
        <v>36</v>
      </c>
      <c r="O64" s="154">
        <v>9.6000000000000002E-2</v>
      </c>
      <c r="P64" s="154">
        <v>5.8000000000000003E-2</v>
      </c>
      <c r="Q64" s="154">
        <v>5.2999999999999999E-2</v>
      </c>
      <c r="R64"/>
      <c r="S64"/>
      <c r="T64" s="17">
        <v>2.1</v>
      </c>
      <c r="U64" s="17" t="s">
        <v>36</v>
      </c>
      <c r="V64" s="154">
        <v>9.0999999999999998E-2</v>
      </c>
      <c r="W64" s="154">
        <v>5.8999999999999997E-2</v>
      </c>
      <c r="X64" s="154">
        <v>5.2999999999999999E-2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23" customFormat="1" ht="15.75" customHeight="1" x14ac:dyDescent="0.35">
      <c r="A65" s="63">
        <v>2.2000000000000002</v>
      </c>
      <c r="B65" s="64" t="s">
        <v>36</v>
      </c>
      <c r="C65" s="63">
        <v>5.1999999999999998E-2</v>
      </c>
      <c r="D65" s="64">
        <v>5.1999999999999998E-2</v>
      </c>
      <c r="E65" s="63">
        <v>5.1999999999999998E-2</v>
      </c>
      <c r="F65" s="1"/>
      <c r="G65" s="63">
        <v>2.2000000000000002</v>
      </c>
      <c r="H65" s="64" t="s">
        <v>36</v>
      </c>
      <c r="I65" s="163">
        <v>5.0999999999999997E-2</v>
      </c>
      <c r="J65" s="163">
        <v>5.3999999999999999E-2</v>
      </c>
      <c r="K65" s="163">
        <v>5.0999999999999997E-2</v>
      </c>
      <c r="L65" s="1"/>
      <c r="M65" s="63">
        <v>2.2000000000000002</v>
      </c>
      <c r="N65" s="64" t="s">
        <v>36</v>
      </c>
      <c r="O65" s="153">
        <v>0.05</v>
      </c>
      <c r="P65" s="153">
        <v>5.5E-2</v>
      </c>
      <c r="Q65" s="153">
        <v>0.05</v>
      </c>
      <c r="R65"/>
      <c r="S65"/>
      <c r="T65" s="63">
        <v>2.2000000000000002</v>
      </c>
      <c r="U65" s="64" t="s">
        <v>36</v>
      </c>
      <c r="V65" s="153">
        <v>0.05</v>
      </c>
      <c r="W65" s="153">
        <v>5.7000000000000002E-2</v>
      </c>
      <c r="X65" s="153">
        <v>0.05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21" customFormat="1" ht="15.75" customHeight="1" x14ac:dyDescent="0.35">
      <c r="A66" s="19">
        <v>2.4</v>
      </c>
      <c r="B66" s="19" t="s">
        <v>36</v>
      </c>
      <c r="C66" s="19">
        <v>1.7999999999999999E-2</v>
      </c>
      <c r="D66" s="19">
        <v>5.0999999999999997E-2</v>
      </c>
      <c r="E66" s="19">
        <v>5.0999999999999997E-2</v>
      </c>
      <c r="F66" s="1"/>
      <c r="G66" s="19">
        <v>2.4</v>
      </c>
      <c r="H66" s="19" t="s">
        <v>36</v>
      </c>
      <c r="I66" s="162">
        <v>2.1999999999999999E-2</v>
      </c>
      <c r="J66" s="162">
        <v>5.2999999999999999E-2</v>
      </c>
      <c r="K66" s="162">
        <v>5.8000000000000003E-2</v>
      </c>
      <c r="L66" s="1"/>
      <c r="M66" s="19">
        <v>2.4</v>
      </c>
      <c r="N66" s="19" t="s">
        <v>36</v>
      </c>
      <c r="O66" s="152">
        <v>2.5000000000000001E-2</v>
      </c>
      <c r="P66" s="152">
        <v>5.3999999999999999E-2</v>
      </c>
      <c r="Q66" s="152">
        <v>6.2E-2</v>
      </c>
      <c r="R66"/>
      <c r="S66"/>
      <c r="T66" s="19">
        <v>2.4</v>
      </c>
      <c r="U66" s="19" t="s">
        <v>36</v>
      </c>
      <c r="V66" s="152">
        <v>2.7E-2</v>
      </c>
      <c r="W66" s="152">
        <v>5.5E-2</v>
      </c>
      <c r="X66" s="152">
        <v>6.5000000000000002E-2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21" customFormat="1" ht="15.75" customHeight="1" x14ac:dyDescent="0.35">
      <c r="A67" s="19">
        <v>2.8</v>
      </c>
      <c r="B67" s="19" t="s">
        <v>36</v>
      </c>
      <c r="C67" s="19">
        <v>0.01</v>
      </c>
      <c r="D67" s="19">
        <v>5.1999999999999998E-2</v>
      </c>
      <c r="E67" s="19">
        <v>5.1999999999999998E-2</v>
      </c>
      <c r="F67" s="1"/>
      <c r="G67" s="19">
        <v>2.8</v>
      </c>
      <c r="H67" s="19" t="s">
        <v>36</v>
      </c>
      <c r="I67" s="162">
        <v>1.7999999999999999E-2</v>
      </c>
      <c r="J67" s="162">
        <v>5.2999999999999999E-2</v>
      </c>
      <c r="K67" s="162">
        <v>7.2999999999999995E-2</v>
      </c>
      <c r="L67" s="1"/>
      <c r="M67" s="19">
        <v>2.8</v>
      </c>
      <c r="N67" s="19" t="s">
        <v>36</v>
      </c>
      <c r="O67" s="152">
        <v>2.4E-2</v>
      </c>
      <c r="P67" s="152">
        <v>5.2999999999999999E-2</v>
      </c>
      <c r="Q67" s="152">
        <v>8.7999999999999995E-2</v>
      </c>
      <c r="R67"/>
      <c r="S67"/>
      <c r="T67" s="19">
        <v>2.8</v>
      </c>
      <c r="U67" s="19" t="s">
        <v>36</v>
      </c>
      <c r="V67" s="152">
        <v>2.9000000000000001E-2</v>
      </c>
      <c r="W67" s="152">
        <v>5.5E-2</v>
      </c>
      <c r="X67" s="152">
        <v>9.8000000000000004E-2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21" customFormat="1" ht="15.75" customHeight="1" x14ac:dyDescent="0.35">
      <c r="A68" s="19">
        <v>2.1</v>
      </c>
      <c r="B68" s="19" t="s">
        <v>37</v>
      </c>
      <c r="C68" s="19">
        <v>1.9E-2</v>
      </c>
      <c r="D68" s="19">
        <v>5.1999999999999998E-2</v>
      </c>
      <c r="E68" s="19">
        <v>5.1999999999999998E-2</v>
      </c>
      <c r="F68" s="1"/>
      <c r="G68" s="19">
        <v>2.1</v>
      </c>
      <c r="H68" s="19" t="s">
        <v>37</v>
      </c>
      <c r="I68" s="162">
        <v>3.4000000000000002E-2</v>
      </c>
      <c r="J68" s="162">
        <v>5.2999999999999999E-2</v>
      </c>
      <c r="K68" s="162">
        <v>5.7000000000000002E-2</v>
      </c>
      <c r="L68" s="1"/>
      <c r="M68" s="19">
        <v>2.1</v>
      </c>
      <c r="N68" s="19" t="s">
        <v>37</v>
      </c>
      <c r="O68" s="152">
        <v>3.7999999999999999E-2</v>
      </c>
      <c r="P68" s="152">
        <v>5.3999999999999999E-2</v>
      </c>
      <c r="Q68" s="152">
        <v>5.8000000000000003E-2</v>
      </c>
      <c r="R68"/>
      <c r="S68"/>
      <c r="T68" s="19">
        <v>2.1</v>
      </c>
      <c r="U68" s="19" t="s">
        <v>37</v>
      </c>
      <c r="V68" s="152">
        <v>0.04</v>
      </c>
      <c r="W68" s="152">
        <v>5.5E-2</v>
      </c>
      <c r="X68" s="152">
        <v>5.7000000000000002E-2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23" customFormat="1" ht="15.75" customHeight="1" x14ac:dyDescent="0.35">
      <c r="A69" s="63">
        <v>2.2000000000000002</v>
      </c>
      <c r="B69" s="64" t="s">
        <v>37</v>
      </c>
      <c r="C69" s="63">
        <v>5.0999999999999997E-2</v>
      </c>
      <c r="D69" s="64">
        <v>5.1999999999999998E-2</v>
      </c>
      <c r="E69" s="63">
        <v>5.1999999999999998E-2</v>
      </c>
      <c r="F69" s="1"/>
      <c r="G69" s="63">
        <v>2.2000000000000002</v>
      </c>
      <c r="H69" s="64" t="s">
        <v>37</v>
      </c>
      <c r="I69" s="163">
        <v>0.05</v>
      </c>
      <c r="J69" s="163">
        <v>5.3999999999999999E-2</v>
      </c>
      <c r="K69" s="163">
        <v>5.0999999999999997E-2</v>
      </c>
      <c r="L69" s="1"/>
      <c r="M69" s="63">
        <v>2.2000000000000002</v>
      </c>
      <c r="N69" s="64" t="s">
        <v>37</v>
      </c>
      <c r="O69" s="153">
        <v>0.05</v>
      </c>
      <c r="P69" s="153">
        <v>5.3999999999999999E-2</v>
      </c>
      <c r="Q69" s="153">
        <v>0.05</v>
      </c>
      <c r="R69"/>
      <c r="S69"/>
      <c r="T69" s="63">
        <v>2.2000000000000002</v>
      </c>
      <c r="U69" s="64" t="s">
        <v>37</v>
      </c>
      <c r="V69" s="153">
        <v>0.05</v>
      </c>
      <c r="W69" s="153">
        <v>5.5E-2</v>
      </c>
      <c r="X69" s="153">
        <v>0.05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25" customFormat="1" ht="15.75" customHeight="1" x14ac:dyDescent="0.35">
      <c r="A70" s="17">
        <v>2.4</v>
      </c>
      <c r="B70" s="17" t="s">
        <v>37</v>
      </c>
      <c r="C70" s="17">
        <v>0.112</v>
      </c>
      <c r="D70" s="17">
        <v>5.3999999999999999E-2</v>
      </c>
      <c r="E70" s="17">
        <v>5.3999999999999999E-2</v>
      </c>
      <c r="F70" s="1"/>
      <c r="G70" s="17">
        <v>2.4</v>
      </c>
      <c r="H70" s="17" t="s">
        <v>37</v>
      </c>
      <c r="I70" s="164">
        <v>0.12</v>
      </c>
      <c r="J70" s="164">
        <v>5.3999999999999999E-2</v>
      </c>
      <c r="K70" s="164">
        <v>6.3E-2</v>
      </c>
      <c r="L70" s="1"/>
      <c r="M70" s="17">
        <v>2.4</v>
      </c>
      <c r="N70" s="17" t="s">
        <v>37</v>
      </c>
      <c r="O70" s="154">
        <v>0.123</v>
      </c>
      <c r="P70" s="154">
        <v>5.3999999999999999E-2</v>
      </c>
      <c r="Q70" s="154">
        <v>6.8000000000000005E-2</v>
      </c>
      <c r="R70"/>
      <c r="S70"/>
      <c r="T70" s="17">
        <v>2.4</v>
      </c>
      <c r="U70" s="17" t="s">
        <v>37</v>
      </c>
      <c r="V70" s="154">
        <v>0.122</v>
      </c>
      <c r="W70" s="154">
        <v>5.5E-2</v>
      </c>
      <c r="X70" s="154">
        <v>7.0999999999999994E-2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25" customFormat="1" ht="15.75" customHeight="1" x14ac:dyDescent="0.35">
      <c r="A71" s="17">
        <v>2.8</v>
      </c>
      <c r="B71" s="17" t="s">
        <v>37</v>
      </c>
      <c r="C71" s="17">
        <v>0.153</v>
      </c>
      <c r="D71" s="17">
        <v>5.3999999999999999E-2</v>
      </c>
      <c r="E71" s="17">
        <v>5.3999999999999999E-2</v>
      </c>
      <c r="F71" s="1"/>
      <c r="G71" s="17">
        <v>2.8</v>
      </c>
      <c r="H71" s="17" t="s">
        <v>37</v>
      </c>
      <c r="I71" s="164">
        <v>0.189</v>
      </c>
      <c r="J71" s="164">
        <v>5.3999999999999999E-2</v>
      </c>
      <c r="K71" s="164">
        <v>7.8E-2</v>
      </c>
      <c r="L71" s="1"/>
      <c r="M71" s="17">
        <v>2.8</v>
      </c>
      <c r="N71" s="17" t="s">
        <v>37</v>
      </c>
      <c r="O71" s="154">
        <v>0.20799999999999999</v>
      </c>
      <c r="P71" s="154">
        <v>5.3999999999999999E-2</v>
      </c>
      <c r="Q71" s="154">
        <v>9.1999999999999998E-2</v>
      </c>
      <c r="R71"/>
      <c r="S71"/>
      <c r="T71" s="17">
        <v>2.8</v>
      </c>
      <c r="U71" s="17" t="s">
        <v>37</v>
      </c>
      <c r="V71" s="154">
        <v>0.219</v>
      </c>
      <c r="W71" s="154">
        <v>5.3999999999999999E-2</v>
      </c>
      <c r="X71" s="154">
        <v>0.10299999999999999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23" customFormat="1" ht="15.75" customHeight="1" x14ac:dyDescent="0.35">
      <c r="A72" s="24">
        <v>2.1</v>
      </c>
      <c r="B72" s="24" t="s">
        <v>38</v>
      </c>
      <c r="C72" s="24">
        <v>5.1999999999999998E-2</v>
      </c>
      <c r="D72" s="24">
        <v>5.1999999999999998E-2</v>
      </c>
      <c r="E72" s="24">
        <v>5.1999999999999998E-2</v>
      </c>
      <c r="F72" s="183"/>
      <c r="G72" s="24">
        <v>2.1</v>
      </c>
      <c r="H72" s="24" t="s">
        <v>38</v>
      </c>
      <c r="I72" s="167">
        <v>5.5E-2</v>
      </c>
      <c r="J72" s="167">
        <v>5.2999999999999999E-2</v>
      </c>
      <c r="K72" s="167">
        <v>5.3999999999999999E-2</v>
      </c>
      <c r="L72" s="183"/>
      <c r="M72" s="24">
        <v>2.1</v>
      </c>
      <c r="N72" s="24" t="s">
        <v>38</v>
      </c>
      <c r="O72" s="157">
        <v>5.6000000000000001E-2</v>
      </c>
      <c r="P72" s="157">
        <v>5.3999999999999999E-2</v>
      </c>
      <c r="Q72" s="157">
        <v>5.6000000000000001E-2</v>
      </c>
      <c r="R72" s="183"/>
      <c r="S72"/>
      <c r="T72" s="24">
        <v>2.1</v>
      </c>
      <c r="U72" s="24" t="s">
        <v>38</v>
      </c>
      <c r="V72" s="157">
        <v>5.6000000000000001E-2</v>
      </c>
      <c r="W72" s="157">
        <v>5.3999999999999999E-2</v>
      </c>
      <c r="X72" s="157">
        <v>5.5E-2</v>
      </c>
      <c r="Y72" s="183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23" customFormat="1" ht="15.75" customHeight="1" x14ac:dyDescent="0.35">
      <c r="A73" s="31">
        <v>2.2000000000000002</v>
      </c>
      <c r="B73" s="31" t="s">
        <v>38</v>
      </c>
      <c r="C73" s="31">
        <v>5.0999999999999997E-2</v>
      </c>
      <c r="D73" s="31">
        <v>5.0999999999999997E-2</v>
      </c>
      <c r="E73" s="31">
        <v>5.0999999999999997E-2</v>
      </c>
      <c r="F73" s="183"/>
      <c r="G73" s="31">
        <v>2.2000000000000002</v>
      </c>
      <c r="H73" s="31" t="s">
        <v>38</v>
      </c>
      <c r="I73" s="171">
        <v>5.0999999999999997E-2</v>
      </c>
      <c r="J73" s="171">
        <v>5.1999999999999998E-2</v>
      </c>
      <c r="K73" s="171">
        <v>5.0999999999999997E-2</v>
      </c>
      <c r="L73" s="183"/>
      <c r="M73" s="31">
        <v>2.2000000000000002</v>
      </c>
      <c r="N73" s="31" t="s">
        <v>38</v>
      </c>
      <c r="O73" s="161">
        <v>0.05</v>
      </c>
      <c r="P73" s="161">
        <v>5.2999999999999999E-2</v>
      </c>
      <c r="Q73" s="161">
        <v>0.05</v>
      </c>
      <c r="R73" s="183"/>
      <c r="S73"/>
      <c r="T73" s="31">
        <v>2.2000000000000002</v>
      </c>
      <c r="U73" s="31" t="s">
        <v>38</v>
      </c>
      <c r="V73" s="161">
        <v>0.05</v>
      </c>
      <c r="W73" s="161">
        <v>5.3999999999999999E-2</v>
      </c>
      <c r="X73" s="161">
        <v>0.05</v>
      </c>
      <c r="Y73" s="183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23" customFormat="1" ht="15.75" customHeight="1" x14ac:dyDescent="0.35">
      <c r="A74" s="24">
        <v>2.4</v>
      </c>
      <c r="B74" s="24" t="s">
        <v>38</v>
      </c>
      <c r="C74" s="24">
        <v>5.1999999999999998E-2</v>
      </c>
      <c r="D74" s="24">
        <v>5.1999999999999998E-2</v>
      </c>
      <c r="E74" s="24">
        <v>5.1999999999999998E-2</v>
      </c>
      <c r="F74" s="1"/>
      <c r="G74" s="24">
        <v>2.4</v>
      </c>
      <c r="H74" s="24" t="s">
        <v>38</v>
      </c>
      <c r="I74" s="167">
        <v>6.0999999999999999E-2</v>
      </c>
      <c r="J74" s="167">
        <v>5.1999999999999998E-2</v>
      </c>
      <c r="K74" s="167">
        <v>0.06</v>
      </c>
      <c r="L74" s="1"/>
      <c r="M74" s="24">
        <v>2.4</v>
      </c>
      <c r="N74" s="24" t="s">
        <v>38</v>
      </c>
      <c r="O74" s="157">
        <v>6.6000000000000003E-2</v>
      </c>
      <c r="P74" s="157">
        <v>5.2999999999999999E-2</v>
      </c>
      <c r="Q74" s="157">
        <v>6.6000000000000003E-2</v>
      </c>
      <c r="R74"/>
      <c r="S74"/>
      <c r="T74" s="24">
        <v>2.4</v>
      </c>
      <c r="U74" s="24" t="s">
        <v>38</v>
      </c>
      <c r="V74" s="157">
        <v>6.9000000000000006E-2</v>
      </c>
      <c r="W74" s="157">
        <v>5.3999999999999999E-2</v>
      </c>
      <c r="X74" s="157">
        <v>6.8000000000000005E-2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23" customFormat="1" ht="15.75" customHeight="1" x14ac:dyDescent="0.35">
      <c r="A75" s="24">
        <v>2.8</v>
      </c>
      <c r="B75" s="24" t="s">
        <v>38</v>
      </c>
      <c r="C75" s="24">
        <v>5.2999999999999999E-2</v>
      </c>
      <c r="D75" s="24">
        <v>5.0999999999999997E-2</v>
      </c>
      <c r="E75" s="24">
        <v>5.0999999999999997E-2</v>
      </c>
      <c r="F75" s="1"/>
      <c r="G75" s="24">
        <v>2.8</v>
      </c>
      <c r="H75" s="24" t="s">
        <v>38</v>
      </c>
      <c r="I75" s="167">
        <v>7.6999999999999999E-2</v>
      </c>
      <c r="J75" s="167">
        <v>5.1999999999999998E-2</v>
      </c>
      <c r="K75" s="167">
        <v>7.4999999999999997E-2</v>
      </c>
      <c r="L75" s="1"/>
      <c r="M75" s="24">
        <v>2.8</v>
      </c>
      <c r="N75" s="24" t="s">
        <v>38</v>
      </c>
      <c r="O75" s="157">
        <v>9.4E-2</v>
      </c>
      <c r="P75" s="157">
        <v>5.2999999999999999E-2</v>
      </c>
      <c r="Q75" s="157">
        <v>9.0999999999999998E-2</v>
      </c>
      <c r="R75"/>
      <c r="S75"/>
      <c r="T75" s="24">
        <v>2.8</v>
      </c>
      <c r="U75" s="24" t="s">
        <v>38</v>
      </c>
      <c r="V75" s="157">
        <v>0.104</v>
      </c>
      <c r="W75" s="157">
        <v>5.2999999999999999E-2</v>
      </c>
      <c r="X75" s="157">
        <v>0.10100000000000001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25" customFormat="1" ht="15.75" customHeight="1" x14ac:dyDescent="0.35">
      <c r="A76" s="17">
        <v>2.1</v>
      </c>
      <c r="B76" s="17" t="s">
        <v>39</v>
      </c>
      <c r="C76" s="17">
        <v>8.4000000000000005E-2</v>
      </c>
      <c r="D76" s="17">
        <v>5.1999999999999998E-2</v>
      </c>
      <c r="E76" s="17">
        <v>5.1999999999999998E-2</v>
      </c>
      <c r="F76" s="1"/>
      <c r="G76" s="17">
        <v>2.1</v>
      </c>
      <c r="H76" s="17" t="s">
        <v>39</v>
      </c>
      <c r="I76" s="164">
        <v>7.8E-2</v>
      </c>
      <c r="J76" s="164">
        <v>5.2999999999999999E-2</v>
      </c>
      <c r="K76" s="164">
        <v>5.2999999999999999E-2</v>
      </c>
      <c r="L76" s="1"/>
      <c r="M76" s="17">
        <v>2.1</v>
      </c>
      <c r="N76" s="17" t="s">
        <v>39</v>
      </c>
      <c r="O76" s="154">
        <v>7.4999999999999997E-2</v>
      </c>
      <c r="P76" s="154">
        <v>5.3999999999999999E-2</v>
      </c>
      <c r="Q76" s="154">
        <v>5.3999999999999999E-2</v>
      </c>
      <c r="R76"/>
      <c r="S76"/>
      <c r="T76" s="17">
        <v>2.1</v>
      </c>
      <c r="U76" s="17" t="s">
        <v>39</v>
      </c>
      <c r="V76" s="154">
        <v>7.2999999999999995E-2</v>
      </c>
      <c r="W76" s="154">
        <v>5.5E-2</v>
      </c>
      <c r="X76" s="154">
        <v>5.3999999999999999E-2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23" customFormat="1" ht="15.75" customHeight="1" x14ac:dyDescent="0.35">
      <c r="A77" s="63">
        <v>2.2000000000000002</v>
      </c>
      <c r="B77" s="64" t="s">
        <v>39</v>
      </c>
      <c r="C77" s="63">
        <v>5.0999999999999997E-2</v>
      </c>
      <c r="D77" s="64">
        <v>5.0999999999999997E-2</v>
      </c>
      <c r="E77" s="63">
        <v>5.0999999999999997E-2</v>
      </c>
      <c r="F77" s="1"/>
      <c r="G77" s="63">
        <v>2.2000000000000002</v>
      </c>
      <c r="H77" s="64" t="s">
        <v>39</v>
      </c>
      <c r="I77" s="163">
        <v>0.05</v>
      </c>
      <c r="J77" s="163">
        <v>5.1999999999999998E-2</v>
      </c>
      <c r="K77" s="163">
        <v>0.05</v>
      </c>
      <c r="L77" s="1"/>
      <c r="M77" s="63">
        <v>2.2000000000000002</v>
      </c>
      <c r="N77" s="64" t="s">
        <v>39</v>
      </c>
      <c r="O77" s="153">
        <v>0.05</v>
      </c>
      <c r="P77" s="153">
        <v>5.2999999999999999E-2</v>
      </c>
      <c r="Q77" s="153">
        <v>0.05</v>
      </c>
      <c r="R77"/>
      <c r="S77"/>
      <c r="T77" s="63">
        <v>2.2000000000000002</v>
      </c>
      <c r="U77" s="64" t="s">
        <v>39</v>
      </c>
      <c r="V77" s="153">
        <v>0.05</v>
      </c>
      <c r="W77" s="153">
        <v>5.3999999999999999E-2</v>
      </c>
      <c r="X77" s="153">
        <v>0.05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21" customFormat="1" ht="15.75" customHeight="1" x14ac:dyDescent="0.35">
      <c r="A78" s="19">
        <v>2.4</v>
      </c>
      <c r="B78" s="19" t="s">
        <v>39</v>
      </c>
      <c r="C78" s="19">
        <v>2.8000000000000001E-2</v>
      </c>
      <c r="D78" s="19">
        <v>5.0999999999999997E-2</v>
      </c>
      <c r="E78" s="19">
        <v>5.0999999999999997E-2</v>
      </c>
      <c r="F78" s="1"/>
      <c r="G78" s="19">
        <v>2.4</v>
      </c>
      <c r="H78" s="19" t="s">
        <v>39</v>
      </c>
      <c r="I78" s="162">
        <v>3.4000000000000002E-2</v>
      </c>
      <c r="J78" s="162">
        <v>5.0999999999999997E-2</v>
      </c>
      <c r="K78" s="162">
        <v>5.8999999999999997E-2</v>
      </c>
      <c r="L78" s="1"/>
      <c r="M78" s="19">
        <v>2.4</v>
      </c>
      <c r="N78" s="19" t="s">
        <v>39</v>
      </c>
      <c r="O78" s="152">
        <v>3.7999999999999999E-2</v>
      </c>
      <c r="P78" s="152">
        <v>5.1999999999999998E-2</v>
      </c>
      <c r="Q78" s="152">
        <v>6.3E-2</v>
      </c>
      <c r="R78"/>
      <c r="S78"/>
      <c r="T78" s="19">
        <v>2.4</v>
      </c>
      <c r="U78" s="19" t="s">
        <v>39</v>
      </c>
      <c r="V78" s="152">
        <v>4.1000000000000002E-2</v>
      </c>
      <c r="W78" s="152">
        <v>5.1999999999999998E-2</v>
      </c>
      <c r="X78" s="152">
        <v>6.6000000000000003E-2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21" customFormat="1" ht="15.75" customHeight="1" x14ac:dyDescent="0.35">
      <c r="A79" s="19">
        <v>2.8</v>
      </c>
      <c r="B79" s="19" t="s">
        <v>39</v>
      </c>
      <c r="C79" s="19">
        <v>2.1000000000000001E-2</v>
      </c>
      <c r="D79" s="19">
        <v>5.0999999999999997E-2</v>
      </c>
      <c r="E79" s="19">
        <v>5.0999999999999997E-2</v>
      </c>
      <c r="F79" s="1"/>
      <c r="G79" s="19">
        <v>2.8</v>
      </c>
      <c r="H79" s="19" t="s">
        <v>39</v>
      </c>
      <c r="I79" s="162">
        <v>3.5000000000000003E-2</v>
      </c>
      <c r="J79" s="162">
        <v>5.1999999999999998E-2</v>
      </c>
      <c r="K79" s="162">
        <v>7.3999999999999996E-2</v>
      </c>
      <c r="L79" s="1"/>
      <c r="M79" s="19">
        <v>2.8</v>
      </c>
      <c r="N79" s="19" t="s">
        <v>39</v>
      </c>
      <c r="O79" s="152">
        <v>4.5999999999999999E-2</v>
      </c>
      <c r="P79" s="152">
        <v>5.1999999999999998E-2</v>
      </c>
      <c r="Q79" s="152">
        <v>8.8999999999999996E-2</v>
      </c>
      <c r="R79"/>
      <c r="S79"/>
      <c r="T79" s="19">
        <v>2.8</v>
      </c>
      <c r="U79" s="19" t="s">
        <v>39</v>
      </c>
      <c r="V79" s="152">
        <v>5.2999999999999999E-2</v>
      </c>
      <c r="W79" s="152">
        <v>5.2999999999999999E-2</v>
      </c>
      <c r="X79" s="152">
        <v>0.1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25" customFormat="1" ht="15.75" customHeight="1" x14ac:dyDescent="0.35">
      <c r="A80" s="17">
        <v>2.1</v>
      </c>
      <c r="B80" s="17" t="s">
        <v>40</v>
      </c>
      <c r="C80" s="17">
        <v>0.111</v>
      </c>
      <c r="D80" s="17">
        <v>5.1999999999999998E-2</v>
      </c>
      <c r="E80" s="17">
        <v>5.1999999999999998E-2</v>
      </c>
      <c r="F80" s="1"/>
      <c r="G80" s="17">
        <v>2.1</v>
      </c>
      <c r="H80" s="17" t="s">
        <v>40</v>
      </c>
      <c r="I80" s="164">
        <v>0.10199999999999999</v>
      </c>
      <c r="J80" s="164">
        <v>5.2999999999999999E-2</v>
      </c>
      <c r="K80" s="164">
        <v>5.2999999999999999E-2</v>
      </c>
      <c r="L80" s="1"/>
      <c r="M80" s="17">
        <v>2.1</v>
      </c>
      <c r="N80" s="17" t="s">
        <v>40</v>
      </c>
      <c r="O80" s="154">
        <v>9.5000000000000001E-2</v>
      </c>
      <c r="P80" s="154">
        <v>5.3999999999999999E-2</v>
      </c>
      <c r="Q80" s="154">
        <v>5.2999999999999999E-2</v>
      </c>
      <c r="R80"/>
      <c r="S80"/>
      <c r="T80" s="17">
        <v>2.1</v>
      </c>
      <c r="U80" s="17" t="s">
        <v>40</v>
      </c>
      <c r="V80" s="154">
        <v>9.0999999999999998E-2</v>
      </c>
      <c r="W80" s="154">
        <v>5.5E-2</v>
      </c>
      <c r="X80" s="154">
        <v>5.3999999999999999E-2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23" customFormat="1" ht="15.75" customHeight="1" x14ac:dyDescent="0.35">
      <c r="A81" s="63">
        <v>2.2000000000000002</v>
      </c>
      <c r="B81" s="64" t="s">
        <v>40</v>
      </c>
      <c r="C81" s="63">
        <v>5.0999999999999997E-2</v>
      </c>
      <c r="D81" s="64">
        <v>5.0999999999999997E-2</v>
      </c>
      <c r="E81" s="63">
        <v>5.0999999999999997E-2</v>
      </c>
      <c r="F81" s="1"/>
      <c r="G81" s="63">
        <v>2.2000000000000002</v>
      </c>
      <c r="H81" s="64" t="s">
        <v>40</v>
      </c>
      <c r="I81" s="163">
        <v>5.0999999999999997E-2</v>
      </c>
      <c r="J81" s="163">
        <v>5.1999999999999998E-2</v>
      </c>
      <c r="K81" s="163">
        <v>5.0999999999999997E-2</v>
      </c>
      <c r="L81" s="1"/>
      <c r="M81" s="63">
        <v>2.2000000000000002</v>
      </c>
      <c r="N81" s="64" t="s">
        <v>40</v>
      </c>
      <c r="O81" s="153">
        <v>0.05</v>
      </c>
      <c r="P81" s="153">
        <v>5.2999999999999999E-2</v>
      </c>
      <c r="Q81" s="153">
        <v>0.05</v>
      </c>
      <c r="R81"/>
      <c r="S81"/>
      <c r="T81" s="63">
        <v>2.2000000000000002</v>
      </c>
      <c r="U81" s="64" t="s">
        <v>40</v>
      </c>
      <c r="V81" s="153">
        <v>0.05</v>
      </c>
      <c r="W81" s="153">
        <v>5.2999999999999999E-2</v>
      </c>
      <c r="X81" s="153">
        <v>0.05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21" customFormat="1" ht="15.75" customHeight="1" x14ac:dyDescent="0.35">
      <c r="A82" s="19">
        <v>2.4</v>
      </c>
      <c r="B82" s="19" t="s">
        <v>40</v>
      </c>
      <c r="C82" s="19">
        <v>1.7000000000000001E-2</v>
      </c>
      <c r="D82" s="19">
        <v>5.0999999999999997E-2</v>
      </c>
      <c r="E82" s="19">
        <v>5.0999999999999997E-2</v>
      </c>
      <c r="F82" s="1"/>
      <c r="G82" s="19">
        <v>2.4</v>
      </c>
      <c r="H82" s="19" t="s">
        <v>40</v>
      </c>
      <c r="I82" s="162">
        <v>2.1000000000000001E-2</v>
      </c>
      <c r="J82" s="162">
        <v>5.0999999999999997E-2</v>
      </c>
      <c r="K82" s="162">
        <v>5.7000000000000002E-2</v>
      </c>
      <c r="L82" s="1"/>
      <c r="M82" s="19">
        <v>2.4</v>
      </c>
      <c r="N82" s="19" t="s">
        <v>40</v>
      </c>
      <c r="O82" s="152">
        <v>2.4E-2</v>
      </c>
      <c r="P82" s="152">
        <v>5.1999999999999998E-2</v>
      </c>
      <c r="Q82" s="152">
        <v>6.2E-2</v>
      </c>
      <c r="R82"/>
      <c r="S82"/>
      <c r="T82" s="19">
        <v>2.4</v>
      </c>
      <c r="U82" s="19" t="s">
        <v>40</v>
      </c>
      <c r="V82" s="152">
        <v>2.5999999999999999E-2</v>
      </c>
      <c r="W82" s="152">
        <v>5.2999999999999999E-2</v>
      </c>
      <c r="X82" s="152">
        <v>6.5000000000000002E-2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21" customFormat="1" ht="15.75" customHeight="1" x14ac:dyDescent="0.35">
      <c r="A83" s="19">
        <v>2.8</v>
      </c>
      <c r="B83" s="19" t="s">
        <v>40</v>
      </c>
      <c r="C83" s="19">
        <v>8.9999999999999993E-3</v>
      </c>
      <c r="D83" s="19">
        <v>0.05</v>
      </c>
      <c r="E83" s="19">
        <v>0.05</v>
      </c>
      <c r="F83" s="1"/>
      <c r="G83" s="19">
        <v>2.8</v>
      </c>
      <c r="H83" s="19" t="s">
        <v>40</v>
      </c>
      <c r="I83" s="162">
        <v>1.7000000000000001E-2</v>
      </c>
      <c r="J83" s="162">
        <v>5.0999999999999997E-2</v>
      </c>
      <c r="K83" s="162">
        <v>7.2999999999999995E-2</v>
      </c>
      <c r="L83" s="1"/>
      <c r="M83" s="19">
        <v>2.8</v>
      </c>
      <c r="N83" s="19" t="s">
        <v>40</v>
      </c>
      <c r="O83" s="152">
        <v>2.3E-2</v>
      </c>
      <c r="P83" s="152">
        <v>5.1999999999999998E-2</v>
      </c>
      <c r="Q83" s="152">
        <v>8.7999999999999995E-2</v>
      </c>
      <c r="R83"/>
      <c r="S83"/>
      <c r="T83" s="19">
        <v>2.8</v>
      </c>
      <c r="U83" s="19" t="s">
        <v>40</v>
      </c>
      <c r="V83" s="152">
        <v>2.8000000000000001E-2</v>
      </c>
      <c r="W83" s="152">
        <v>5.1999999999999998E-2</v>
      </c>
      <c r="X83" s="152">
        <v>9.8000000000000004E-2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x14ac:dyDescent="0.35"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V84" s="1"/>
    </row>
    <row r="85" spans="1:112" x14ac:dyDescent="0.35">
      <c r="CK85" s="1"/>
      <c r="CV85" s="1"/>
    </row>
    <row r="86" spans="1:112" s="1" customFormat="1" x14ac:dyDescent="0.35">
      <c r="A86" s="194" t="s">
        <v>47</v>
      </c>
      <c r="B86" s="194"/>
      <c r="C86" s="194"/>
      <c r="D86" s="194"/>
      <c r="E86" s="194"/>
      <c r="F86" s="194"/>
      <c r="G86" s="194"/>
      <c r="H86" s="173"/>
      <c r="I86" s="195" t="s">
        <v>48</v>
      </c>
      <c r="J86" s="195"/>
      <c r="K86" s="195"/>
      <c r="L86" s="195"/>
      <c r="M86" s="195"/>
      <c r="N86" s="195"/>
      <c r="O86" s="195"/>
      <c r="P86" s="173"/>
      <c r="Q86" s="196" t="s">
        <v>51</v>
      </c>
      <c r="R86" s="196"/>
      <c r="S86" s="196"/>
      <c r="T86" s="196"/>
      <c r="U86" s="196"/>
      <c r="V86" s="196"/>
      <c r="W86" s="196"/>
      <c r="X86" s="173"/>
      <c r="Y86" s="197" t="s">
        <v>52</v>
      </c>
      <c r="Z86" s="197"/>
      <c r="AA86" s="197"/>
      <c r="AB86" s="197"/>
      <c r="AC86" s="197"/>
      <c r="AD86" s="197"/>
      <c r="AE86" s="197"/>
      <c r="AF86" s="151"/>
      <c r="AG86" s="185" t="s">
        <v>53</v>
      </c>
      <c r="AH86" s="185"/>
      <c r="AI86" s="185"/>
      <c r="AJ86" s="185"/>
      <c r="AK86" s="185"/>
      <c r="AL86" s="185"/>
      <c r="AM86" s="185"/>
    </row>
    <row r="87" spans="1:112" s="1" customFormat="1" x14ac:dyDescent="0.35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</row>
    <row r="88" spans="1:112" s="1" customFormat="1" x14ac:dyDescent="0.35">
      <c r="A88" s="2" t="s">
        <v>15</v>
      </c>
      <c r="B88" s="3" t="s">
        <v>8</v>
      </c>
      <c r="C88" s="4">
        <v>2</v>
      </c>
      <c r="D88" s="4">
        <v>3</v>
      </c>
      <c r="E88" s="4">
        <v>4</v>
      </c>
      <c r="F88" s="4">
        <v>5</v>
      </c>
      <c r="G88" s="38" t="s">
        <v>11</v>
      </c>
      <c r="H88" s="173"/>
      <c r="I88" s="2" t="s">
        <v>15</v>
      </c>
      <c r="J88" s="3" t="s">
        <v>8</v>
      </c>
      <c r="K88" s="4">
        <v>2</v>
      </c>
      <c r="L88" s="4">
        <v>3</v>
      </c>
      <c r="M88" s="4">
        <v>4</v>
      </c>
      <c r="N88" s="4">
        <v>5</v>
      </c>
      <c r="O88" s="44" t="s">
        <v>11</v>
      </c>
      <c r="P88" s="173"/>
      <c r="Q88" s="2" t="s">
        <v>15</v>
      </c>
      <c r="R88" s="3" t="s">
        <v>8</v>
      </c>
      <c r="S88" s="4">
        <v>2</v>
      </c>
      <c r="T88" s="4">
        <v>3</v>
      </c>
      <c r="U88" s="4">
        <v>4</v>
      </c>
      <c r="V88" s="4">
        <v>5</v>
      </c>
      <c r="W88" s="50" t="s">
        <v>11</v>
      </c>
      <c r="X88" s="173"/>
      <c r="Y88" s="2" t="s">
        <v>15</v>
      </c>
      <c r="Z88" s="3" t="s">
        <v>8</v>
      </c>
      <c r="AA88" s="4">
        <v>2</v>
      </c>
      <c r="AB88" s="4">
        <v>3</v>
      </c>
      <c r="AC88" s="4">
        <v>4</v>
      </c>
      <c r="AD88" s="4">
        <v>5</v>
      </c>
      <c r="AE88" s="56" t="s">
        <v>11</v>
      </c>
      <c r="AF88" s="173"/>
      <c r="AG88" s="2" t="s">
        <v>15</v>
      </c>
      <c r="AH88" s="3" t="s">
        <v>8</v>
      </c>
      <c r="AI88" s="4">
        <v>2</v>
      </c>
      <c r="AJ88" s="4">
        <v>3</v>
      </c>
      <c r="AK88" s="4">
        <v>4</v>
      </c>
      <c r="AL88" s="4">
        <v>5</v>
      </c>
      <c r="AM88" s="67" t="s">
        <v>11</v>
      </c>
    </row>
    <row r="89" spans="1:112" s="1" customFormat="1" x14ac:dyDescent="0.35">
      <c r="A89" s="5" t="s">
        <v>12</v>
      </c>
      <c r="B89" s="6"/>
      <c r="C89" s="7"/>
      <c r="D89" s="7"/>
      <c r="E89" s="7"/>
      <c r="F89" s="7"/>
      <c r="G89" s="39"/>
      <c r="H89" s="173"/>
      <c r="I89" s="5" t="s">
        <v>12</v>
      </c>
      <c r="J89" s="6"/>
      <c r="K89" s="7"/>
      <c r="L89" s="7"/>
      <c r="M89" s="7"/>
      <c r="N89" s="7"/>
      <c r="O89" s="45"/>
      <c r="P89" s="173"/>
      <c r="Q89" s="5" t="s">
        <v>12</v>
      </c>
      <c r="R89" s="6"/>
      <c r="S89" s="7"/>
      <c r="T89" s="7"/>
      <c r="U89" s="7"/>
      <c r="V89" s="7"/>
      <c r="W89" s="51"/>
      <c r="X89" s="173"/>
      <c r="Y89" s="5" t="s">
        <v>12</v>
      </c>
      <c r="Z89" s="6"/>
      <c r="AA89" s="7"/>
      <c r="AB89" s="7"/>
      <c r="AC89" s="7"/>
      <c r="AD89" s="7"/>
      <c r="AE89" s="58"/>
      <c r="AF89" s="173"/>
      <c r="AG89" s="5" t="s">
        <v>12</v>
      </c>
      <c r="AH89" s="6"/>
      <c r="AI89" s="7"/>
      <c r="AJ89" s="7"/>
      <c r="AK89" s="7"/>
      <c r="AL89" s="7"/>
      <c r="AM89" s="68"/>
    </row>
    <row r="90" spans="1:112" s="1" customFormat="1" x14ac:dyDescent="0.35">
      <c r="A90" s="5" t="s">
        <v>13</v>
      </c>
      <c r="B90" s="12" t="s">
        <v>9</v>
      </c>
      <c r="C90" s="66">
        <f>MIN(C$4,C$14,C$15,C$18,C$19)</f>
        <v>1.2999999999999999E-2</v>
      </c>
      <c r="D90" s="66">
        <f>MIN(I$4,I$14,I$15,I$18,I$19)</f>
        <v>2.1000000000000001E-2</v>
      </c>
      <c r="E90" s="119">
        <f>MIN(O$4,O$14,O$15,O$18,O$19)</f>
        <v>2.7E-2</v>
      </c>
      <c r="F90" s="119">
        <f>MIN(V$4,V$14,V$15,V$18,V$19)</f>
        <v>2.9000000000000001E-2</v>
      </c>
      <c r="G90" s="120">
        <f>MIN(C90:F90)</f>
        <v>1.2999999999999999E-2</v>
      </c>
      <c r="H90" s="173"/>
      <c r="I90" s="5" t="s">
        <v>13</v>
      </c>
      <c r="J90" s="12" t="s">
        <v>9</v>
      </c>
      <c r="K90" s="66">
        <f>MIN(C$6,C$7,C$12,C$16)</f>
        <v>8.8999999999999996E-2</v>
      </c>
      <c r="L90" s="126">
        <f>MIN(I$6,I$7,I$12,I$16)</f>
        <v>8.2000000000000003E-2</v>
      </c>
      <c r="M90" s="126">
        <f>MIN(O$6,O$7,O$12,O$16)</f>
        <v>7.6999999999999999E-2</v>
      </c>
      <c r="N90" s="126">
        <f>MIN(V$6,V$7,V$12,V$16)</f>
        <v>7.2999999999999995E-2</v>
      </c>
      <c r="O90" s="127">
        <f>MIN(K90:N90)</f>
        <v>7.2999999999999995E-2</v>
      </c>
      <c r="P90" s="173"/>
      <c r="Q90" s="5" t="s">
        <v>13</v>
      </c>
      <c r="R90" s="12" t="s">
        <v>9</v>
      </c>
      <c r="S90" s="66">
        <f>MIN($C$8,$C$10,$C$11)</f>
        <v>5.8999999999999997E-2</v>
      </c>
      <c r="T90" s="133">
        <f>MIN($I$8,$I$10,$I$11)</f>
        <v>5.7000000000000002E-2</v>
      </c>
      <c r="U90" s="133">
        <f>MIN($O$8,$O$10,$O$11)</f>
        <v>5.6000000000000001E-2</v>
      </c>
      <c r="V90" s="133">
        <f>MIN($V$8,$V$10,$V$11)</f>
        <v>5.6000000000000001E-2</v>
      </c>
      <c r="W90" s="134">
        <f>MIN(S90:V90)</f>
        <v>5.6000000000000001E-2</v>
      </c>
      <c r="X90" s="173"/>
      <c r="Y90" s="5" t="s">
        <v>13</v>
      </c>
      <c r="Z90" s="12" t="s">
        <v>9</v>
      </c>
      <c r="AA90" s="66">
        <f>MIN($C$5,$C$13,$C$17)</f>
        <v>5.3999999999999999E-2</v>
      </c>
      <c r="AB90" s="119">
        <f>MIN($I$5,$I$13,$I$17)</f>
        <v>5.1999999999999998E-2</v>
      </c>
      <c r="AC90" s="119">
        <f>MIN($O$5,$O$13,$O$17)</f>
        <v>0.05</v>
      </c>
      <c r="AD90" s="66">
        <f>MIN($V$5,$V$13,$V$17)</f>
        <v>0.05</v>
      </c>
      <c r="AE90" s="139">
        <f>MIN(AA90:AD90)</f>
        <v>0.05</v>
      </c>
      <c r="AF90" s="173"/>
      <c r="AG90" s="5" t="s">
        <v>13</v>
      </c>
      <c r="AH90" s="12" t="s">
        <v>9</v>
      </c>
      <c r="AI90" s="66">
        <f>$C$9</f>
        <v>5.5E-2</v>
      </c>
      <c r="AJ90" s="66">
        <f>$I$9</f>
        <v>5.2999999999999999E-2</v>
      </c>
      <c r="AK90" s="66">
        <f>$O$9</f>
        <v>5.0999999999999997E-2</v>
      </c>
      <c r="AL90" s="66">
        <f>$V$9</f>
        <v>0.05</v>
      </c>
      <c r="AM90" s="73">
        <f>MIN($AI90:$AL90)</f>
        <v>0.05</v>
      </c>
    </row>
    <row r="91" spans="1:112" s="1" customFormat="1" x14ac:dyDescent="0.35">
      <c r="A91" s="5"/>
      <c r="B91" s="6" t="s">
        <v>10</v>
      </c>
      <c r="C91" s="66">
        <f>MAX(C$4,C$14,C$15,C$18,C$19)</f>
        <v>3.4000000000000002E-2</v>
      </c>
      <c r="D91" s="66">
        <f>MAX(I$4,I$14,I$15,I$18,I$19)</f>
        <v>4.2000000000000003E-2</v>
      </c>
      <c r="E91" s="119">
        <f>MAX(O$4,O$14,O$15,O$18,O$19)</f>
        <v>5.1999999999999998E-2</v>
      </c>
      <c r="F91" s="119">
        <f>MAX(V$4,V$14,V$15,V$18,V$19)</f>
        <v>0.06</v>
      </c>
      <c r="G91" s="121">
        <f>MAX(C91:F91)</f>
        <v>0.06</v>
      </c>
      <c r="H91" s="173"/>
      <c r="I91" s="5"/>
      <c r="J91" s="6" t="s">
        <v>10</v>
      </c>
      <c r="K91" s="66">
        <f>MAX(C$6,C$7,C$12,C$16)</f>
        <v>0.17199999999999999</v>
      </c>
      <c r="L91" s="126">
        <f>MAX(I$6,I$7,I$12,I$16)</f>
        <v>0.20699999999999999</v>
      </c>
      <c r="M91" s="126">
        <f>MAX(O$6,O$7,O$12,O$16)</f>
        <v>0.22500000000000001</v>
      </c>
      <c r="N91" s="126">
        <f>MAX(V$6,V$7,V$12,V$16)</f>
        <v>0.23400000000000001</v>
      </c>
      <c r="O91" s="128">
        <f>MAX(K91:N91)</f>
        <v>0.23400000000000001</v>
      </c>
      <c r="P91" s="173"/>
      <c r="Q91" s="5"/>
      <c r="R91" s="6" t="s">
        <v>10</v>
      </c>
      <c r="S91" s="66">
        <f>MAX($C$8,$C$10,$C$11)</f>
        <v>6.4000000000000001E-2</v>
      </c>
      <c r="T91" s="133">
        <f>MAX($I$8,$I$10,$I$11)</f>
        <v>8.7999999999999995E-2</v>
      </c>
      <c r="U91" s="133">
        <f>MAX($O$8,$O$10,$O$11)</f>
        <v>0.10299999999999999</v>
      </c>
      <c r="V91" s="133">
        <f>MAX($V$8,$V$10,$V$11)</f>
        <v>0.113</v>
      </c>
      <c r="W91" s="135">
        <f>MAX(S91:V91)</f>
        <v>0.113</v>
      </c>
      <c r="X91" s="173"/>
      <c r="Y91" s="5"/>
      <c r="Z91" s="6" t="s">
        <v>10</v>
      </c>
      <c r="AA91" s="140">
        <f>MAX($C$5,$C$13,$C$17)</f>
        <v>5.7000000000000002E-2</v>
      </c>
      <c r="AB91" s="141">
        <f>MAX($I$5,$I$13,$I$17)</f>
        <v>5.2999999999999999E-2</v>
      </c>
      <c r="AC91" s="141">
        <f>MAX($O$5,$O$13,$O$17)</f>
        <v>5.1999999999999998E-2</v>
      </c>
      <c r="AD91" s="140">
        <f>MAX($V$5,$V$13,$V$17)</f>
        <v>5.0999999999999997E-2</v>
      </c>
      <c r="AE91" s="142">
        <f>MAX(AA91:AD91)</f>
        <v>5.7000000000000002E-2</v>
      </c>
      <c r="AF91" s="173"/>
      <c r="AG91" s="5" t="s">
        <v>14</v>
      </c>
      <c r="AH91" s="12" t="s">
        <v>9</v>
      </c>
      <c r="AI91" s="66">
        <f>$C$25</f>
        <v>5.3999999999999999E-2</v>
      </c>
      <c r="AJ91" s="66">
        <f>$I$25</f>
        <v>5.1999999999999998E-2</v>
      </c>
      <c r="AK91" s="66">
        <f>$O$25</f>
        <v>5.0999999999999997E-2</v>
      </c>
      <c r="AL91" s="66">
        <f>$V$25</f>
        <v>5.0999999999999997E-2</v>
      </c>
      <c r="AM91" s="73">
        <f>MIN($AI91:$AL91)</f>
        <v>5.0999999999999997E-2</v>
      </c>
    </row>
    <row r="92" spans="1:112" s="1" customFormat="1" x14ac:dyDescent="0.35">
      <c r="A92" s="5" t="s">
        <v>14</v>
      </c>
      <c r="B92" s="12" t="s">
        <v>9</v>
      </c>
      <c r="C92" s="66">
        <f>MIN(C$20,C$30,C$31,C$34,C$35)</f>
        <v>1.0999999999999999E-2</v>
      </c>
      <c r="D92" s="66">
        <f>MIN(I$20,I$30,I$31,I$34,I$35)</f>
        <v>0.02</v>
      </c>
      <c r="E92" s="119">
        <f>MIN(O$20,O$30,O$31,O$34,O$35)</f>
        <v>2.5999999999999999E-2</v>
      </c>
      <c r="F92" s="119">
        <f>MIN(V$20,V$30,V$31,V$34,V$35)</f>
        <v>2.8000000000000001E-2</v>
      </c>
      <c r="G92" s="120">
        <f>MIN(C92:F92)</f>
        <v>1.0999999999999999E-2</v>
      </c>
      <c r="H92" s="173"/>
      <c r="I92" s="5" t="s">
        <v>14</v>
      </c>
      <c r="J92" s="12" t="s">
        <v>9</v>
      </c>
      <c r="K92" s="66">
        <f>MIN(C$22,C$23,C$28,C$32)</f>
        <v>8.6999999999999994E-2</v>
      </c>
      <c r="L92" s="126">
        <f>MIN(I$22,I$23,I$28,I$32)</f>
        <v>0.08</v>
      </c>
      <c r="M92" s="126">
        <f>MIN(O$22,O$23,O$28,O$32)</f>
        <v>7.5999999999999998E-2</v>
      </c>
      <c r="N92" s="126">
        <f>MIN(V$22,V$23,V$28,V$32)</f>
        <v>7.2999999999999995E-2</v>
      </c>
      <c r="O92" s="127">
        <f>MIN(K92:N92)</f>
        <v>7.2999999999999995E-2</v>
      </c>
      <c r="P92" s="173"/>
      <c r="Q92" s="5" t="s">
        <v>14</v>
      </c>
      <c r="R92" s="12" t="s">
        <v>9</v>
      </c>
      <c r="S92" s="133">
        <f>MIN($C$24,$C$26:$C$27)</f>
        <v>5.6000000000000001E-2</v>
      </c>
      <c r="T92" s="133">
        <f>MIN($I$24,$I$26:$I$27)</f>
        <v>5.6000000000000001E-2</v>
      </c>
      <c r="U92" s="133">
        <f>MIN($O$24,$O$26:$O$27)</f>
        <v>5.6000000000000001E-2</v>
      </c>
      <c r="V92" s="133">
        <f>MIN($V$24,$V$26,$V$27)</f>
        <v>5.6000000000000001E-2</v>
      </c>
      <c r="W92" s="134">
        <f>MIN(S92:V92)</f>
        <v>5.6000000000000001E-2</v>
      </c>
      <c r="X92" s="173"/>
      <c r="Y92" s="5" t="s">
        <v>14</v>
      </c>
      <c r="Z92" s="12" t="s">
        <v>9</v>
      </c>
      <c r="AA92" s="66">
        <f>MIN($C$21,$C$29,$C$33)</f>
        <v>5.1999999999999998E-2</v>
      </c>
      <c r="AB92" s="119">
        <f>MIN($I$21,$I$29,$I$33)</f>
        <v>5.1999999999999998E-2</v>
      </c>
      <c r="AC92" s="119">
        <f>MIN($O$21,$O$29,$O$33)</f>
        <v>0.05</v>
      </c>
      <c r="AD92" s="66">
        <f>MIN($V$21,$V$29,$V$33)</f>
        <v>0.05</v>
      </c>
      <c r="AE92" s="139">
        <f>MIN(AA92:AD92)</f>
        <v>0.05</v>
      </c>
      <c r="AF92" s="173"/>
      <c r="AG92" s="5" t="s">
        <v>17</v>
      </c>
      <c r="AH92" s="12" t="s">
        <v>9</v>
      </c>
      <c r="AI92" s="66">
        <f>$C$41</f>
        <v>5.2999999999999999E-2</v>
      </c>
      <c r="AJ92" s="66">
        <f>$I$41</f>
        <v>5.1999999999999998E-2</v>
      </c>
      <c r="AK92" s="66">
        <f>$O$41</f>
        <v>5.0999999999999997E-2</v>
      </c>
      <c r="AL92" s="66">
        <f>$V$41</f>
        <v>0.05</v>
      </c>
      <c r="AM92" s="73">
        <f>MIN($AI92:$AL92)</f>
        <v>0.05</v>
      </c>
    </row>
    <row r="93" spans="1:112" s="1" customFormat="1" x14ac:dyDescent="0.35">
      <c r="A93" s="5"/>
      <c r="B93" s="6" t="s">
        <v>10</v>
      </c>
      <c r="C93" s="66">
        <f>MAX(C$20,C$30,C$31,C$34,C$35)</f>
        <v>3.2000000000000001E-2</v>
      </c>
      <c r="D93" s="66">
        <f>MAX(I$20,I$30,I$31,I$34,I$35)</f>
        <v>3.9E-2</v>
      </c>
      <c r="E93" s="119">
        <f>MAX(O$20,O$30,O$31,O$34,O$35)</f>
        <v>4.9000000000000002E-2</v>
      </c>
      <c r="F93" s="119">
        <f>MAX(V$20,V$30,V$31,V$34,V$35)</f>
        <v>5.7000000000000002E-2</v>
      </c>
      <c r="G93" s="121">
        <f>MAX(C93:F93)</f>
        <v>5.7000000000000002E-2</v>
      </c>
      <c r="H93" s="173"/>
      <c r="I93" s="5"/>
      <c r="J93" s="6" t="s">
        <v>10</v>
      </c>
      <c r="K93" s="66">
        <f>MAX(C$22,C$23,C$28,C$32)</f>
        <v>0.16400000000000001</v>
      </c>
      <c r="L93" s="126">
        <f>MAX(I$22,I$23,I$28,I$32)</f>
        <v>0.2</v>
      </c>
      <c r="M93" s="126">
        <f>MAX(O$22,O$23,O$28,O$32)</f>
        <v>0.218</v>
      </c>
      <c r="N93" s="126">
        <f>MAX(V$22,V$23,V$28,V$32)</f>
        <v>0.22800000000000001</v>
      </c>
      <c r="O93" s="128">
        <f>MAX(K93:N93)</f>
        <v>0.22800000000000001</v>
      </c>
      <c r="P93" s="173"/>
      <c r="Q93" s="5"/>
      <c r="R93" s="6" t="s">
        <v>10</v>
      </c>
      <c r="S93" s="133">
        <f>MAX($C$24,$C$26:$C$27)</f>
        <v>0.06</v>
      </c>
      <c r="T93" s="133">
        <f>MAX($I$24,$I$26:$I$27)</f>
        <v>8.3000000000000004E-2</v>
      </c>
      <c r="U93" s="133">
        <f>MAX($O$24,$O$26:$O$27)</f>
        <v>0.1</v>
      </c>
      <c r="V93" s="133">
        <f>MAX($V$24,$V$26,$V$27)</f>
        <v>0.11</v>
      </c>
      <c r="W93" s="135">
        <f>MAX(S93:V93)</f>
        <v>0.11</v>
      </c>
      <c r="X93" s="173"/>
      <c r="Y93" s="5"/>
      <c r="Z93" s="6" t="s">
        <v>10</v>
      </c>
      <c r="AA93" s="140">
        <f>MAX($C$21,$C$29,$C$33)</f>
        <v>5.3999999999999999E-2</v>
      </c>
      <c r="AB93" s="141">
        <f>MAX($I$21,$I$29,$I$33)</f>
        <v>5.1999999999999998E-2</v>
      </c>
      <c r="AC93" s="141">
        <f>MAX($O$21,$O$29,$O$33)</f>
        <v>5.0999999999999997E-2</v>
      </c>
      <c r="AD93" s="140">
        <f>MAX($V$21,$V$29,$V$33)</f>
        <v>5.0999999999999997E-2</v>
      </c>
      <c r="AE93" s="142">
        <f>MAX(AA93:AD93)</f>
        <v>5.3999999999999999E-2</v>
      </c>
      <c r="AF93" s="173"/>
      <c r="AG93" s="5" t="s">
        <v>20</v>
      </c>
      <c r="AH93" s="12" t="s">
        <v>9</v>
      </c>
      <c r="AI93" s="66">
        <f>$C$57</f>
        <v>5.1999999999999998E-2</v>
      </c>
      <c r="AJ93" s="66">
        <f>$I$57</f>
        <v>5.0999999999999997E-2</v>
      </c>
      <c r="AK93" s="66">
        <f>$O$57</f>
        <v>0.05</v>
      </c>
      <c r="AL93" s="66">
        <f>$V$57</f>
        <v>0.05</v>
      </c>
      <c r="AM93" s="73">
        <f>MIN($AI93:$AL93)</f>
        <v>0.05</v>
      </c>
    </row>
    <row r="94" spans="1:112" s="1" customFormat="1" x14ac:dyDescent="0.35">
      <c r="A94" s="5" t="s">
        <v>17</v>
      </c>
      <c r="B94" s="12" t="s">
        <v>9</v>
      </c>
      <c r="C94" s="66">
        <f>MIN(C$36,C$46,C$47,C$50,C$51)</f>
        <v>1.0999999999999999E-2</v>
      </c>
      <c r="D94" s="66">
        <f>MIN(I$36,I$46,I$47,I$50,I$51)</f>
        <v>1.9E-2</v>
      </c>
      <c r="E94" s="119">
        <f>MIN(O$36,O$46,O$47,O$50,O$51)</f>
        <v>2.5000000000000001E-2</v>
      </c>
      <c r="F94" s="119">
        <f>MIN(V$36,V$46,V$47,V$50,V$51)</f>
        <v>2.7E-2</v>
      </c>
      <c r="G94" s="120">
        <f>MIN(C94:F94)</f>
        <v>1.0999999999999999E-2</v>
      </c>
      <c r="H94" s="173"/>
      <c r="I94" s="5" t="s">
        <v>17</v>
      </c>
      <c r="J94" s="12" t="s">
        <v>9</v>
      </c>
      <c r="K94" s="66">
        <f>MIN(C$38,C$39,C$44,C$48)</f>
        <v>8.5999999999999993E-2</v>
      </c>
      <c r="L94" s="126">
        <f>MIN(I$38,I$39,I$44,I$48)</f>
        <v>0.08</v>
      </c>
      <c r="M94" s="126">
        <f>MIN(O$38,O$39,O$44,O$48)</f>
        <v>7.5999999999999998E-2</v>
      </c>
      <c r="N94" s="126">
        <f>MIN(V$38,V$39,V$44,V$48)</f>
        <v>7.2999999999999995E-2</v>
      </c>
      <c r="O94" s="127">
        <f>MIN(K94:N94)</f>
        <v>7.2999999999999995E-2</v>
      </c>
      <c r="P94" s="173"/>
      <c r="Q94" s="5" t="s">
        <v>17</v>
      </c>
      <c r="R94" s="12" t="s">
        <v>9</v>
      </c>
      <c r="S94" s="133">
        <f>MIN($C$40,$C$42:$C$43)</f>
        <v>5.5E-2</v>
      </c>
      <c r="T94" s="133">
        <f>MIN($I$40,$I$42:$I$43)</f>
        <v>5.6000000000000001E-2</v>
      </c>
      <c r="U94" s="133">
        <f>MIN($O$40,$O$42:$O$43)</f>
        <v>5.6000000000000001E-2</v>
      </c>
      <c r="V94" s="133">
        <f>MIN($V$40,$V$42,$V$43)</f>
        <v>5.5E-2</v>
      </c>
      <c r="W94" s="134">
        <f>MIN(S94:V94)</f>
        <v>5.5E-2</v>
      </c>
      <c r="X94" s="173"/>
      <c r="Y94" s="5" t="s">
        <v>17</v>
      </c>
      <c r="Z94" s="12" t="s">
        <v>9</v>
      </c>
      <c r="AA94" s="66">
        <f>MIN($C$37,$C$45,$C$49)</f>
        <v>5.1999999999999998E-2</v>
      </c>
      <c r="AB94" s="119">
        <f>MIN($I$37,$I$45,$I$49)</f>
        <v>5.0999999999999997E-2</v>
      </c>
      <c r="AC94" s="119">
        <f>MIN($O$37,$O$45,$O$49)</f>
        <v>0.05</v>
      </c>
      <c r="AD94" s="66">
        <f>MIN($V$37,$V$45,$V$49)</f>
        <v>0.05</v>
      </c>
      <c r="AE94" s="139">
        <f>MIN(AA94:AD94)</f>
        <v>0.05</v>
      </c>
      <c r="AF94" s="173"/>
      <c r="AG94" s="117" t="s">
        <v>41</v>
      </c>
      <c r="AH94" s="118" t="s">
        <v>9</v>
      </c>
      <c r="AI94" s="66">
        <f>$C$73</f>
        <v>5.0999999999999997E-2</v>
      </c>
      <c r="AJ94" s="66">
        <f>$I$73</f>
        <v>5.0999999999999997E-2</v>
      </c>
      <c r="AK94" s="66">
        <f>$O$73</f>
        <v>0.05</v>
      </c>
      <c r="AL94" s="66">
        <f>$V$73</f>
        <v>0.05</v>
      </c>
      <c r="AM94" s="73">
        <f>MIN($AI94:$AL94)</f>
        <v>0.05</v>
      </c>
    </row>
    <row r="95" spans="1:112" s="1" customFormat="1" x14ac:dyDescent="0.35">
      <c r="A95" s="5"/>
      <c r="B95" s="6" t="s">
        <v>10</v>
      </c>
      <c r="C95" s="66">
        <f>MAX(C$36,C$46,C$47,C$50,C$51)</f>
        <v>3.1E-2</v>
      </c>
      <c r="D95" s="66">
        <f>MAX(I$36,I$46,I$47,I$50,I$51)</f>
        <v>3.7999999999999999E-2</v>
      </c>
      <c r="E95" s="119">
        <f>MAX(O$36,O$46,O$47,O$50,O$51)</f>
        <v>4.8000000000000001E-2</v>
      </c>
      <c r="F95" s="119">
        <f>MAX(V$36,V$46,V$47,V$50,V$51)</f>
        <v>5.6000000000000001E-2</v>
      </c>
      <c r="G95" s="121">
        <f>MAX(C95:F95)</f>
        <v>5.6000000000000001E-2</v>
      </c>
      <c r="H95" s="173"/>
      <c r="I95" s="5"/>
      <c r="J95" s="6" t="s">
        <v>10</v>
      </c>
      <c r="K95" s="66">
        <f>MAX(C$38,C$39,C$44,C$48)</f>
        <v>0.16</v>
      </c>
      <c r="L95" s="126">
        <f>MAX(I$38,I$39,I$44,I$48)</f>
        <v>0.19600000000000001</v>
      </c>
      <c r="M95" s="126">
        <f>MAX(O$38,O$39,O$44,O$48)</f>
        <v>0.214</v>
      </c>
      <c r="N95" s="126">
        <f>MAX(V$38,V$39,V$44,V$48)</f>
        <v>0.22500000000000001</v>
      </c>
      <c r="O95" s="128">
        <f>MAX(K95:N95)</f>
        <v>0.22500000000000001</v>
      </c>
      <c r="P95" s="173"/>
      <c r="Q95" s="5"/>
      <c r="R95" s="6" t="s">
        <v>10</v>
      </c>
      <c r="S95" s="133">
        <f>MAX($C$40,$C$42:$C$43)</f>
        <v>5.7000000000000002E-2</v>
      </c>
      <c r="T95" s="133">
        <f>MAX($I$40,$I$42:$I$43)</f>
        <v>8.2000000000000003E-2</v>
      </c>
      <c r="U95" s="133">
        <f>MAX($O$40,$O$42:$O$43)</f>
        <v>9.7000000000000003E-2</v>
      </c>
      <c r="V95" s="133">
        <f>MAX($V$40,$V$42,$V$43)</f>
        <v>0.108</v>
      </c>
      <c r="W95" s="135">
        <f>MAX(S95:V95)</f>
        <v>0.108</v>
      </c>
      <c r="X95" s="173"/>
      <c r="Y95" s="5"/>
      <c r="Z95" s="6" t="s">
        <v>10</v>
      </c>
      <c r="AA95" s="140">
        <f>MAX($C$37,$C$45,$C$49)</f>
        <v>5.3999999999999999E-2</v>
      </c>
      <c r="AB95" s="141">
        <f>MAX($I$37,$I$45,$I$49)</f>
        <v>5.1999999999999998E-2</v>
      </c>
      <c r="AC95" s="141">
        <f>MAX($O$37,$O$45,$O$49)</f>
        <v>5.0999999999999997E-2</v>
      </c>
      <c r="AD95" s="140">
        <f>MAX($V$37,$V$45,$V$49)</f>
        <v>0.05</v>
      </c>
      <c r="AE95" s="142">
        <f>MAX(AA95:AD95)</f>
        <v>5.3999999999999999E-2</v>
      </c>
      <c r="AF95" s="173"/>
      <c r="AG95" s="69"/>
      <c r="AH95" s="70" t="s">
        <v>9</v>
      </c>
      <c r="AI95" s="71">
        <f>MIN($AI90:$AI94)</f>
        <v>5.0999999999999997E-2</v>
      </c>
      <c r="AJ95" s="71">
        <f>MIN($AJ90:$AJ94)</f>
        <v>5.0999999999999997E-2</v>
      </c>
      <c r="AK95" s="71">
        <f>MIN($AK90:$AK94)</f>
        <v>0.05</v>
      </c>
      <c r="AL95" s="71">
        <f>MIN($AL90:$AL94)</f>
        <v>0.05</v>
      </c>
      <c r="AM95" s="72">
        <f>MIN($AM90:$AM94)</f>
        <v>0.05</v>
      </c>
    </row>
    <row r="96" spans="1:112" s="1" customFormat="1" x14ac:dyDescent="0.35">
      <c r="A96" s="5" t="s">
        <v>20</v>
      </c>
      <c r="B96" s="12" t="s">
        <v>9</v>
      </c>
      <c r="C96" s="66">
        <f>MIN(C$52,C$62,C$63,C$66,C$67)</f>
        <v>0.01</v>
      </c>
      <c r="D96" s="66">
        <f>MIN(I$52,I$62,I$63,I$66,I$67)</f>
        <v>1.7999999999999999E-2</v>
      </c>
      <c r="E96" s="119">
        <f>MIN(O$52,O$62,O$63,O$66,O$67)</f>
        <v>2.4E-2</v>
      </c>
      <c r="F96" s="119">
        <f>MIN(V$52,V$62,V$63,V$66,V$67)</f>
        <v>2.7E-2</v>
      </c>
      <c r="G96" s="120">
        <f>MIN(C96:F96)</f>
        <v>0.01</v>
      </c>
      <c r="H96" s="173"/>
      <c r="I96" s="5" t="s">
        <v>20</v>
      </c>
      <c r="J96" s="12" t="s">
        <v>9</v>
      </c>
      <c r="K96" s="66">
        <f>MIN(C$54,C$55,C$60,C$64)</f>
        <v>8.5000000000000006E-2</v>
      </c>
      <c r="L96" s="126">
        <f>MIN(I$54,I$55,I$60,I$64)</f>
        <v>0.08</v>
      </c>
      <c r="M96" s="126">
        <f>MIN(O$54,O$55,O$60,O$64)</f>
        <v>7.4999999999999997E-2</v>
      </c>
      <c r="N96" s="126">
        <f>MIN(V$54,V$55,V$60,V$64)</f>
        <v>7.2999999999999995E-2</v>
      </c>
      <c r="O96" s="127">
        <f>MIN(K96:N96)</f>
        <v>7.2999999999999995E-2</v>
      </c>
      <c r="P96" s="173"/>
      <c r="Q96" s="5" t="s">
        <v>20</v>
      </c>
      <c r="R96" s="12" t="s">
        <v>9</v>
      </c>
      <c r="S96" s="133">
        <f>MIN($C$56,$C$58,$C$59)</f>
        <v>5.3999999999999999E-2</v>
      </c>
      <c r="T96" s="133">
        <f>MIN($I$56,$I$58,$I$59)</f>
        <v>5.5E-2</v>
      </c>
      <c r="U96" s="133">
        <f>MIN($O$56,$O$58,$O$59)</f>
        <v>5.6000000000000001E-2</v>
      </c>
      <c r="V96" s="133">
        <f>MIN($V$56,$V$58,$V$59)</f>
        <v>5.6000000000000001E-2</v>
      </c>
      <c r="W96" s="134">
        <f>MIN(S96:V96)</f>
        <v>5.3999999999999999E-2</v>
      </c>
      <c r="X96" s="173"/>
      <c r="Y96" s="5" t="s">
        <v>20</v>
      </c>
      <c r="Z96" s="12" t="s">
        <v>9</v>
      </c>
      <c r="AA96" s="66">
        <f>MIN($C$53,$C$61,$C$65)</f>
        <v>5.1999999999999998E-2</v>
      </c>
      <c r="AB96" s="119">
        <f>MIN($I$53,$I$61,$I$65)</f>
        <v>5.0999999999999997E-2</v>
      </c>
      <c r="AC96" s="119">
        <f>MIN($O$53,$O$61,$O$65)</f>
        <v>0.05</v>
      </c>
      <c r="AD96" s="66">
        <f>MIN($V$53,$V$61,$V$65)</f>
        <v>0.05</v>
      </c>
      <c r="AE96" s="139">
        <f>MIN(AA96:AD96)</f>
        <v>0.05</v>
      </c>
      <c r="AF96" s="173"/>
      <c r="AG96" s="69"/>
      <c r="AH96" s="70" t="s">
        <v>10</v>
      </c>
      <c r="AI96" s="71">
        <f>MAX($AI90:$AI94)</f>
        <v>5.5E-2</v>
      </c>
      <c r="AJ96" s="71">
        <f>MAX($AJ90:$AJ94)</f>
        <v>5.2999999999999999E-2</v>
      </c>
      <c r="AK96" s="71">
        <f>MAX($AK90:$AK94)</f>
        <v>5.0999999999999997E-2</v>
      </c>
      <c r="AL96" s="71">
        <f>MAX($AL90:$AL94)</f>
        <v>5.0999999999999997E-2</v>
      </c>
      <c r="AM96" s="72">
        <f>MAX($AM90:$AM94)</f>
        <v>5.0999999999999997E-2</v>
      </c>
    </row>
    <row r="97" spans="1:39" s="1" customFormat="1" x14ac:dyDescent="0.35">
      <c r="A97" s="5"/>
      <c r="B97" s="6" t="s">
        <v>10</v>
      </c>
      <c r="C97" s="66">
        <f>MAX(C$52,C$62,C$63,C$66,C$67)</f>
        <v>0.03</v>
      </c>
      <c r="D97" s="66">
        <f>MAX(I$52,I$62,I$63,I$66,I$67)</f>
        <v>3.6999999999999998E-2</v>
      </c>
      <c r="E97" s="119">
        <f>MAX(O$52,O$62,O$63,O$66,O$67)</f>
        <v>4.7E-2</v>
      </c>
      <c r="F97" s="119">
        <f>MAX(V$52,V$62,V$63,V$66,V$67)</f>
        <v>5.5E-2</v>
      </c>
      <c r="G97" s="121">
        <f>MAX(C97:F97)</f>
        <v>5.5E-2</v>
      </c>
      <c r="H97" s="173"/>
      <c r="I97" s="5"/>
      <c r="J97" s="6" t="s">
        <v>10</v>
      </c>
      <c r="K97" s="66">
        <f>MAX(C$54,C$55,C$60,C$64)</f>
        <v>0.158</v>
      </c>
      <c r="L97" s="126">
        <f>MAX(I$54,I$55,I$60,I$64)</f>
        <v>0.19400000000000001</v>
      </c>
      <c r="M97" s="126">
        <f>MAX(O$54,O$55,O$60,O$64)</f>
        <v>0.21299999999999999</v>
      </c>
      <c r="N97" s="126">
        <f>MAX(V$54,V$55,V$60,V$64)</f>
        <v>0.223</v>
      </c>
      <c r="O97" s="128">
        <f>MAX(K97:N97)</f>
        <v>0.223</v>
      </c>
      <c r="P97" s="173"/>
      <c r="Q97" s="5"/>
      <c r="R97" s="6" t="s">
        <v>10</v>
      </c>
      <c r="S97" s="133">
        <f>MAX($C$56,$C$58,$C$59)</f>
        <v>5.6000000000000001E-2</v>
      </c>
      <c r="T97" s="133">
        <f>MAX($I$56,$I$58,$I$59)</f>
        <v>0.08</v>
      </c>
      <c r="U97" s="133">
        <f>MAX($O$56,$O$58,$O$59)</f>
        <v>9.6000000000000002E-2</v>
      </c>
      <c r="V97" s="133">
        <f>MAX($V$56,$V$58,$V$59)</f>
        <v>0.107</v>
      </c>
      <c r="W97" s="135">
        <f>MAX(S97:V97)</f>
        <v>0.107</v>
      </c>
      <c r="X97" s="173"/>
      <c r="Y97" s="5"/>
      <c r="Z97" s="6" t="s">
        <v>10</v>
      </c>
      <c r="AA97" s="140">
        <f>MAX($C$53,$C$61,$C$65)</f>
        <v>5.2999999999999999E-2</v>
      </c>
      <c r="AB97" s="141">
        <f>MAX($I$53,$I$61,$I$65)</f>
        <v>5.0999999999999997E-2</v>
      </c>
      <c r="AC97" s="141">
        <f>MAX($O$53,$O$61,$O$65)</f>
        <v>5.0999999999999997E-2</v>
      </c>
      <c r="AD97" s="66">
        <f>MAX($V$53,$V$61,$V$65)</f>
        <v>0.05</v>
      </c>
      <c r="AE97" s="142">
        <f>MAX(AA97:AD97)</f>
        <v>5.2999999999999999E-2</v>
      </c>
      <c r="AF97" s="173"/>
      <c r="AG97" s="173"/>
      <c r="AH97" s="173"/>
      <c r="AI97" s="173"/>
      <c r="AJ97" s="173"/>
      <c r="AK97" s="173"/>
      <c r="AL97" s="173"/>
      <c r="AM97" s="173"/>
    </row>
    <row r="98" spans="1:39" s="1" customFormat="1" x14ac:dyDescent="0.35">
      <c r="A98" s="173" t="s">
        <v>41</v>
      </c>
      <c r="B98" s="12" t="s">
        <v>9</v>
      </c>
      <c r="C98" s="66">
        <f>MIN(C$68,C$78,C$79,C$82,C$83)</f>
        <v>8.9999999999999993E-3</v>
      </c>
      <c r="D98" s="66">
        <f>MIN(I$68,I$78,I$79,I$82,I$83)</f>
        <v>1.7000000000000001E-2</v>
      </c>
      <c r="E98" s="119">
        <f>MIN(O$68,O$78,O$79,O$82,O$83)</f>
        <v>2.3E-2</v>
      </c>
      <c r="F98" s="119">
        <f>MIN(V$68,V$78,V$79,V$82,V$83)</f>
        <v>2.5999999999999999E-2</v>
      </c>
      <c r="G98" s="120">
        <f>MIN(C98:F98)</f>
        <v>8.9999999999999993E-3</v>
      </c>
      <c r="H98" s="173"/>
      <c r="I98" s="5" t="s">
        <v>41</v>
      </c>
      <c r="J98" s="12" t="s">
        <v>9</v>
      </c>
      <c r="K98" s="66">
        <f>MIN(C$70,C$71,C$76,C$80)</f>
        <v>8.4000000000000005E-2</v>
      </c>
      <c r="L98" s="126">
        <f>MIN(I$70,I$71,I$76,I$80)</f>
        <v>7.8E-2</v>
      </c>
      <c r="M98" s="126">
        <f>MIN(O$70,O$71,O$76,O$80)</f>
        <v>7.4999999999999997E-2</v>
      </c>
      <c r="N98" s="126">
        <f>MIN(V$70,V$71,V$76,V$80)</f>
        <v>7.2999999999999995E-2</v>
      </c>
      <c r="O98" s="127">
        <f>MIN(K98:N98)</f>
        <v>7.2999999999999995E-2</v>
      </c>
      <c r="P98" s="173"/>
      <c r="Q98" s="5" t="s">
        <v>41</v>
      </c>
      <c r="R98" s="12" t="s">
        <v>9</v>
      </c>
      <c r="S98" s="133">
        <f>MIN($C$72,$C$74,$C$75)</f>
        <v>5.1999999999999998E-2</v>
      </c>
      <c r="T98" s="133">
        <f>MIN($I$72,$I$74,$I$75)</f>
        <v>5.5E-2</v>
      </c>
      <c r="U98" s="133">
        <f>MIN($O$72,$O$74,$O$75)</f>
        <v>5.6000000000000001E-2</v>
      </c>
      <c r="V98" s="133">
        <f>MIN($V$72,$V$74,$V$75)</f>
        <v>5.6000000000000001E-2</v>
      </c>
      <c r="W98" s="134">
        <f>MIN(S98:V98)</f>
        <v>5.1999999999999998E-2</v>
      </c>
      <c r="X98" s="173"/>
      <c r="Y98" s="5" t="s">
        <v>41</v>
      </c>
      <c r="Z98" s="12" t="s">
        <v>9</v>
      </c>
      <c r="AA98" s="66">
        <f>MIN($C$69,$C$77,$C$81)</f>
        <v>5.0999999999999997E-2</v>
      </c>
      <c r="AB98" s="66">
        <f>MIN($I$69,$I$77,$I$81)</f>
        <v>0.05</v>
      </c>
      <c r="AC98" s="66">
        <f>MIN($O$69,$O$77,$O$81)</f>
        <v>0.05</v>
      </c>
      <c r="AD98" s="66">
        <f>MIN($V$69,$V$77,$V$81)</f>
        <v>0.05</v>
      </c>
      <c r="AE98" s="139">
        <f>MIN(AA98:AD98)</f>
        <v>0.05</v>
      </c>
      <c r="AF98" s="173"/>
      <c r="AG98" s="173"/>
      <c r="AH98" s="173"/>
      <c r="AI98" s="173"/>
      <c r="AJ98" s="173"/>
      <c r="AK98" s="173"/>
      <c r="AL98" s="173"/>
      <c r="AM98" s="173"/>
    </row>
    <row r="99" spans="1:39" s="1" customFormat="1" x14ac:dyDescent="0.35">
      <c r="A99" s="173"/>
      <c r="B99" s="6" t="s">
        <v>10</v>
      </c>
      <c r="C99" s="66">
        <f>MAX(C$68,C$78,C$79,C$82,C$83)</f>
        <v>2.8000000000000001E-2</v>
      </c>
      <c r="D99" s="66">
        <f>MAX(I$68,I$78,I$79,I$82,I$83)</f>
        <v>3.5000000000000003E-2</v>
      </c>
      <c r="E99" s="119">
        <f>MAX(O$68,O$78,O$79,O$82,O$83)</f>
        <v>4.5999999999999999E-2</v>
      </c>
      <c r="F99" s="119">
        <f>MAX(V$68,V$78,V$79,V$82,V$83)</f>
        <v>5.2999999999999999E-2</v>
      </c>
      <c r="G99" s="121">
        <f>MAX(C99:F99)</f>
        <v>5.2999999999999999E-2</v>
      </c>
      <c r="H99" s="173"/>
      <c r="I99" s="5"/>
      <c r="J99" s="6" t="s">
        <v>10</v>
      </c>
      <c r="K99" s="66">
        <f>MAX(C$70,C$71,C$76,C$80)</f>
        <v>0.153</v>
      </c>
      <c r="L99" s="126">
        <f>MAX(I$70,I$71,I$76,I$80)</f>
        <v>0.189</v>
      </c>
      <c r="M99" s="126">
        <f>MAX(O$70,O$71,O$76,O$80)</f>
        <v>0.20799999999999999</v>
      </c>
      <c r="N99" s="126">
        <f>MAX(V$70,V$71,V$76,V$80)</f>
        <v>0.219</v>
      </c>
      <c r="O99" s="128">
        <f>MAX(K99:N99)</f>
        <v>0.219</v>
      </c>
      <c r="P99" s="173"/>
      <c r="Q99" s="5"/>
      <c r="R99" s="6" t="s">
        <v>10</v>
      </c>
      <c r="S99" s="133">
        <f>MAX($C$72,$C$74,$C$75)</f>
        <v>5.2999999999999999E-2</v>
      </c>
      <c r="T99" s="133">
        <f>MAX($I$72,$I$74,$I$75)</f>
        <v>7.6999999999999999E-2</v>
      </c>
      <c r="U99" s="133">
        <f>MAX($O$72,$O$74,$O$75)</f>
        <v>9.4E-2</v>
      </c>
      <c r="V99" s="133">
        <f>MAX($V$72,$V$74,$V$75)</f>
        <v>0.104</v>
      </c>
      <c r="W99" s="135">
        <f>MAX(S99:V99)</f>
        <v>0.104</v>
      </c>
      <c r="X99" s="173"/>
      <c r="Y99" s="5"/>
      <c r="Z99" s="6" t="s">
        <v>10</v>
      </c>
      <c r="AA99" s="66">
        <f>MAX($C$69,$C$77,$C$81)</f>
        <v>5.0999999999999997E-2</v>
      </c>
      <c r="AB99" s="66">
        <f>MAX($I$69,$I$77,$I$81)</f>
        <v>5.0999999999999997E-2</v>
      </c>
      <c r="AC99" s="66">
        <f>MAX($O$69,$O$77,$O$81)</f>
        <v>0.05</v>
      </c>
      <c r="AD99" s="66">
        <f>MAX($V$69,$V$77,$V$81)</f>
        <v>0.05</v>
      </c>
      <c r="AE99" s="142">
        <f>MAX(AA99:AD99)</f>
        <v>5.0999999999999997E-2</v>
      </c>
      <c r="AF99" s="173"/>
      <c r="AG99" s="173"/>
      <c r="AH99" s="173"/>
      <c r="AI99" s="173"/>
      <c r="AJ99" s="173"/>
      <c r="AK99" s="173"/>
      <c r="AL99" s="173"/>
      <c r="AM99" s="173"/>
    </row>
    <row r="100" spans="1:39" s="1" customFormat="1" x14ac:dyDescent="0.35">
      <c r="A100" s="40"/>
      <c r="B100" s="41" t="s">
        <v>18</v>
      </c>
      <c r="C100" s="122">
        <f>MIN(C90:C99)</f>
        <v>8.9999999999999993E-3</v>
      </c>
      <c r="D100" s="122">
        <f>MIN(D90:D99)</f>
        <v>1.7000000000000001E-2</v>
      </c>
      <c r="E100" s="122">
        <f>MIN(E90:E99)</f>
        <v>2.3E-2</v>
      </c>
      <c r="F100" s="122">
        <f>MIN(F90:F99)</f>
        <v>2.5999999999999999E-2</v>
      </c>
      <c r="G100" s="123">
        <f>MIN(C100:F100)</f>
        <v>8.9999999999999993E-3</v>
      </c>
      <c r="H100" s="173"/>
      <c r="I100" s="46"/>
      <c r="J100" s="47" t="s">
        <v>18</v>
      </c>
      <c r="K100" s="129">
        <f>MIN(K90:K99)</f>
        <v>8.4000000000000005E-2</v>
      </c>
      <c r="L100" s="129">
        <f>MIN(L90:L99)</f>
        <v>7.8E-2</v>
      </c>
      <c r="M100" s="129">
        <f>MIN(M90:M99)</f>
        <v>7.4999999999999997E-2</v>
      </c>
      <c r="N100" s="129">
        <f>MIN(N90:N99)</f>
        <v>7.2999999999999995E-2</v>
      </c>
      <c r="O100" s="130">
        <f>MIN(K100:N100)</f>
        <v>7.2999999999999995E-2</v>
      </c>
      <c r="P100" s="173"/>
      <c r="Q100" s="52"/>
      <c r="R100" s="53" t="s">
        <v>18</v>
      </c>
      <c r="S100" s="112">
        <f>MIN(S90:S99)</f>
        <v>5.1999999999999998E-2</v>
      </c>
      <c r="T100" s="112">
        <f>MIN(T90:T99)</f>
        <v>5.5E-2</v>
      </c>
      <c r="U100" s="112">
        <f>MIN(U90:U99)</f>
        <v>5.6000000000000001E-2</v>
      </c>
      <c r="V100" s="112">
        <f>MIN(V90:V99)</f>
        <v>5.5E-2</v>
      </c>
      <c r="W100" s="136">
        <f>MIN(S100:V100)</f>
        <v>5.1999999999999998E-2</v>
      </c>
      <c r="X100" s="173"/>
      <c r="Y100" s="59"/>
      <c r="Z100" s="74" t="s">
        <v>9</v>
      </c>
      <c r="AA100" s="143">
        <f>MIN(AA90:AA99)</f>
        <v>5.0999999999999997E-2</v>
      </c>
      <c r="AB100" s="143">
        <f>MIN(AB90:AB99)</f>
        <v>0.05</v>
      </c>
      <c r="AC100" s="143">
        <f>MIN(AC90:AC99)</f>
        <v>0.05</v>
      </c>
      <c r="AD100" s="143">
        <f>MIN(AD90:AD99)</f>
        <v>0.05</v>
      </c>
      <c r="AE100" s="144">
        <f>MIN(AA100:AD100)</f>
        <v>0.05</v>
      </c>
      <c r="AF100" s="173"/>
      <c r="AG100" s="173"/>
      <c r="AH100" s="173"/>
      <c r="AI100" s="173"/>
      <c r="AJ100" s="173"/>
      <c r="AK100" s="173"/>
      <c r="AL100" s="173"/>
      <c r="AM100" s="173"/>
    </row>
    <row r="101" spans="1:39" s="1" customFormat="1" x14ac:dyDescent="0.35">
      <c r="A101" s="42"/>
      <c r="B101" s="43" t="s">
        <v>19</v>
      </c>
      <c r="C101" s="124">
        <f>MAX(C90:C99)</f>
        <v>3.4000000000000002E-2</v>
      </c>
      <c r="D101" s="124">
        <f>MAX(D90:D99)</f>
        <v>4.2000000000000003E-2</v>
      </c>
      <c r="E101" s="124">
        <f>MAX(E90:E99)</f>
        <v>5.1999999999999998E-2</v>
      </c>
      <c r="F101" s="124">
        <f>MAX(F90:F99)</f>
        <v>0.06</v>
      </c>
      <c r="G101" s="125">
        <f>MAX(C101:F101)</f>
        <v>0.06</v>
      </c>
      <c r="H101" s="173"/>
      <c r="I101" s="48"/>
      <c r="J101" s="49" t="s">
        <v>19</v>
      </c>
      <c r="K101" s="131">
        <f>MAX(K90:K99)</f>
        <v>0.17199999999999999</v>
      </c>
      <c r="L101" s="131">
        <f>MAX(L90:L99)</f>
        <v>0.20699999999999999</v>
      </c>
      <c r="M101" s="131">
        <f>MAX(M90:M99)</f>
        <v>0.22500000000000001</v>
      </c>
      <c r="N101" s="131">
        <f>MAX(N90:N99)</f>
        <v>0.23400000000000001</v>
      </c>
      <c r="O101" s="132">
        <f>MAX(K101:N101)</f>
        <v>0.23400000000000001</v>
      </c>
      <c r="P101" s="173"/>
      <c r="Q101" s="54"/>
      <c r="R101" s="55" t="s">
        <v>19</v>
      </c>
      <c r="S101" s="137">
        <f>MAX(S90:S99)</f>
        <v>6.4000000000000001E-2</v>
      </c>
      <c r="T101" s="137">
        <f>MAX(T90:T99)</f>
        <v>8.7999999999999995E-2</v>
      </c>
      <c r="U101" s="137">
        <f>MAX(U90:U99)</f>
        <v>0.10299999999999999</v>
      </c>
      <c r="V101" s="137">
        <f>MAX(V90:V99)</f>
        <v>0.113</v>
      </c>
      <c r="W101" s="138">
        <f>MAX(S101:V101)</f>
        <v>0.113</v>
      </c>
      <c r="X101" s="173"/>
      <c r="Y101" s="61"/>
      <c r="Z101" s="62" t="s">
        <v>10</v>
      </c>
      <c r="AA101" s="145">
        <f>MAX(AA90:AA99)</f>
        <v>5.7000000000000002E-2</v>
      </c>
      <c r="AB101" s="145">
        <f>MAX(AB90:AB99)</f>
        <v>5.2999999999999999E-2</v>
      </c>
      <c r="AC101" s="145">
        <f>MAX(AC90:AC99)</f>
        <v>5.1999999999999998E-2</v>
      </c>
      <c r="AD101" s="145">
        <f>MAX(AD90:AD99)</f>
        <v>5.0999999999999997E-2</v>
      </c>
      <c r="AE101" s="146">
        <f>MAX(AA101:AD101)</f>
        <v>5.7000000000000002E-2</v>
      </c>
      <c r="AF101" s="173"/>
      <c r="AG101" s="173"/>
      <c r="AH101" s="173"/>
      <c r="AI101" s="173"/>
      <c r="AJ101" s="173"/>
      <c r="AK101" s="173"/>
      <c r="AL101" s="173"/>
      <c r="AM101" s="173"/>
    </row>
    <row r="102" spans="1:39" s="1" customFormat="1" x14ac:dyDescent="0.35">
      <c r="A102" s="34"/>
      <c r="B102" s="35"/>
      <c r="C102" s="35"/>
      <c r="D102" s="35"/>
      <c r="E102" s="35"/>
      <c r="F102" s="35"/>
      <c r="G102" s="36"/>
      <c r="H102" s="37"/>
      <c r="I102" s="34"/>
      <c r="J102" s="35"/>
      <c r="K102" s="35"/>
      <c r="L102" s="35"/>
      <c r="M102" s="35"/>
      <c r="N102" s="35"/>
      <c r="O102" s="36"/>
      <c r="P102" s="37"/>
      <c r="Q102" s="37"/>
      <c r="R102" s="37"/>
      <c r="S102" s="37"/>
      <c r="T102" s="37"/>
      <c r="U102" s="37"/>
      <c r="V102" s="37"/>
      <c r="W102" s="37"/>
      <c r="X102" s="37"/>
      <c r="Y102" s="173"/>
      <c r="Z102" s="173"/>
      <c r="AA102" s="173"/>
      <c r="AB102" s="173"/>
      <c r="AC102" s="173"/>
      <c r="AD102" s="173"/>
      <c r="AE102" s="173"/>
      <c r="AF102" s="173"/>
      <c r="AG102" s="37"/>
      <c r="AH102" s="37"/>
      <c r="AI102" s="37"/>
      <c r="AJ102" s="37"/>
      <c r="AK102" s="37"/>
      <c r="AL102" s="37"/>
      <c r="AM102" s="37"/>
    </row>
    <row r="103" spans="1:39" s="1" customFormat="1" x14ac:dyDescent="0.35">
      <c r="A103" s="2" t="s">
        <v>49</v>
      </c>
      <c r="B103" s="3" t="s">
        <v>8</v>
      </c>
      <c r="C103" s="4">
        <v>2</v>
      </c>
      <c r="D103" s="4">
        <v>3</v>
      </c>
      <c r="E103" s="4">
        <v>4</v>
      </c>
      <c r="F103" s="4">
        <v>5</v>
      </c>
      <c r="G103" s="38" t="s">
        <v>11</v>
      </c>
      <c r="H103" s="173"/>
      <c r="I103" s="2" t="s">
        <v>49</v>
      </c>
      <c r="J103" s="3" t="s">
        <v>8</v>
      </c>
      <c r="K103" s="4">
        <v>2</v>
      </c>
      <c r="L103" s="4">
        <v>3</v>
      </c>
      <c r="M103" s="4">
        <v>4</v>
      </c>
      <c r="N103" s="4">
        <v>5</v>
      </c>
      <c r="O103" s="44" t="s">
        <v>11</v>
      </c>
      <c r="P103" s="173"/>
      <c r="Q103" s="2" t="s">
        <v>2</v>
      </c>
      <c r="R103" s="3" t="s">
        <v>8</v>
      </c>
      <c r="S103" s="4">
        <v>2</v>
      </c>
      <c r="T103" s="4">
        <v>3</v>
      </c>
      <c r="U103" s="4">
        <v>4</v>
      </c>
      <c r="V103" s="4">
        <v>5</v>
      </c>
      <c r="W103" s="50" t="s">
        <v>11</v>
      </c>
      <c r="X103" s="173"/>
      <c r="Y103" s="2" t="s">
        <v>2</v>
      </c>
      <c r="Z103" s="3" t="s">
        <v>8</v>
      </c>
      <c r="AA103" s="4">
        <v>2</v>
      </c>
      <c r="AB103" s="4">
        <v>3</v>
      </c>
      <c r="AC103" s="4">
        <v>4</v>
      </c>
      <c r="AD103" s="4">
        <v>5</v>
      </c>
      <c r="AE103" s="56" t="s">
        <v>11</v>
      </c>
      <c r="AF103" s="173"/>
      <c r="AG103" s="185" t="s">
        <v>53</v>
      </c>
      <c r="AH103" s="185"/>
      <c r="AI103" s="185"/>
      <c r="AJ103" s="185"/>
      <c r="AK103" s="185"/>
      <c r="AL103" s="185"/>
      <c r="AM103" s="185"/>
    </row>
    <row r="104" spans="1:39" s="1" customFormat="1" x14ac:dyDescent="0.35">
      <c r="A104" s="5" t="s">
        <v>12</v>
      </c>
      <c r="B104" s="6"/>
      <c r="C104" s="7"/>
      <c r="D104" s="7"/>
      <c r="E104" s="7"/>
      <c r="F104" s="7"/>
      <c r="G104" s="39"/>
      <c r="H104" s="173"/>
      <c r="I104" s="5" t="s">
        <v>12</v>
      </c>
      <c r="J104" s="6"/>
      <c r="K104" s="7"/>
      <c r="L104" s="7"/>
      <c r="M104" s="7"/>
      <c r="N104" s="7"/>
      <c r="O104" s="45"/>
      <c r="P104" s="173"/>
      <c r="Q104" s="5" t="s">
        <v>12</v>
      </c>
      <c r="R104" s="6"/>
      <c r="S104" s="7"/>
      <c r="T104" s="7"/>
      <c r="U104" s="7"/>
      <c r="V104" s="7"/>
      <c r="W104" s="51"/>
      <c r="X104" s="173"/>
      <c r="Y104" s="5" t="s">
        <v>12</v>
      </c>
      <c r="Z104" s="6"/>
      <c r="AA104" s="7"/>
      <c r="AB104" s="7"/>
      <c r="AC104" s="7"/>
      <c r="AD104" s="7"/>
      <c r="AE104" s="57"/>
      <c r="AF104" s="173"/>
      <c r="AG104" s="173"/>
      <c r="AH104" s="173"/>
      <c r="AI104" s="173"/>
      <c r="AJ104" s="173"/>
      <c r="AK104" s="173"/>
      <c r="AL104" s="173"/>
      <c r="AM104" s="173"/>
    </row>
    <row r="105" spans="1:39" s="1" customFormat="1" ht="15" customHeight="1" x14ac:dyDescent="0.35">
      <c r="A105" s="5" t="s">
        <v>13</v>
      </c>
      <c r="B105" s="12" t="s">
        <v>9</v>
      </c>
      <c r="C105" s="148">
        <f>MIN(D$4,D$14,D$15,D$18,D$19)</f>
        <v>5.2999999999999999E-2</v>
      </c>
      <c r="D105" s="148">
        <f>MIN(J$4,J$14,J$15,J$18,J$19)</f>
        <v>5.5E-2</v>
      </c>
      <c r="E105" s="148">
        <f>MIN(P$4,P$14,P$15,P$18,P$19)</f>
        <v>5.7000000000000002E-2</v>
      </c>
      <c r="F105" s="148">
        <f>MIN(W$4,W$14,W$15,W$18,W$19)</f>
        <v>0.06</v>
      </c>
      <c r="G105" s="120">
        <f>MIN(C120:F120)</f>
        <v>5.2999999999999999E-2</v>
      </c>
      <c r="H105" s="173"/>
      <c r="I105" s="5" t="s">
        <v>13</v>
      </c>
      <c r="J105" s="12" t="s">
        <v>9</v>
      </c>
      <c r="K105" s="148">
        <f>MIN(D$6,D$7,D$12,D$16)</f>
        <v>5.7000000000000002E-2</v>
      </c>
      <c r="L105" s="148">
        <f>MIN(J$6,J$7,J$12,J$16)</f>
        <v>6.3E-2</v>
      </c>
      <c r="M105" s="148">
        <f>MIN(P$6,P$7,P$12,P$16)</f>
        <v>6.8000000000000005E-2</v>
      </c>
      <c r="N105" s="148">
        <f>MIN(W$6,W$7,W$12,W$16)</f>
        <v>7.0999999999999994E-2</v>
      </c>
      <c r="O105" s="127">
        <f>MIN(K105:N105)</f>
        <v>5.7000000000000002E-2</v>
      </c>
      <c r="P105" s="173"/>
      <c r="Q105" s="5" t="s">
        <v>13</v>
      </c>
      <c r="R105" s="12" t="s">
        <v>9</v>
      </c>
      <c r="S105" s="148">
        <f>MIN($D$8,$D$10,$D$11)</f>
        <v>5.6000000000000001E-2</v>
      </c>
      <c r="T105" s="148">
        <f>MIN($J$8,$J$10,$J$11)</f>
        <v>5.8999999999999997E-2</v>
      </c>
      <c r="U105" s="148">
        <f>MIN($P$8,$P$10,$P$11)</f>
        <v>6.2E-2</v>
      </c>
      <c r="V105" s="148">
        <f>MIN($W$8,$W$10,$W$11)</f>
        <v>6.3E-2</v>
      </c>
      <c r="W105" s="134">
        <f>MIN(S105:V105)</f>
        <v>5.6000000000000001E-2</v>
      </c>
      <c r="X105" s="173"/>
      <c r="Y105" s="5" t="s">
        <v>13</v>
      </c>
      <c r="Z105" s="12" t="s">
        <v>9</v>
      </c>
      <c r="AA105" s="148">
        <f>MIN($D$5,$D$13,$D$17)</f>
        <v>5.5E-2</v>
      </c>
      <c r="AB105" s="148">
        <f>MIN($J$5,$J$13,$J$17)</f>
        <v>5.8999999999999997E-2</v>
      </c>
      <c r="AC105" s="148">
        <f>MIN($P$5,$P$13,$P$17)</f>
        <v>6.2E-2</v>
      </c>
      <c r="AD105" s="148">
        <f>MIN($W$5,$W$13,$W$17)</f>
        <v>6.5000000000000002E-2</v>
      </c>
      <c r="AE105" s="139">
        <f>MIN(AA105:AD105)</f>
        <v>5.5E-2</v>
      </c>
      <c r="AF105" s="173"/>
      <c r="AG105" s="2" t="s">
        <v>15</v>
      </c>
      <c r="AH105" s="3" t="s">
        <v>8</v>
      </c>
      <c r="AI105" s="4">
        <v>2</v>
      </c>
      <c r="AJ105" s="4">
        <v>3</v>
      </c>
      <c r="AK105" s="4">
        <v>4</v>
      </c>
      <c r="AL105" s="4">
        <v>5</v>
      </c>
      <c r="AM105" s="67" t="s">
        <v>11</v>
      </c>
    </row>
    <row r="106" spans="1:39" s="1" customFormat="1" ht="13.5" customHeight="1" x14ac:dyDescent="0.35">
      <c r="A106" s="5"/>
      <c r="B106" s="6" t="s">
        <v>10</v>
      </c>
      <c r="C106" s="148">
        <f>MAX(D$4,D$14,D$15,D$18,D$19)</f>
        <v>5.6000000000000001E-2</v>
      </c>
      <c r="D106" s="148">
        <f>MAX(J$4,J$14,J$15,J$18,J$19)</f>
        <v>6.2E-2</v>
      </c>
      <c r="E106" s="148">
        <f>MAX(P$4,P$14,P$15,P$18,P$19)</f>
        <v>6.7000000000000004E-2</v>
      </c>
      <c r="F106" s="148">
        <f>MAX(W$4,W$14,W$15,W$18,W$19)</f>
        <v>7.0999999999999994E-2</v>
      </c>
      <c r="G106" s="121">
        <f>MAX(C121:F121)</f>
        <v>9.8000000000000004E-2</v>
      </c>
      <c r="H106" s="173"/>
      <c r="I106" s="5"/>
      <c r="J106" s="6" t="s">
        <v>10</v>
      </c>
      <c r="K106" s="148">
        <f>MAX(D$6,D$7,D$12,D$16)</f>
        <v>6.7000000000000004E-2</v>
      </c>
      <c r="L106" s="148">
        <f>MAX(J$6,J$7,J$12,J$16)</f>
        <v>6.8000000000000005E-2</v>
      </c>
      <c r="M106" s="148">
        <f>MAX(P$6,P$7,P$12,P$16)</f>
        <v>7.0000000000000007E-2</v>
      </c>
      <c r="N106" s="148">
        <f>MAX(W$6,W$7,W$12,W$16)</f>
        <v>7.1999999999999995E-2</v>
      </c>
      <c r="O106" s="128">
        <f>MAX(K106:N106)</f>
        <v>7.1999999999999995E-2</v>
      </c>
      <c r="P106" s="173"/>
      <c r="Q106" s="5"/>
      <c r="R106" s="6" t="s">
        <v>10</v>
      </c>
      <c r="S106" s="148">
        <f>MAX($D$8,$D$10,$D$11)</f>
        <v>5.8999999999999997E-2</v>
      </c>
      <c r="T106" s="148">
        <f>MAX($J$8,$J$10,$J$11)</f>
        <v>6.3E-2</v>
      </c>
      <c r="U106" s="148">
        <f>MAX($P$8,$P$10,$P$11)</f>
        <v>6.6000000000000003E-2</v>
      </c>
      <c r="V106" s="148">
        <f>MAX($W$8,$W$10,$W$11)</f>
        <v>7.0000000000000007E-2</v>
      </c>
      <c r="W106" s="135">
        <f>MAX(S106:V106)</f>
        <v>7.0000000000000007E-2</v>
      </c>
      <c r="X106" s="173"/>
      <c r="Y106" s="5"/>
      <c r="Z106" s="6" t="s">
        <v>10</v>
      </c>
      <c r="AA106" s="149">
        <f>MAX($D$5,$D$13,$D$17)</f>
        <v>0.06</v>
      </c>
      <c r="AB106" s="149">
        <f>MAX($J$5,$J$13,$J$17)</f>
        <v>6.5000000000000002E-2</v>
      </c>
      <c r="AC106" s="149">
        <f>MAX($P$5,$P$13,$P$17)</f>
        <v>6.9000000000000006E-2</v>
      </c>
      <c r="AD106" s="149">
        <f>MAX($W$5,$W$13,$W$17)</f>
        <v>7.1999999999999995E-2</v>
      </c>
      <c r="AE106" s="142">
        <f>MAX(AA106:AD106)</f>
        <v>7.1999999999999995E-2</v>
      </c>
      <c r="AF106" s="173"/>
      <c r="AG106" s="5" t="s">
        <v>12</v>
      </c>
      <c r="AH106" s="6"/>
      <c r="AI106" s="7"/>
      <c r="AJ106" s="7"/>
      <c r="AK106" s="7"/>
      <c r="AL106" s="7"/>
      <c r="AM106" s="68"/>
    </row>
    <row r="107" spans="1:39" s="1" customFormat="1" ht="17.25" customHeight="1" x14ac:dyDescent="0.35">
      <c r="A107" s="5" t="s">
        <v>14</v>
      </c>
      <c r="B107" s="12" t="s">
        <v>9</v>
      </c>
      <c r="C107" s="148">
        <f>MIN(D$20,D$30,D$31,D$34,D$35)</f>
        <v>5.1999999999999998E-2</v>
      </c>
      <c r="D107" s="148">
        <f>MIN(J$20,J$30,J$31,J$34,J$35)</f>
        <v>5.3999999999999999E-2</v>
      </c>
      <c r="E107" s="148">
        <f>MIN(P$20,P$30,P$31,P$34,P$35)</f>
        <v>5.5E-2</v>
      </c>
      <c r="F107" s="148">
        <f>MIN(W$20,W$30,W$31,W$34,W$35)</f>
        <v>5.7000000000000002E-2</v>
      </c>
      <c r="G107" s="120">
        <f>MIN(C122:F122)</f>
        <v>5.1999999999999998E-2</v>
      </c>
      <c r="H107" s="173"/>
      <c r="I107" s="5" t="s">
        <v>14</v>
      </c>
      <c r="J107" s="12" t="s">
        <v>9</v>
      </c>
      <c r="K107" s="148">
        <f>MIN(D$22,D$23,D$28,D$32)</f>
        <v>5.5E-2</v>
      </c>
      <c r="L107" s="148">
        <f>MIN(J$22,J$23,J$28,J$32)</f>
        <v>5.8999999999999997E-2</v>
      </c>
      <c r="M107" s="148">
        <f>MIN(P$22,P$23,P$28,P$32)</f>
        <v>6.3E-2</v>
      </c>
      <c r="N107" s="148">
        <f>MIN(W$22,W$23,W$28,W$32)</f>
        <v>6.5000000000000002E-2</v>
      </c>
      <c r="O107" s="127">
        <f>MIN(K107:N107)</f>
        <v>5.5E-2</v>
      </c>
      <c r="P107" s="173"/>
      <c r="Q107" s="5" t="s">
        <v>14</v>
      </c>
      <c r="R107" s="12" t="s">
        <v>9</v>
      </c>
      <c r="S107" s="148">
        <f>MIN($D$24,$D$26:$D$27)</f>
        <v>5.3999999999999999E-2</v>
      </c>
      <c r="T107" s="148">
        <f>MIN($J$24,$J$26:$J$27)</f>
        <v>5.6000000000000001E-2</v>
      </c>
      <c r="U107" s="148">
        <f>MIN($P$24,$P$26:$P$27)</f>
        <v>5.8000000000000003E-2</v>
      </c>
      <c r="V107" s="148">
        <f>MIN($W$24,$W$26,$W$27)</f>
        <v>0.06</v>
      </c>
      <c r="W107" s="134">
        <f>MIN(S107:V107)</f>
        <v>5.3999999999999999E-2</v>
      </c>
      <c r="X107" s="173"/>
      <c r="Y107" s="5" t="s">
        <v>14</v>
      </c>
      <c r="Z107" s="12" t="s">
        <v>9</v>
      </c>
      <c r="AA107" s="148">
        <f>MIN($D$21,$D$29,$D$33)</f>
        <v>5.2999999999999999E-2</v>
      </c>
      <c r="AB107" s="148">
        <f>MIN($J$21,$J$29,$J$33)</f>
        <v>5.6000000000000001E-2</v>
      </c>
      <c r="AC107" s="148">
        <f>MIN($P$21,$P$29,$P$33)</f>
        <v>5.8999999999999997E-2</v>
      </c>
      <c r="AD107" s="148">
        <f>MIN($W$21,$W$29,$W$33)</f>
        <v>6.0999999999999999E-2</v>
      </c>
      <c r="AE107" s="139">
        <f>MIN(AA107:AD107)</f>
        <v>5.2999999999999999E-2</v>
      </c>
      <c r="AF107" s="173"/>
      <c r="AG107" s="5" t="s">
        <v>13</v>
      </c>
      <c r="AH107" s="12" t="s">
        <v>9</v>
      </c>
      <c r="AI107" s="66">
        <f>$D$9</f>
        <v>5.5E-2</v>
      </c>
      <c r="AJ107" s="66">
        <f>$J$9</f>
        <v>0.06</v>
      </c>
      <c r="AK107" s="66">
        <f>$P$9</f>
        <v>6.3E-2</v>
      </c>
      <c r="AL107" s="66">
        <f>$W$9</f>
        <v>6.6000000000000003E-2</v>
      </c>
      <c r="AM107" s="73">
        <f>MIN($AI107:$AL107)</f>
        <v>5.5E-2</v>
      </c>
    </row>
    <row r="108" spans="1:39" s="1" customFormat="1" ht="15" customHeight="1" x14ac:dyDescent="0.35">
      <c r="A108" s="5"/>
      <c r="B108" s="6" t="s">
        <v>10</v>
      </c>
      <c r="C108" s="148">
        <f>MAX(D$20,D$30,D$31,D$34,D$35)</f>
        <v>5.3999999999999999E-2</v>
      </c>
      <c r="D108" s="148">
        <f>MAX(J$20,J$30,J$31,J$34,J$35)</f>
        <v>5.8999999999999997E-2</v>
      </c>
      <c r="E108" s="148">
        <f>MAX(P$20,P$30,P$31,P$34,P$35)</f>
        <v>6.3E-2</v>
      </c>
      <c r="F108" s="148">
        <f>MAX(W$20,W$30,W$31,W$34,W$35)</f>
        <v>6.5000000000000002E-2</v>
      </c>
      <c r="G108" s="121">
        <f>MAX(C123:F123)</f>
        <v>9.9000000000000005E-2</v>
      </c>
      <c r="H108" s="173"/>
      <c r="I108" s="5"/>
      <c r="J108" s="6" t="s">
        <v>10</v>
      </c>
      <c r="K108" s="148">
        <f>MAX(D$22,D$23,D$28,D$32)</f>
        <v>6.2E-2</v>
      </c>
      <c r="L108" s="148">
        <f>MAX(J$22,J$23,J$28,J$32)</f>
        <v>6.2E-2</v>
      </c>
      <c r="M108" s="148">
        <f>MAX(P$22,P$23,P$28,P$32)</f>
        <v>6.4000000000000001E-2</v>
      </c>
      <c r="N108" s="148">
        <f>MAX(W$22,W$23,W$28,W$32)</f>
        <v>6.6000000000000003E-2</v>
      </c>
      <c r="O108" s="128">
        <f>MAX(K108:N108)</f>
        <v>6.6000000000000003E-2</v>
      </c>
      <c r="P108" s="173"/>
      <c r="Q108" s="5"/>
      <c r="R108" s="6" t="s">
        <v>10</v>
      </c>
      <c r="S108" s="148">
        <f>MAX($D$24,$D$26:$D$27)</f>
        <v>5.6000000000000001E-2</v>
      </c>
      <c r="T108" s="148">
        <f>MAX($J$24,$J$26:$J$27)</f>
        <v>5.8999999999999997E-2</v>
      </c>
      <c r="U108" s="148">
        <f>MAX($P$24,$P$26:$P$27)</f>
        <v>6.0999999999999999E-2</v>
      </c>
      <c r="V108" s="148">
        <f>MAX($W$24,$W$26,$W$27)</f>
        <v>6.4000000000000001E-2</v>
      </c>
      <c r="W108" s="135">
        <f>MAX(S108:V108)</f>
        <v>6.4000000000000001E-2</v>
      </c>
      <c r="X108" s="173"/>
      <c r="Y108" s="5"/>
      <c r="Z108" s="6" t="s">
        <v>10</v>
      </c>
      <c r="AA108" s="149">
        <f>MAX($D$21,$D$29,$D$33)</f>
        <v>5.6000000000000001E-2</v>
      </c>
      <c r="AB108" s="149">
        <f>MAX($J$21,$J$29,$J$33)</f>
        <v>0.06</v>
      </c>
      <c r="AC108" s="149">
        <f>MAX($P$21,$P$29,$P$33)</f>
        <v>6.3E-2</v>
      </c>
      <c r="AD108" s="149">
        <f>MAX($W$21,$W$29,$W$33)</f>
        <v>6.6000000000000003E-2</v>
      </c>
      <c r="AE108" s="142">
        <f>MAX(AA108:AD108)</f>
        <v>6.6000000000000003E-2</v>
      </c>
      <c r="AF108" s="173"/>
      <c r="AG108" s="5" t="s">
        <v>14</v>
      </c>
      <c r="AH108" s="12" t="s">
        <v>9</v>
      </c>
      <c r="AI108" s="66">
        <f>$D$25</f>
        <v>5.3999999999999999E-2</v>
      </c>
      <c r="AJ108" s="66">
        <f>$J$25</f>
        <v>5.7000000000000002E-2</v>
      </c>
      <c r="AK108" s="66">
        <f>$P$25</f>
        <v>5.8999999999999997E-2</v>
      </c>
      <c r="AL108" s="66">
        <f>$W$25</f>
        <v>6.2E-2</v>
      </c>
      <c r="AM108" s="73">
        <f>MIN($AI108:$AL108)</f>
        <v>5.3999999999999999E-2</v>
      </c>
    </row>
    <row r="109" spans="1:39" s="1" customFormat="1" ht="19.5" customHeight="1" x14ac:dyDescent="0.35">
      <c r="A109" s="5" t="s">
        <v>17</v>
      </c>
      <c r="B109" s="12" t="s">
        <v>9</v>
      </c>
      <c r="C109" s="148">
        <f>MIN(D$36,D$46,D$47,D$50,D$51)</f>
        <v>5.1999999999999998E-2</v>
      </c>
      <c r="D109" s="148">
        <f>MIN(J$36,J$46,J$47,J$50,J$51)</f>
        <v>5.2999999999999999E-2</v>
      </c>
      <c r="E109" s="148">
        <f>MIN(P$36,P$46,P$47,P$50,P$51)</f>
        <v>5.3999999999999999E-2</v>
      </c>
      <c r="F109" s="148">
        <f>MIN(W$36,W$46,W$47,W$50,W$51)</f>
        <v>5.5E-2</v>
      </c>
      <c r="G109" s="120">
        <f>MIN(C124:F124)</f>
        <v>5.1999999999999998E-2</v>
      </c>
      <c r="H109" s="173"/>
      <c r="I109" s="5" t="s">
        <v>17</v>
      </c>
      <c r="J109" s="12" t="s">
        <v>9</v>
      </c>
      <c r="K109" s="148">
        <f>MIN(D$38,D$39,D$44,D$48)</f>
        <v>5.3999999999999999E-2</v>
      </c>
      <c r="L109" s="148">
        <f>MIN(J$38,J$39,J$44,J$48)</f>
        <v>5.7000000000000002E-2</v>
      </c>
      <c r="M109" s="148">
        <f>MIN(P$38,P$39,P$44,P$48)</f>
        <v>5.8999999999999997E-2</v>
      </c>
      <c r="N109" s="148">
        <f>MIN(W$38,W$39,W$44,W$48)</f>
        <v>6.0999999999999999E-2</v>
      </c>
      <c r="O109" s="127">
        <f>MIN(K109:N109)</f>
        <v>5.3999999999999999E-2</v>
      </c>
      <c r="P109" s="173"/>
      <c r="Q109" s="5" t="s">
        <v>17</v>
      </c>
      <c r="R109" s="12" t="s">
        <v>9</v>
      </c>
      <c r="S109" s="148">
        <f>MIN($D$40,$D$42:$D$43)</f>
        <v>5.2999999999999999E-2</v>
      </c>
      <c r="T109" s="148">
        <f>MIN($J$40,$J$42:$J$43)</f>
        <v>5.5E-2</v>
      </c>
      <c r="U109" s="148">
        <f>MIN($P$40,$P$42:$P$43)</f>
        <v>5.6000000000000001E-2</v>
      </c>
      <c r="V109" s="148">
        <f>MIN($W$40,$W$42,$W$43)</f>
        <v>5.7000000000000002E-2</v>
      </c>
      <c r="W109" s="134">
        <f>MIN(S109:V109)</f>
        <v>5.2999999999999999E-2</v>
      </c>
      <c r="X109" s="173"/>
      <c r="Y109" s="5" t="s">
        <v>17</v>
      </c>
      <c r="Z109" s="12" t="s">
        <v>9</v>
      </c>
      <c r="AA109" s="148">
        <f>MIN($D$37,$D$45,$D$49)</f>
        <v>5.1999999999999998E-2</v>
      </c>
      <c r="AB109" s="148">
        <f>MIN($J$37,$J$45,$J$49)</f>
        <v>5.5E-2</v>
      </c>
      <c r="AC109" s="148">
        <f>MIN($P$37,$P$45,$P$49)</f>
        <v>5.7000000000000002E-2</v>
      </c>
      <c r="AD109" s="148">
        <f>MIN($W$37,$W$45,$W$49)</f>
        <v>5.8000000000000003E-2</v>
      </c>
      <c r="AE109" s="139">
        <f>MIN(AA109:AD109)</f>
        <v>5.1999999999999998E-2</v>
      </c>
      <c r="AF109" s="173"/>
      <c r="AG109" s="5" t="s">
        <v>17</v>
      </c>
      <c r="AH109" s="12" t="s">
        <v>9</v>
      </c>
      <c r="AI109" s="66">
        <f>$D$41</f>
        <v>5.2999999999999999E-2</v>
      </c>
      <c r="AJ109" s="66">
        <f>$J$41</f>
        <v>5.5E-2</v>
      </c>
      <c r="AK109" s="66">
        <f>$P$41</f>
        <v>5.7000000000000002E-2</v>
      </c>
      <c r="AL109" s="66">
        <f>$W$41</f>
        <v>5.8999999999999997E-2</v>
      </c>
      <c r="AM109" s="73">
        <f>MIN($AI109:$AL109)</f>
        <v>5.2999999999999999E-2</v>
      </c>
    </row>
    <row r="110" spans="1:39" s="1" customFormat="1" ht="18.75" customHeight="1" x14ac:dyDescent="0.35">
      <c r="A110" s="5"/>
      <c r="B110" s="6" t="s">
        <v>10</v>
      </c>
      <c r="C110" s="148">
        <f>MAX(D$36,D$46,D$47,D$50,D$51)</f>
        <v>5.2999999999999999E-2</v>
      </c>
      <c r="D110" s="148">
        <f>MAX(J$36,J$46,J$47,J$50,J$51)</f>
        <v>5.7000000000000002E-2</v>
      </c>
      <c r="E110" s="148">
        <f>MAX(P$36,P$46,P$47,P$50,P$51)</f>
        <v>0.06</v>
      </c>
      <c r="F110" s="148">
        <f>MAX(W$36,W$46,W$47,W$50,W$51)</f>
        <v>6.2E-2</v>
      </c>
      <c r="G110" s="121">
        <f>MAX(C125:F125)</f>
        <v>9.9000000000000005E-2</v>
      </c>
      <c r="H110" s="173"/>
      <c r="I110" s="5"/>
      <c r="J110" s="6" t="s">
        <v>10</v>
      </c>
      <c r="K110" s="148">
        <f>MAX(D$38,D$39,D$44,D$48)</f>
        <v>5.8999999999999997E-2</v>
      </c>
      <c r="L110" s="148">
        <f>MAX(J$38,J$39,J$44,J$48)</f>
        <v>0.06</v>
      </c>
      <c r="M110" s="148">
        <f>MAX(P$38,P$39,P$44,P$48)</f>
        <v>6.0999999999999999E-2</v>
      </c>
      <c r="N110" s="148">
        <f>MAX(W$38,W$39,W$44,W$48)</f>
        <v>6.2E-2</v>
      </c>
      <c r="O110" s="128">
        <f>MAX(K110:N110)</f>
        <v>6.2E-2</v>
      </c>
      <c r="P110" s="173"/>
      <c r="Q110" s="5"/>
      <c r="R110" s="6" t="s">
        <v>10</v>
      </c>
      <c r="S110" s="148">
        <f>MAX($D$40,$D$42:$D$43)</f>
        <v>5.5E-2</v>
      </c>
      <c r="T110" s="148">
        <f>MAX($J$40,$J$42:$J$43)</f>
        <v>5.7000000000000002E-2</v>
      </c>
      <c r="U110" s="148">
        <f>MAX($P$40,$P$42:$P$43)</f>
        <v>5.8999999999999997E-2</v>
      </c>
      <c r="V110" s="148">
        <f>MAX($W$40,$W$42,$W$43)</f>
        <v>0.06</v>
      </c>
      <c r="W110" s="135">
        <f>MAX(S110:V110)</f>
        <v>0.06</v>
      </c>
      <c r="X110" s="173"/>
      <c r="Y110" s="5"/>
      <c r="Z110" s="6" t="s">
        <v>10</v>
      </c>
      <c r="AA110" s="149">
        <f>MAX($D$37,$D$45,$D$49)</f>
        <v>5.5E-2</v>
      </c>
      <c r="AB110" s="149">
        <f>MAX($J$37,$J$45,$J$49)</f>
        <v>5.8000000000000003E-2</v>
      </c>
      <c r="AC110" s="149">
        <f>MAX($P$37,$P$45,$P$49)</f>
        <v>0.06</v>
      </c>
      <c r="AD110" s="149">
        <f>MAX($W$37,$W$45,$W$49)</f>
        <v>6.2E-2</v>
      </c>
      <c r="AE110" s="142">
        <f>MAX(AA110:AD110)</f>
        <v>6.2E-2</v>
      </c>
      <c r="AF110" s="173"/>
      <c r="AG110" s="5" t="s">
        <v>20</v>
      </c>
      <c r="AH110" s="12" t="s">
        <v>9</v>
      </c>
      <c r="AI110" s="66">
        <f>$D$57</f>
        <v>5.1999999999999998E-2</v>
      </c>
      <c r="AJ110" s="66">
        <f>$J$57</f>
        <v>5.3999999999999999E-2</v>
      </c>
      <c r="AK110" s="66">
        <f>$P$57</f>
        <v>5.6000000000000001E-2</v>
      </c>
      <c r="AL110" s="66">
        <f>$W$57</f>
        <v>5.7000000000000002E-2</v>
      </c>
      <c r="AM110" s="73">
        <f>MIN($AI110:$AL110)</f>
        <v>5.1999999999999998E-2</v>
      </c>
    </row>
    <row r="111" spans="1:39" s="1" customFormat="1" ht="17.25" customHeight="1" x14ac:dyDescent="0.35">
      <c r="A111" s="5" t="s">
        <v>20</v>
      </c>
      <c r="B111" s="12" t="s">
        <v>9</v>
      </c>
      <c r="C111" s="148">
        <f>MIN(D$52,D$62,D$63,D$66,D$67)</f>
        <v>5.0999999999999997E-2</v>
      </c>
      <c r="D111" s="148">
        <f>MIN(J$52,J$62,J$63,J$66,J$67)</f>
        <v>5.2999999999999999E-2</v>
      </c>
      <c r="E111" s="148">
        <f>MIN(P$52,P$62,P$63,P$66,P$67)</f>
        <v>5.2999999999999999E-2</v>
      </c>
      <c r="F111" s="148">
        <f>MIN(W$52,W$62,W$63,W$66,W$67)</f>
        <v>5.5E-2</v>
      </c>
      <c r="G111" s="120">
        <f>MIN(C126:F126)</f>
        <v>5.0999999999999997E-2</v>
      </c>
      <c r="H111" s="173"/>
      <c r="I111" s="5" t="s">
        <v>20</v>
      </c>
      <c r="J111" s="12" t="s">
        <v>9</v>
      </c>
      <c r="K111" s="148">
        <f>MIN(D$54,D$55,D$60,D$64)</f>
        <v>5.2999999999999999E-2</v>
      </c>
      <c r="L111" s="148">
        <f>MIN(J$54,J$55,J$60,J$64)</f>
        <v>5.6000000000000001E-2</v>
      </c>
      <c r="M111" s="148">
        <f>MIN(P$54,P$55,P$60,P$64)</f>
        <v>5.8000000000000003E-2</v>
      </c>
      <c r="N111" s="148">
        <f>MIN(W$54,W$55,W$60,W$64)</f>
        <v>5.8999999999999997E-2</v>
      </c>
      <c r="O111" s="127">
        <f>MIN(K111:N111)</f>
        <v>5.2999999999999999E-2</v>
      </c>
      <c r="P111" s="173"/>
      <c r="Q111" s="5" t="s">
        <v>20</v>
      </c>
      <c r="R111" s="12" t="s">
        <v>9</v>
      </c>
      <c r="S111" s="148">
        <f>MIN($D$56,$D$58,$D$59)</f>
        <v>5.2999999999999999E-2</v>
      </c>
      <c r="T111" s="148">
        <f>MIN($J$56,$J$58,$J$59)</f>
        <v>5.3999999999999999E-2</v>
      </c>
      <c r="U111" s="148">
        <f>MIN($P$56,$P$58,$P$59)</f>
        <v>5.5E-2</v>
      </c>
      <c r="V111" s="148">
        <f>MIN($W$56,$W$58,$W$59)</f>
        <v>5.5E-2</v>
      </c>
      <c r="W111" s="134">
        <f>MIN(S111:V111)</f>
        <v>5.2999999999999999E-2</v>
      </c>
      <c r="X111" s="173"/>
      <c r="Y111" s="5" t="s">
        <v>20</v>
      </c>
      <c r="Z111" s="12" t="s">
        <v>9</v>
      </c>
      <c r="AA111" s="148">
        <f>MIN($D$53,$D$61,$D$65)</f>
        <v>5.1999999999999998E-2</v>
      </c>
      <c r="AB111" s="148">
        <f>MIN($J$53,$J$61,$J$65)</f>
        <v>5.3999999999999999E-2</v>
      </c>
      <c r="AC111" s="148">
        <f>MIN($P$53,$P$61,$P$65)</f>
        <v>5.5E-2</v>
      </c>
      <c r="AD111" s="148">
        <f>MIN($W$53,$W$61,$W$65)</f>
        <v>5.7000000000000002E-2</v>
      </c>
      <c r="AE111" s="139">
        <f>MIN(AA111:AD111)</f>
        <v>5.1999999999999998E-2</v>
      </c>
      <c r="AF111" s="173"/>
      <c r="AG111" s="5" t="s">
        <v>41</v>
      </c>
      <c r="AH111" s="12" t="s">
        <v>9</v>
      </c>
      <c r="AI111" s="66">
        <f>$D$73</f>
        <v>5.0999999999999997E-2</v>
      </c>
      <c r="AJ111" s="66">
        <f>$J$73</f>
        <v>5.1999999999999998E-2</v>
      </c>
      <c r="AK111" s="66">
        <f>$P$73</f>
        <v>5.2999999999999999E-2</v>
      </c>
      <c r="AL111" s="66">
        <f>$W$73</f>
        <v>5.3999999999999999E-2</v>
      </c>
      <c r="AM111" s="73">
        <f>MIN($AI111:$AL111)</f>
        <v>5.0999999999999997E-2</v>
      </c>
    </row>
    <row r="112" spans="1:39" s="1" customFormat="1" ht="18.75" customHeight="1" x14ac:dyDescent="0.35">
      <c r="A112" s="5"/>
      <c r="B112" s="6" t="s">
        <v>10</v>
      </c>
      <c r="C112" s="148">
        <f>MAX(D$52,D$62,D$63,D$66,D$67)</f>
        <v>5.2999999999999999E-2</v>
      </c>
      <c r="D112" s="148">
        <f>MAX(J$52,J$62,J$63,J$66,J$67)</f>
        <v>5.6000000000000001E-2</v>
      </c>
      <c r="E112" s="148">
        <f>MAX(P$52,P$62,P$63,P$66,P$67)</f>
        <v>5.7000000000000002E-2</v>
      </c>
      <c r="F112" s="148">
        <f>MAX(W$52,W$62,W$63,W$66,W$67)</f>
        <v>0.06</v>
      </c>
      <c r="G112" s="121">
        <f>MAX(C127:F127)</f>
        <v>0.1</v>
      </c>
      <c r="H112" s="173"/>
      <c r="I112" s="5"/>
      <c r="J112" s="6" t="s">
        <v>10</v>
      </c>
      <c r="K112" s="148">
        <f>MAX(D$54,D$55,D$60,D$64)</f>
        <v>5.8000000000000003E-2</v>
      </c>
      <c r="L112" s="148">
        <f>MAX(J$54,J$55,J$60,J$64)</f>
        <v>5.8000000000000003E-2</v>
      </c>
      <c r="M112" s="148">
        <f>MAX(P$54,P$55,P$60,P$64)</f>
        <v>5.8999999999999997E-2</v>
      </c>
      <c r="N112" s="148">
        <f>MAX(W$54,W$55,W$60,W$64)</f>
        <v>0.06</v>
      </c>
      <c r="O112" s="128">
        <f>MAX(K112:N112)</f>
        <v>0.06</v>
      </c>
      <c r="P112" s="173"/>
      <c r="Q112" s="5"/>
      <c r="R112" s="6" t="s">
        <v>10</v>
      </c>
      <c r="S112" s="148">
        <f>MAX($D$56,$D$58,$D$59)</f>
        <v>5.3999999999999999E-2</v>
      </c>
      <c r="T112" s="148">
        <f>MAX($J$56,$J$58,$J$59)</f>
        <v>5.5E-2</v>
      </c>
      <c r="U112" s="148">
        <f>MAX($P$56,$P$58,$P$59)</f>
        <v>5.7000000000000002E-2</v>
      </c>
      <c r="V112" s="148">
        <f>MAX($W$56,$W$58,$W$59)</f>
        <v>5.8999999999999997E-2</v>
      </c>
      <c r="W112" s="135">
        <f>MAX(S112:V112)</f>
        <v>5.8999999999999997E-2</v>
      </c>
      <c r="X112" s="173"/>
      <c r="Y112" s="5"/>
      <c r="Z112" s="6" t="s">
        <v>10</v>
      </c>
      <c r="AA112" s="149">
        <f>MAX($D$53,$D$61,$D$65)</f>
        <v>5.3999999999999999E-2</v>
      </c>
      <c r="AB112" s="149">
        <f>MAX($J$53,$J$61,$J$65)</f>
        <v>5.7000000000000002E-2</v>
      </c>
      <c r="AC112" s="149">
        <f>MAX($P$53,$P$61,$P$65)</f>
        <v>5.8000000000000003E-2</v>
      </c>
      <c r="AD112" s="148">
        <f>MAX($W$53,$W$61,$W$65)</f>
        <v>0.06</v>
      </c>
      <c r="AE112" s="142">
        <f>MAX(AA112:AD112)</f>
        <v>0.06</v>
      </c>
      <c r="AF112" s="173"/>
      <c r="AG112" s="69"/>
      <c r="AH112" s="147" t="s">
        <v>9</v>
      </c>
      <c r="AI112" s="71">
        <f>MIN($AI107:$AI111)</f>
        <v>5.0999999999999997E-2</v>
      </c>
      <c r="AJ112" s="71">
        <f>MIN($AJ107:$AJ111)</f>
        <v>5.1999999999999998E-2</v>
      </c>
      <c r="AK112" s="71">
        <f>MIN($AK107:$AK111)</f>
        <v>5.2999999999999999E-2</v>
      </c>
      <c r="AL112" s="71">
        <f>MIN($AL107:$AL111)</f>
        <v>5.3999999999999999E-2</v>
      </c>
      <c r="AM112" s="72">
        <f>MIN($AM107:$AM111)</f>
        <v>5.0999999999999997E-2</v>
      </c>
    </row>
    <row r="113" spans="1:39" s="1" customFormat="1" ht="12.75" customHeight="1" x14ac:dyDescent="0.35">
      <c r="A113" s="173" t="s">
        <v>41</v>
      </c>
      <c r="B113" s="12" t="s">
        <v>9</v>
      </c>
      <c r="C113" s="148">
        <f>MIN(D$68,D$78,D$79,D$82,D$83)</f>
        <v>0.05</v>
      </c>
      <c r="D113" s="148">
        <f>MIN(J$68,J$78,J$79,J$82,J$83)</f>
        <v>5.0999999999999997E-2</v>
      </c>
      <c r="E113" s="148">
        <f>MIN(P$68,P$78,P$79,P$82,P$83)</f>
        <v>5.1999999999999998E-2</v>
      </c>
      <c r="F113" s="148">
        <f>MIN(W$68,W$78,W$79,W$82,W$83)</f>
        <v>5.1999999999999998E-2</v>
      </c>
      <c r="G113" s="120">
        <f>MIN(C128:F128)</f>
        <v>0.05</v>
      </c>
      <c r="H113" s="173"/>
      <c r="I113" s="5" t="s">
        <v>41</v>
      </c>
      <c r="J113" s="12" t="s">
        <v>9</v>
      </c>
      <c r="K113" s="148">
        <f>MIN(D$70,D$71,D$76,D$80)</f>
        <v>5.1999999999999998E-2</v>
      </c>
      <c r="L113" s="148">
        <f>MIN(J$70,J$71,J$76,J$80)</f>
        <v>5.2999999999999999E-2</v>
      </c>
      <c r="M113" s="148">
        <f>MIN(P$70,P$71,P$76,P$80)</f>
        <v>5.3999999999999999E-2</v>
      </c>
      <c r="N113" s="148">
        <f>MIN(W$70,W$71,W$76,W$80)</f>
        <v>5.3999999999999999E-2</v>
      </c>
      <c r="O113" s="127">
        <f>MIN(K113:N113)</f>
        <v>5.1999999999999998E-2</v>
      </c>
      <c r="P113" s="173"/>
      <c r="Q113" s="5" t="s">
        <v>41</v>
      </c>
      <c r="R113" s="12" t="s">
        <v>9</v>
      </c>
      <c r="S113" s="148">
        <f>MIN($D$72,$D$74,$D$75)</f>
        <v>5.0999999999999997E-2</v>
      </c>
      <c r="T113" s="148">
        <f>MIN($J$72,$J$74,$J$75)</f>
        <v>5.1999999999999998E-2</v>
      </c>
      <c r="U113" s="148">
        <f>MIN($P$72,$P$74,$P$75)</f>
        <v>5.2999999999999999E-2</v>
      </c>
      <c r="V113" s="148">
        <f>MIN($W$72,$W$74,$W$75)</f>
        <v>5.2999999999999999E-2</v>
      </c>
      <c r="W113" s="134">
        <f>MIN(S113:V113)</f>
        <v>5.0999999999999997E-2</v>
      </c>
      <c r="X113" s="173"/>
      <c r="Y113" s="5" t="s">
        <v>41</v>
      </c>
      <c r="Z113" s="12" t="s">
        <v>9</v>
      </c>
      <c r="AA113" s="148">
        <f>MIN($D$69,$D$77,$D$81)</f>
        <v>5.0999999999999997E-2</v>
      </c>
      <c r="AB113" s="148">
        <f>MIN($J$69,$J$77,$J$81)</f>
        <v>5.1999999999999998E-2</v>
      </c>
      <c r="AC113" s="148">
        <f>MIN($P$69,$P$77,$P$81)</f>
        <v>5.2999999999999999E-2</v>
      </c>
      <c r="AD113" s="148">
        <f>MIN($W$69,$W$77,$W$81)</f>
        <v>5.2999999999999999E-2</v>
      </c>
      <c r="AE113" s="139">
        <f>MIN(AA113:AD113)</f>
        <v>5.0999999999999997E-2</v>
      </c>
      <c r="AF113" s="173"/>
      <c r="AG113" s="69"/>
      <c r="AH113" s="147" t="s">
        <v>10</v>
      </c>
      <c r="AI113" s="71">
        <f>MAX($AI107:$AI111)</f>
        <v>5.5E-2</v>
      </c>
      <c r="AJ113" s="71">
        <f>MAX($AJ107:$AJ111)</f>
        <v>0.06</v>
      </c>
      <c r="AK113" s="71">
        <f>MAX($AK107:$AK111)</f>
        <v>6.3E-2</v>
      </c>
      <c r="AL113" s="71">
        <f>MAX($AL107:$AL111)</f>
        <v>6.6000000000000003E-2</v>
      </c>
      <c r="AM113" s="72">
        <f>MAX($AM107:$AM111)</f>
        <v>5.5E-2</v>
      </c>
    </row>
    <row r="114" spans="1:39" s="1" customFormat="1" ht="12.75" customHeight="1" x14ac:dyDescent="0.35">
      <c r="A114" s="173"/>
      <c r="B114" s="6" t="s">
        <v>10</v>
      </c>
      <c r="C114" s="148">
        <f>MAX(D$68,D$78,D$79,D$82,D$83)</f>
        <v>5.1999999999999998E-2</v>
      </c>
      <c r="D114" s="148">
        <f>MAX(J$68,J$78,J$79,J$82,J$83)</f>
        <v>5.2999999999999999E-2</v>
      </c>
      <c r="E114" s="148">
        <f>MAX(P$68,P$78,P$79,P$82,P$83)</f>
        <v>5.3999999999999999E-2</v>
      </c>
      <c r="F114" s="148">
        <f>MAX(W$68,W$78,W$79,W$82,W$83)</f>
        <v>5.5E-2</v>
      </c>
      <c r="G114" s="121">
        <f>MAX(C129:F129)</f>
        <v>0.1</v>
      </c>
      <c r="H114" s="173"/>
      <c r="I114" s="5"/>
      <c r="J114" s="6" t="s">
        <v>10</v>
      </c>
      <c r="K114" s="148">
        <f>MAX(D$70,D$71,D$76,D$80)</f>
        <v>5.3999999999999999E-2</v>
      </c>
      <c r="L114" s="148">
        <f>MAX(J$70,J$71,J$76,J$80)</f>
        <v>5.3999999999999999E-2</v>
      </c>
      <c r="M114" s="148">
        <f>MAX(P$70,P$71,P$76,P$80)</f>
        <v>5.3999999999999999E-2</v>
      </c>
      <c r="N114" s="148">
        <f>MAX(W$70,W$71,W$76,W$80)</f>
        <v>5.5E-2</v>
      </c>
      <c r="O114" s="128">
        <f>MAX(K114:N114)</f>
        <v>5.5E-2</v>
      </c>
      <c r="P114" s="173"/>
      <c r="Q114" s="5"/>
      <c r="R114" s="6" t="s">
        <v>10</v>
      </c>
      <c r="S114" s="148">
        <f>MAX($D$72,$D$74,$D$75)</f>
        <v>5.1999999999999998E-2</v>
      </c>
      <c r="T114" s="148">
        <f>MAX($J$72,$J$74,$J$75)</f>
        <v>5.2999999999999999E-2</v>
      </c>
      <c r="U114" s="148">
        <f>MAX($P$72,$P$74,$P$75)</f>
        <v>5.3999999999999999E-2</v>
      </c>
      <c r="V114" s="148">
        <f>MAX($W$72,$W$74,$W$75)</f>
        <v>5.3999999999999999E-2</v>
      </c>
      <c r="W114" s="135">
        <f>MAX(S114:V114)</f>
        <v>5.3999999999999999E-2</v>
      </c>
      <c r="X114" s="173"/>
      <c r="Y114" s="5"/>
      <c r="Z114" s="6" t="s">
        <v>10</v>
      </c>
      <c r="AA114" s="148">
        <f>MAX($D$69,$D$77,$D$81)</f>
        <v>5.1999999999999998E-2</v>
      </c>
      <c r="AB114" s="148">
        <f>MAX($J$69,$J$77,$J$81)</f>
        <v>5.3999999999999999E-2</v>
      </c>
      <c r="AC114" s="148">
        <f>MAX($P$69,$P$77,$P$81)</f>
        <v>5.3999999999999999E-2</v>
      </c>
      <c r="AD114" s="148">
        <f>MAX($W$69,$W$77,$W$81)</f>
        <v>5.5E-2</v>
      </c>
      <c r="AE114" s="142">
        <f>MAX(AA114:AD114)</f>
        <v>5.5E-2</v>
      </c>
      <c r="AF114" s="173"/>
      <c r="AG114" s="173"/>
      <c r="AH114" s="173"/>
      <c r="AI114" s="173"/>
      <c r="AJ114" s="173"/>
      <c r="AK114" s="173"/>
      <c r="AL114" s="173"/>
      <c r="AM114" s="173"/>
    </row>
    <row r="115" spans="1:39" s="1" customFormat="1" x14ac:dyDescent="0.35">
      <c r="A115" s="40"/>
      <c r="B115" s="41" t="s">
        <v>18</v>
      </c>
      <c r="C115" s="122">
        <f>MIN(C105:C114)</f>
        <v>0.05</v>
      </c>
      <c r="D115" s="122">
        <f>MIN(D105:D114)</f>
        <v>5.0999999999999997E-2</v>
      </c>
      <c r="E115" s="122">
        <f>MIN(E105:E114)</f>
        <v>5.1999999999999998E-2</v>
      </c>
      <c r="F115" s="122">
        <f>MIN(F105:F114)</f>
        <v>5.1999999999999998E-2</v>
      </c>
      <c r="G115" s="123">
        <f>MIN(C115:F115)</f>
        <v>0.05</v>
      </c>
      <c r="H115" s="173"/>
      <c r="I115" s="46"/>
      <c r="J115" s="47" t="s">
        <v>18</v>
      </c>
      <c r="K115" s="129">
        <f>MIN(K105:K114)</f>
        <v>5.1999999999999998E-2</v>
      </c>
      <c r="L115" s="129">
        <f>MIN(L105:L114)</f>
        <v>5.2999999999999999E-2</v>
      </c>
      <c r="M115" s="129">
        <f>MIN(M105:M114)</f>
        <v>5.3999999999999999E-2</v>
      </c>
      <c r="N115" s="129">
        <f>MIN(N105:N114)</f>
        <v>5.3999999999999999E-2</v>
      </c>
      <c r="O115" s="130">
        <f>MIN(K115:N115)</f>
        <v>5.1999999999999998E-2</v>
      </c>
      <c r="P115" s="173"/>
      <c r="Q115" s="52"/>
      <c r="R115" s="53" t="s">
        <v>18</v>
      </c>
      <c r="S115" s="112">
        <f>MIN(S105:S114)</f>
        <v>5.0999999999999997E-2</v>
      </c>
      <c r="T115" s="112">
        <f>MIN(T105:T114)</f>
        <v>5.1999999999999998E-2</v>
      </c>
      <c r="U115" s="112">
        <f>MIN(U105:U114)</f>
        <v>5.2999999999999999E-2</v>
      </c>
      <c r="V115" s="112">
        <f>MIN(V105:V114)</f>
        <v>5.2999999999999999E-2</v>
      </c>
      <c r="W115" s="136">
        <f>MIN(S115:V115)</f>
        <v>5.0999999999999997E-2</v>
      </c>
      <c r="X115" s="173"/>
      <c r="Y115" s="59"/>
      <c r="Z115" s="60" t="s">
        <v>11</v>
      </c>
      <c r="AA115" s="143">
        <f>MIN(AA105:AA114)</f>
        <v>5.0999999999999997E-2</v>
      </c>
      <c r="AB115" s="143">
        <f>MIN(AB105:AB114)</f>
        <v>5.1999999999999998E-2</v>
      </c>
      <c r="AC115" s="143">
        <f>MIN(AC105:AC114)</f>
        <v>5.2999999999999999E-2</v>
      </c>
      <c r="AD115" s="143">
        <f>MIN(AD105:AD114)</f>
        <v>5.2999999999999999E-2</v>
      </c>
      <c r="AE115" s="144">
        <f>MIN(AA115:AD115)</f>
        <v>5.0999999999999997E-2</v>
      </c>
      <c r="AF115" s="173"/>
      <c r="AG115" s="173"/>
      <c r="AH115" s="173"/>
      <c r="AI115" s="173"/>
      <c r="AJ115" s="173"/>
      <c r="AK115" s="173"/>
      <c r="AL115" s="173"/>
      <c r="AM115" s="173"/>
    </row>
    <row r="116" spans="1:39" s="1" customFormat="1" x14ac:dyDescent="0.35">
      <c r="A116" s="42"/>
      <c r="B116" s="43" t="s">
        <v>19</v>
      </c>
      <c r="C116" s="124">
        <f>MAX(C105:C114)</f>
        <v>5.6000000000000001E-2</v>
      </c>
      <c r="D116" s="124">
        <f>MAX(D105:D114)</f>
        <v>6.2E-2</v>
      </c>
      <c r="E116" s="124">
        <f>MAX(E105:E114)</f>
        <v>6.7000000000000004E-2</v>
      </c>
      <c r="F116" s="124">
        <f>MAX(F105:F114)</f>
        <v>7.0999999999999994E-2</v>
      </c>
      <c r="G116" s="125">
        <f>MAX(C116:F116)</f>
        <v>7.0999999999999994E-2</v>
      </c>
      <c r="H116" s="173"/>
      <c r="I116" s="48"/>
      <c r="J116" s="49" t="s">
        <v>19</v>
      </c>
      <c r="K116" s="131">
        <f>MAX(K105:K114)</f>
        <v>6.7000000000000004E-2</v>
      </c>
      <c r="L116" s="131">
        <f>MAX(L105:L114)</f>
        <v>6.8000000000000005E-2</v>
      </c>
      <c r="M116" s="131">
        <f>MAX(M105:M114)</f>
        <v>7.0000000000000007E-2</v>
      </c>
      <c r="N116" s="131">
        <f>MAX(N105:N114)</f>
        <v>7.1999999999999995E-2</v>
      </c>
      <c r="O116" s="132">
        <f>MAX(K116:N116)</f>
        <v>7.1999999999999995E-2</v>
      </c>
      <c r="P116" s="173"/>
      <c r="Q116" s="54"/>
      <c r="R116" s="55" t="s">
        <v>19</v>
      </c>
      <c r="S116" s="137">
        <f>MAX(S105:S114)</f>
        <v>5.8999999999999997E-2</v>
      </c>
      <c r="T116" s="137">
        <f>MAX(T105:T114)</f>
        <v>6.3E-2</v>
      </c>
      <c r="U116" s="137">
        <f>MAX(U105:U114)</f>
        <v>6.6000000000000003E-2</v>
      </c>
      <c r="V116" s="137">
        <f>MAX(V105:V114)</f>
        <v>7.0000000000000007E-2</v>
      </c>
      <c r="W116" s="138">
        <f>MAX(S116:V116)</f>
        <v>7.0000000000000007E-2</v>
      </c>
      <c r="X116" s="173"/>
      <c r="Y116" s="61"/>
      <c r="Z116" s="62"/>
      <c r="AA116" s="145">
        <f>MAX(AA105:AA114)</f>
        <v>0.06</v>
      </c>
      <c r="AB116" s="145">
        <f>MAX(AB105:AB114)</f>
        <v>6.5000000000000002E-2</v>
      </c>
      <c r="AC116" s="145">
        <f>MAX(AC105:AC114)</f>
        <v>6.9000000000000006E-2</v>
      </c>
      <c r="AD116" s="145">
        <f>MAX(AD105:AD114)</f>
        <v>7.1999999999999995E-2</v>
      </c>
      <c r="AE116" s="150">
        <f>MAX(AA116:AD116)</f>
        <v>7.1999999999999995E-2</v>
      </c>
      <c r="AF116" s="173"/>
      <c r="AG116" s="173"/>
      <c r="AH116" s="173"/>
      <c r="AI116" s="173"/>
      <c r="AJ116" s="173"/>
      <c r="AK116" s="173"/>
      <c r="AL116" s="173"/>
      <c r="AM116" s="173"/>
    </row>
    <row r="117" spans="1:39" s="1" customFormat="1" x14ac:dyDescent="0.35">
      <c r="A117" s="34"/>
      <c r="B117" s="35"/>
      <c r="C117" s="35"/>
      <c r="D117" s="35"/>
      <c r="E117" s="35"/>
      <c r="F117" s="35"/>
      <c r="G117" s="36"/>
      <c r="H117" s="37"/>
      <c r="I117" s="34"/>
      <c r="J117" s="35"/>
      <c r="K117" s="35"/>
      <c r="L117" s="35"/>
      <c r="M117" s="35"/>
      <c r="N117" s="35"/>
      <c r="O117" s="36"/>
      <c r="P117" s="3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</row>
    <row r="118" spans="1:39" s="1" customFormat="1" x14ac:dyDescent="0.35">
      <c r="A118" s="2" t="s">
        <v>50</v>
      </c>
      <c r="B118" s="3" t="s">
        <v>8</v>
      </c>
      <c r="C118" s="4">
        <v>2</v>
      </c>
      <c r="D118" s="4">
        <v>3</v>
      </c>
      <c r="E118" s="4">
        <v>4</v>
      </c>
      <c r="F118" s="4">
        <v>5</v>
      </c>
      <c r="G118" s="38" t="s">
        <v>11</v>
      </c>
      <c r="H118" s="173"/>
      <c r="I118" s="2" t="s">
        <v>50</v>
      </c>
      <c r="J118" s="3" t="s">
        <v>8</v>
      </c>
      <c r="K118" s="4">
        <v>2</v>
      </c>
      <c r="L118" s="4">
        <v>3</v>
      </c>
      <c r="M118" s="4">
        <v>4</v>
      </c>
      <c r="N118" s="4">
        <v>5</v>
      </c>
      <c r="O118" s="44" t="s">
        <v>11</v>
      </c>
      <c r="P118" s="173"/>
      <c r="Q118" s="2" t="s">
        <v>3</v>
      </c>
      <c r="R118" s="3" t="s">
        <v>8</v>
      </c>
      <c r="S118" s="4">
        <v>2</v>
      </c>
      <c r="T118" s="4">
        <v>3</v>
      </c>
      <c r="U118" s="4">
        <v>4</v>
      </c>
      <c r="V118" s="4">
        <v>5</v>
      </c>
      <c r="W118" s="50" t="s">
        <v>11</v>
      </c>
      <c r="X118" s="173"/>
      <c r="Y118" s="2" t="s">
        <v>3</v>
      </c>
      <c r="Z118" s="3" t="s">
        <v>8</v>
      </c>
      <c r="AA118" s="4">
        <v>2</v>
      </c>
      <c r="AB118" s="4">
        <v>3</v>
      </c>
      <c r="AC118" s="4">
        <v>4</v>
      </c>
      <c r="AD118" s="4">
        <v>5</v>
      </c>
      <c r="AE118" s="56" t="s">
        <v>11</v>
      </c>
      <c r="AF118" s="173"/>
      <c r="AG118" s="186" t="s">
        <v>53</v>
      </c>
      <c r="AH118" s="186"/>
      <c r="AI118" s="186"/>
      <c r="AJ118" s="186"/>
      <c r="AK118" s="186"/>
      <c r="AL118" s="186"/>
      <c r="AM118" s="186"/>
    </row>
    <row r="119" spans="1:39" s="1" customFormat="1" x14ac:dyDescent="0.35">
      <c r="A119" s="5" t="s">
        <v>12</v>
      </c>
      <c r="B119" s="6"/>
      <c r="C119" s="7"/>
      <c r="D119" s="7"/>
      <c r="E119" s="7"/>
      <c r="F119" s="7"/>
      <c r="G119" s="39"/>
      <c r="H119" s="173"/>
      <c r="I119" s="5" t="s">
        <v>12</v>
      </c>
      <c r="J119" s="6"/>
      <c r="K119" s="7"/>
      <c r="L119" s="7"/>
      <c r="M119" s="7"/>
      <c r="N119" s="7"/>
      <c r="O119" s="45"/>
      <c r="P119" s="173"/>
      <c r="Q119" s="5" t="s">
        <v>12</v>
      </c>
      <c r="R119" s="6"/>
      <c r="S119" s="7"/>
      <c r="T119" s="7"/>
      <c r="U119" s="7"/>
      <c r="V119" s="7"/>
      <c r="W119" s="51"/>
      <c r="X119" s="173"/>
      <c r="Y119" s="5" t="s">
        <v>12</v>
      </c>
      <c r="Z119" s="6"/>
      <c r="AA119" s="7"/>
      <c r="AB119" s="7"/>
      <c r="AC119" s="7"/>
      <c r="AD119" s="7"/>
      <c r="AE119" s="57"/>
      <c r="AF119" s="173"/>
      <c r="AG119" s="173"/>
      <c r="AH119" s="173"/>
      <c r="AI119" s="173"/>
      <c r="AJ119" s="173"/>
      <c r="AK119" s="173"/>
      <c r="AL119" s="173"/>
      <c r="AM119" s="173"/>
    </row>
    <row r="120" spans="1:39" s="1" customFormat="1" x14ac:dyDescent="0.35">
      <c r="A120" s="5" t="s">
        <v>13</v>
      </c>
      <c r="B120" s="12" t="s">
        <v>9</v>
      </c>
      <c r="C120" s="148">
        <f>MIN(E$4,E$14,E$15,E$18,E$19)</f>
        <v>5.2999999999999999E-2</v>
      </c>
      <c r="D120" s="148">
        <f>MIN(K$4,K$14,K$15,K$18,K$19)</f>
        <v>5.6000000000000001E-2</v>
      </c>
      <c r="E120" s="148">
        <f>MIN(Q$4,Q$14,Q$15,Q$18,Q$19)</f>
        <v>5.6000000000000001E-2</v>
      </c>
      <c r="F120" s="148">
        <f>MIN(X$4,X$14,X$15,X$18,X$19)</f>
        <v>5.5E-2</v>
      </c>
      <c r="G120" s="120">
        <f>MIN(C105:F105)</f>
        <v>5.2999999999999999E-2</v>
      </c>
      <c r="H120" s="173"/>
      <c r="I120" s="5" t="s">
        <v>13</v>
      </c>
      <c r="J120" s="12" t="s">
        <v>9</v>
      </c>
      <c r="K120" s="148">
        <f>MIN(E$6,E$7,E$12,E$16)</f>
        <v>5.7000000000000002E-2</v>
      </c>
      <c r="L120" s="148">
        <f>MIN(K$6,K$7,K$12,K$16)</f>
        <v>5.3999999999999999E-2</v>
      </c>
      <c r="M120" s="148">
        <f>MIN(Q$6,Q$7,Q$12,Q$16)</f>
        <v>5.2999999999999999E-2</v>
      </c>
      <c r="N120" s="148">
        <f>MIN(X$6,X$7,X$12,X$16)</f>
        <v>5.1999999999999998E-2</v>
      </c>
      <c r="O120" s="127">
        <f>MIN(K120:N120)</f>
        <v>5.1999999999999998E-2</v>
      </c>
      <c r="P120" s="173"/>
      <c r="Q120" s="5" t="s">
        <v>13</v>
      </c>
      <c r="R120" s="12" t="s">
        <v>9</v>
      </c>
      <c r="S120" s="148">
        <f>MIN($E$8,$E$10,$E$11)</f>
        <v>5.6000000000000001E-2</v>
      </c>
      <c r="T120" s="148">
        <f>MIN($K$8,$K$10,$K$11)</f>
        <v>5.5E-2</v>
      </c>
      <c r="U120" s="148">
        <f>MIN($Q$8,$Q$10,$Q$11)</f>
        <v>5.3999999999999999E-2</v>
      </c>
      <c r="V120" s="148">
        <f>MIN($X$8,$X$10,$X$11)</f>
        <v>5.3999999999999999E-2</v>
      </c>
      <c r="W120" s="134">
        <f>MIN(S120:V120)</f>
        <v>5.3999999999999999E-2</v>
      </c>
      <c r="X120" s="173"/>
      <c r="Y120" s="5" t="s">
        <v>13</v>
      </c>
      <c r="Z120" s="12" t="s">
        <v>9</v>
      </c>
      <c r="AA120" s="148">
        <f>MIN($E$5,$E$13,$E$17)</f>
        <v>5.5E-2</v>
      </c>
      <c r="AB120" s="148">
        <f>MIN($K$5,$K$13,$K$17)</f>
        <v>5.0999999999999997E-2</v>
      </c>
      <c r="AC120" s="148">
        <f>MIN($Q$5,$Q$13,$Q$17)</f>
        <v>0.05</v>
      </c>
      <c r="AD120" s="148">
        <f>MIN($X$5,$X$13,$X$17)</f>
        <v>4.9000000000000002E-2</v>
      </c>
      <c r="AE120" s="139">
        <f>MIN(AA120:AD120)</f>
        <v>4.9000000000000002E-2</v>
      </c>
      <c r="AF120" s="173"/>
      <c r="AG120" s="2" t="s">
        <v>15</v>
      </c>
      <c r="AH120" s="3" t="s">
        <v>8</v>
      </c>
      <c r="AI120" s="4">
        <v>2</v>
      </c>
      <c r="AJ120" s="4">
        <v>3</v>
      </c>
      <c r="AK120" s="4">
        <v>4</v>
      </c>
      <c r="AL120" s="4">
        <v>5</v>
      </c>
      <c r="AM120" s="67" t="s">
        <v>11</v>
      </c>
    </row>
    <row r="121" spans="1:39" s="1" customFormat="1" x14ac:dyDescent="0.35">
      <c r="A121" s="5"/>
      <c r="B121" s="6" t="s">
        <v>10</v>
      </c>
      <c r="C121" s="148">
        <f>MAX(E$4,E$14,E$15,E$18,E$19)</f>
        <v>5.6000000000000001E-2</v>
      </c>
      <c r="D121" s="148">
        <f>MAX(K$4,K$14,K$15,K$18,K$19)</f>
        <v>7.5999999999999998E-2</v>
      </c>
      <c r="E121" s="148">
        <f>MAX(Q$4,Q$14,Q$15,Q$18,Q$19)</f>
        <v>8.8999999999999996E-2</v>
      </c>
      <c r="F121" s="148">
        <f>MAX(X$4,X$14,X$15,X$18,X$19)</f>
        <v>9.8000000000000004E-2</v>
      </c>
      <c r="G121" s="121">
        <f>MAX(C106:F106)</f>
        <v>7.0999999999999994E-2</v>
      </c>
      <c r="H121" s="173"/>
      <c r="I121" s="5"/>
      <c r="J121" s="6" t="s">
        <v>10</v>
      </c>
      <c r="K121" s="148">
        <f>MAX(E$6,E$7,E$12,E$16)</f>
        <v>6.7000000000000004E-2</v>
      </c>
      <c r="L121" s="148">
        <f>MAX(K$6,K$7,K$12,K$16)</f>
        <v>8.4000000000000005E-2</v>
      </c>
      <c r="M121" s="148">
        <f>MAX(Q$6,Q$7,Q$12,Q$16)</f>
        <v>9.4E-2</v>
      </c>
      <c r="N121" s="148">
        <f>MAX(X$6,X$7,X$12,X$16)</f>
        <v>0.10100000000000001</v>
      </c>
      <c r="O121" s="128">
        <f>MAX(K121:N121)</f>
        <v>0.10100000000000001</v>
      </c>
      <c r="P121" s="173"/>
      <c r="Q121" s="5"/>
      <c r="R121" s="6" t="s">
        <v>10</v>
      </c>
      <c r="S121" s="148">
        <f>MAX($E$8,$E$10,$E$11)</f>
        <v>5.8999999999999997E-2</v>
      </c>
      <c r="T121" s="148">
        <f>MAX($K$8,$K$10,$K$11)</f>
        <v>7.9000000000000001E-2</v>
      </c>
      <c r="U121" s="148">
        <f>MAX($Q$8,$Q$10,$Q$11)</f>
        <v>9.0999999999999998E-2</v>
      </c>
      <c r="V121" s="148">
        <f>MAX($X$8,$X$10,$X$11)</f>
        <v>9.9000000000000005E-2</v>
      </c>
      <c r="W121" s="135">
        <f>MAX(S121:V121)</f>
        <v>9.9000000000000005E-2</v>
      </c>
      <c r="X121" s="173"/>
      <c r="Y121" s="5"/>
      <c r="Z121" s="6" t="s">
        <v>10</v>
      </c>
      <c r="AA121" s="149">
        <f>MAX($E$5,$E$13,$E$17)</f>
        <v>0.06</v>
      </c>
      <c r="AB121" s="149">
        <f>MAX($K$5,$K$13,$K$17)</f>
        <v>5.2999999999999999E-2</v>
      </c>
      <c r="AC121" s="149">
        <f>MAX($Q$5,$Q$13,$Q$17)</f>
        <v>5.0999999999999997E-2</v>
      </c>
      <c r="AD121" s="149">
        <f>MAX($X$5,$X$13,$X$17)</f>
        <v>0.05</v>
      </c>
      <c r="AE121" s="142">
        <f>MAX(AA121:AD121)</f>
        <v>0.06</v>
      </c>
      <c r="AF121" s="173"/>
      <c r="AG121" s="5" t="s">
        <v>12</v>
      </c>
      <c r="AH121" s="6"/>
      <c r="AI121" s="7"/>
      <c r="AJ121" s="7"/>
      <c r="AK121" s="7"/>
      <c r="AL121" s="7"/>
      <c r="AM121" s="68"/>
    </row>
    <row r="122" spans="1:39" s="1" customFormat="1" x14ac:dyDescent="0.35">
      <c r="A122" s="5" t="s">
        <v>14</v>
      </c>
      <c r="B122" s="12" t="s">
        <v>9</v>
      </c>
      <c r="C122" s="148">
        <f>MIN(E$20,E$30,E$31,E$34,E$35)</f>
        <v>5.1999999999999998E-2</v>
      </c>
      <c r="D122" s="148">
        <f>MIN(K$20,K$30,K$31,K$34,K$35)</f>
        <v>5.7000000000000002E-2</v>
      </c>
      <c r="E122" s="148">
        <f>MIN(Q$20,Q$30,Q$31,Q$34,Q$35)</f>
        <v>5.7000000000000002E-2</v>
      </c>
      <c r="F122" s="148">
        <f>MIN(X$20,X$30,X$31,X$34,X$35)</f>
        <v>5.6000000000000001E-2</v>
      </c>
      <c r="G122" s="120">
        <f>MIN(C107:F107)</f>
        <v>5.1999999999999998E-2</v>
      </c>
      <c r="H122" s="173"/>
      <c r="I122" s="5" t="s">
        <v>14</v>
      </c>
      <c r="J122" s="12" t="s">
        <v>9</v>
      </c>
      <c r="K122" s="148">
        <f>MIN(E$22,E$23,E$28,E$32)</f>
        <v>5.5E-2</v>
      </c>
      <c r="L122" s="148">
        <f>MIN(K$22,K$23,K$28,K$32)</f>
        <v>5.2999999999999999E-2</v>
      </c>
      <c r="M122" s="148">
        <f>MIN(Q$22,Q$23,Q$28,Q$32)</f>
        <v>5.2999999999999999E-2</v>
      </c>
      <c r="N122" s="148">
        <f>MIN(X$22,X$23,X$28,X$32)</f>
        <v>5.2999999999999999E-2</v>
      </c>
      <c r="O122" s="127">
        <f>MIN(K122:N122)</f>
        <v>5.2999999999999999E-2</v>
      </c>
      <c r="P122" s="173"/>
      <c r="Q122" s="5" t="s">
        <v>14</v>
      </c>
      <c r="R122" s="12" t="s">
        <v>9</v>
      </c>
      <c r="S122" s="148">
        <f>MIN($E$24,$E$26:$E$27)</f>
        <v>5.3999999999999999E-2</v>
      </c>
      <c r="T122" s="148">
        <f>MIN($K$24,$K$26:$K$27)</f>
        <v>5.5E-2</v>
      </c>
      <c r="U122" s="148">
        <f>MIN($Q$24,$Q$26:$Q$27)</f>
        <v>5.3999999999999999E-2</v>
      </c>
      <c r="V122" s="148">
        <f>MIN($X$24,$X$26,$X$27)</f>
        <v>5.3999999999999999E-2</v>
      </c>
      <c r="W122" s="134">
        <f>MIN(S122:V122)</f>
        <v>5.3999999999999999E-2</v>
      </c>
      <c r="X122" s="173"/>
      <c r="Y122" s="5" t="s">
        <v>14</v>
      </c>
      <c r="Z122" s="12" t="s">
        <v>9</v>
      </c>
      <c r="AA122" s="148">
        <f>MIN($E$21,$E$29,$E$33)</f>
        <v>5.2999999999999999E-2</v>
      </c>
      <c r="AB122" s="148">
        <f>MIN($K$21,$K$29,$K$33)</f>
        <v>5.0999999999999997E-2</v>
      </c>
      <c r="AC122" s="148">
        <f>MIN($Q$21,$Q$29,$Q$33)</f>
        <v>0.05</v>
      </c>
      <c r="AD122" s="148">
        <f>MIN($X$21,$X$29,$X$33)</f>
        <v>0.05</v>
      </c>
      <c r="AE122" s="139">
        <f>MIN(AA122:AD122)</f>
        <v>0.05</v>
      </c>
      <c r="AF122" s="173"/>
      <c r="AG122" s="5" t="s">
        <v>13</v>
      </c>
      <c r="AH122" s="12" t="s">
        <v>9</v>
      </c>
      <c r="AI122" s="66">
        <f>$E$9</f>
        <v>5.5E-2</v>
      </c>
      <c r="AJ122" s="66">
        <f>$K$9</f>
        <v>5.1999999999999998E-2</v>
      </c>
      <c r="AK122" s="66">
        <f>$Q$9</f>
        <v>0.05</v>
      </c>
      <c r="AL122" s="66">
        <f>$X$9</f>
        <v>4.9000000000000002E-2</v>
      </c>
      <c r="AM122" s="73">
        <f>MIN($AI122:$AL122)</f>
        <v>4.9000000000000002E-2</v>
      </c>
    </row>
    <row r="123" spans="1:39" s="1" customFormat="1" x14ac:dyDescent="0.35">
      <c r="A123" s="5"/>
      <c r="B123" s="6" t="s">
        <v>10</v>
      </c>
      <c r="C123" s="148">
        <f>MAX(E$20,E$30,E$31,E$34,E$35)</f>
        <v>5.3999999999999999E-2</v>
      </c>
      <c r="D123" s="148">
        <f>MAX(K$20,K$30,K$31,K$34,K$35)</f>
        <v>7.4999999999999997E-2</v>
      </c>
      <c r="E123" s="148">
        <f>MAX(Q$20,Q$30,Q$31,Q$34,Q$35)</f>
        <v>8.8999999999999996E-2</v>
      </c>
      <c r="F123" s="148">
        <f>MAX(X$20,X$30,X$31,X$34,X$35)</f>
        <v>9.9000000000000005E-2</v>
      </c>
      <c r="G123" s="121">
        <f>MAX(C108:F108)</f>
        <v>6.5000000000000002E-2</v>
      </c>
      <c r="H123" s="173"/>
      <c r="I123" s="5"/>
      <c r="J123" s="6" t="s">
        <v>10</v>
      </c>
      <c r="K123" s="148">
        <f>MAX(E$22,E$23,E$28,E$32)</f>
        <v>6.2E-2</v>
      </c>
      <c r="L123" s="148">
        <f>MAX(K$22,K$23,K$28,K$32)</f>
        <v>8.1000000000000003E-2</v>
      </c>
      <c r="M123" s="148">
        <f>MAX(Q$22,Q$23,Q$28,Q$32)</f>
        <v>9.2999999999999999E-2</v>
      </c>
      <c r="N123" s="148">
        <f>MAX(X$22,X$23,X$28,X$32)</f>
        <v>0.10100000000000001</v>
      </c>
      <c r="O123" s="128">
        <f>MAX(K123:N123)</f>
        <v>0.10100000000000001</v>
      </c>
      <c r="P123" s="173"/>
      <c r="Q123" s="5"/>
      <c r="R123" s="6" t="s">
        <v>10</v>
      </c>
      <c r="S123" s="148">
        <f>MAX($E$24,$E$26:$E$27)</f>
        <v>5.6000000000000001E-2</v>
      </c>
      <c r="T123" s="148">
        <f>MAX($K$24,$K$26:$K$27)</f>
        <v>7.6999999999999999E-2</v>
      </c>
      <c r="U123" s="148">
        <f>MAX($Q$24,$Q$26:$Q$27)</f>
        <v>9.0999999999999998E-2</v>
      </c>
      <c r="V123" s="148">
        <f>MAX($X$24,$X$26,$X$27)</f>
        <v>0.10100000000000001</v>
      </c>
      <c r="W123" s="135">
        <f>MAX(S123:V123)</f>
        <v>0.10100000000000001</v>
      </c>
      <c r="X123" s="173"/>
      <c r="Y123" s="5"/>
      <c r="Z123" s="6" t="s">
        <v>10</v>
      </c>
      <c r="AA123" s="149">
        <f>MAX($E$21,$E$29,$E$33)</f>
        <v>5.6000000000000001E-2</v>
      </c>
      <c r="AB123" s="149">
        <f>MAX($K$21,$K$29,$K$33)</f>
        <v>5.2999999999999999E-2</v>
      </c>
      <c r="AC123" s="149">
        <f>MAX($Q$21,$Q$29,$Q$33)</f>
        <v>5.0999999999999997E-2</v>
      </c>
      <c r="AD123" s="149">
        <f>MAX($X$21,$X$29,$X$33)</f>
        <v>0.05</v>
      </c>
      <c r="AE123" s="142">
        <f>MAX(AA123:AD123)</f>
        <v>5.6000000000000001E-2</v>
      </c>
      <c r="AF123" s="173"/>
      <c r="AG123" s="5" t="s">
        <v>14</v>
      </c>
      <c r="AH123" s="12" t="s">
        <v>9</v>
      </c>
      <c r="AI123" s="66">
        <f>$E$25</f>
        <v>5.3999999999999999E-2</v>
      </c>
      <c r="AJ123" s="66">
        <f>$K$25</f>
        <v>5.0999999999999997E-2</v>
      </c>
      <c r="AK123" s="66">
        <f>$Q$25</f>
        <v>0.05</v>
      </c>
      <c r="AL123" s="66">
        <f>$X$25</f>
        <v>0.05</v>
      </c>
      <c r="AM123" s="73">
        <f>MIN($AI123:$AL123)</f>
        <v>0.05</v>
      </c>
    </row>
    <row r="124" spans="1:39" s="1" customFormat="1" x14ac:dyDescent="0.35">
      <c r="A124" s="5" t="s">
        <v>17</v>
      </c>
      <c r="B124" s="12" t="s">
        <v>9</v>
      </c>
      <c r="C124" s="148">
        <f>MIN(E$36,E$46,E$47,E$50,E$51)</f>
        <v>5.1999999999999998E-2</v>
      </c>
      <c r="D124" s="148">
        <f>MIN(K$36,K$46,K$47,K$50,K$51)</f>
        <v>5.7000000000000002E-2</v>
      </c>
      <c r="E124" s="148">
        <f>MIN(Q$36,Q$46,Q$47,Q$50,Q$51)</f>
        <v>5.7000000000000002E-2</v>
      </c>
      <c r="F124" s="148">
        <f>MIN(X$36,X$46,X$47,X$50,X$51)</f>
        <v>5.6000000000000001E-2</v>
      </c>
      <c r="G124" s="120">
        <f>MIN(C109:F109)</f>
        <v>5.1999999999999998E-2</v>
      </c>
      <c r="H124" s="173"/>
      <c r="I124" s="5" t="s">
        <v>17</v>
      </c>
      <c r="J124" s="12" t="s">
        <v>9</v>
      </c>
      <c r="K124" s="148">
        <f>MIN(E$38,E$39,E$44,E$48)</f>
        <v>5.3999999999999999E-2</v>
      </c>
      <c r="L124" s="148">
        <f>MIN(K$38,K$39,K$44,K$48)</f>
        <v>5.2999999999999999E-2</v>
      </c>
      <c r="M124" s="148">
        <f>MIN(Q$38,Q$39,Q$44,Q$48)</f>
        <v>5.2999999999999999E-2</v>
      </c>
      <c r="N124" s="148">
        <f>MIN(X$38,X$39,X$44,X$48)</f>
        <v>5.2999999999999999E-2</v>
      </c>
      <c r="O124" s="127">
        <f>MIN(K124:N124)</f>
        <v>5.2999999999999999E-2</v>
      </c>
      <c r="P124" s="173"/>
      <c r="Q124" s="5" t="s">
        <v>17</v>
      </c>
      <c r="R124" s="12" t="s">
        <v>9</v>
      </c>
      <c r="S124" s="148">
        <f>MIN($E$40,$E$42:$E$43)</f>
        <v>5.2999999999999999E-2</v>
      </c>
      <c r="T124" s="148">
        <f>MIN($K$40,$K$42:$K$43)</f>
        <v>5.5E-2</v>
      </c>
      <c r="U124" s="148">
        <f>MIN($Q$40,$Q$42:$Q$43)</f>
        <v>5.5E-2</v>
      </c>
      <c r="V124" s="148">
        <f>MIN($X$40,$X$42,$X$43)</f>
        <v>5.5E-2</v>
      </c>
      <c r="W124" s="134">
        <f>MIN(S124:V124)</f>
        <v>5.2999999999999999E-2</v>
      </c>
      <c r="X124" s="173"/>
      <c r="Y124" s="5" t="s">
        <v>17</v>
      </c>
      <c r="Z124" s="12" t="s">
        <v>9</v>
      </c>
      <c r="AA124" s="148">
        <f>MIN($E$37,$E$45,$E$49)</f>
        <v>5.1999999999999998E-2</v>
      </c>
      <c r="AB124" s="148">
        <f>MIN($K$37,$K$45,$K$49)</f>
        <v>5.0999999999999997E-2</v>
      </c>
      <c r="AC124" s="148">
        <f>MIN($Q$37,$Q$45,$Q$49)</f>
        <v>0.05</v>
      </c>
      <c r="AD124" s="148">
        <f>MIN($X$37,$X$45,$X$49)</f>
        <v>4.9000000000000002E-2</v>
      </c>
      <c r="AE124" s="139">
        <f>MIN(AA124:AD124)</f>
        <v>4.9000000000000002E-2</v>
      </c>
      <c r="AF124" s="173"/>
      <c r="AG124" s="5" t="s">
        <v>17</v>
      </c>
      <c r="AH124" s="12" t="s">
        <v>9</v>
      </c>
      <c r="AI124" s="66">
        <f>$E$41</f>
        <v>5.2999999999999999E-2</v>
      </c>
      <c r="AJ124" s="66">
        <f>$K$41</f>
        <v>5.0999999999999997E-2</v>
      </c>
      <c r="AK124" s="66">
        <f>$Q$41</f>
        <v>0.05</v>
      </c>
      <c r="AL124" s="66">
        <f>$X$41</f>
        <v>0.05</v>
      </c>
      <c r="AM124" s="73">
        <f>MIN($AI124:$AL124)</f>
        <v>0.05</v>
      </c>
    </row>
    <row r="125" spans="1:39" s="1" customFormat="1" x14ac:dyDescent="0.35">
      <c r="A125" s="5"/>
      <c r="B125" s="6" t="s">
        <v>10</v>
      </c>
      <c r="C125" s="148">
        <f>MAX(E$36,E$46,E$47,E$50,E$51)</f>
        <v>5.2999999999999999E-2</v>
      </c>
      <c r="D125" s="148">
        <f>MAX(K$36,K$46,K$47,K$50,K$51)</f>
        <v>7.4999999999999997E-2</v>
      </c>
      <c r="E125" s="148">
        <f>MAX(Q$36,Q$46,Q$47,Q$50,Q$51)</f>
        <v>8.8999999999999996E-2</v>
      </c>
      <c r="F125" s="148">
        <f>MAX(X$36,X$46,X$47,X$50,X$51)</f>
        <v>9.9000000000000005E-2</v>
      </c>
      <c r="G125" s="121">
        <f>MAX(C110:F110)</f>
        <v>6.2E-2</v>
      </c>
      <c r="H125" s="173"/>
      <c r="I125" s="5"/>
      <c r="J125" s="6" t="s">
        <v>10</v>
      </c>
      <c r="K125" s="148">
        <f>MAX(E$38,E$39,E$44,E$48)</f>
        <v>5.8999999999999997E-2</v>
      </c>
      <c r="L125" s="148">
        <f>MAX(K$38,K$39,K$44,K$48)</f>
        <v>0.08</v>
      </c>
      <c r="M125" s="148">
        <f>MAX(Q$38,Q$39,Q$44,Q$48)</f>
        <v>9.1999999999999998E-2</v>
      </c>
      <c r="N125" s="148">
        <f>MAX(X$38,X$39,X$44,X$48)</f>
        <v>0.10100000000000001</v>
      </c>
      <c r="O125" s="128">
        <f>MAX(K125:N125)</f>
        <v>0.10100000000000001</v>
      </c>
      <c r="P125" s="173"/>
      <c r="Q125" s="5"/>
      <c r="R125" s="6" t="s">
        <v>10</v>
      </c>
      <c r="S125" s="148">
        <f>MAX($E$40,$E$42:$E$43)</f>
        <v>5.5E-2</v>
      </c>
      <c r="T125" s="148">
        <f>MAX($K$40,$K$42:$K$43)</f>
        <v>7.6999999999999999E-2</v>
      </c>
      <c r="U125" s="148">
        <f>MAX($Q$40,$Q$42:$Q$43)</f>
        <v>0.09</v>
      </c>
      <c r="V125" s="148">
        <f>MAX($X$40,$X$42,$X$43)</f>
        <v>0.1</v>
      </c>
      <c r="W125" s="135">
        <f>MAX(S125:V125)</f>
        <v>0.1</v>
      </c>
      <c r="X125" s="173"/>
      <c r="Y125" s="5"/>
      <c r="Z125" s="6" t="s">
        <v>10</v>
      </c>
      <c r="AA125" s="149">
        <f>MAX($E$37,$E$45,$E$49)</f>
        <v>5.5E-2</v>
      </c>
      <c r="AB125" s="149">
        <f>MAX($K$37,$K$45,$K$49)</f>
        <v>5.1999999999999998E-2</v>
      </c>
      <c r="AC125" s="149">
        <f>MAX($Q$37,$Q$45,$Q$49)</f>
        <v>5.0999999999999997E-2</v>
      </c>
      <c r="AD125" s="149">
        <f>MAX($X$37,$X$45,$X$49)</f>
        <v>0.05</v>
      </c>
      <c r="AE125" s="142">
        <f>MAX(AA125:AD125)</f>
        <v>5.5E-2</v>
      </c>
      <c r="AF125" s="173"/>
      <c r="AG125" s="5" t="s">
        <v>20</v>
      </c>
      <c r="AH125" s="12" t="s">
        <v>9</v>
      </c>
      <c r="AI125" s="66">
        <f>$E$57</f>
        <v>5.1999999999999998E-2</v>
      </c>
      <c r="AJ125" s="66">
        <f>$K$57</f>
        <v>5.0999999999999997E-2</v>
      </c>
      <c r="AK125" s="66">
        <f>$Q$57</f>
        <v>0.05</v>
      </c>
      <c r="AL125" s="66">
        <f>$X$57</f>
        <v>0.05</v>
      </c>
      <c r="AM125" s="73">
        <f>MIN($AI125:$AL125)</f>
        <v>0.05</v>
      </c>
    </row>
    <row r="126" spans="1:39" s="1" customFormat="1" x14ac:dyDescent="0.35">
      <c r="A126" s="5" t="s">
        <v>20</v>
      </c>
      <c r="B126" s="12" t="s">
        <v>9</v>
      </c>
      <c r="C126" s="148">
        <f>MIN(E$52,E$62,E$63,E$66,E$67)</f>
        <v>5.0999999999999997E-2</v>
      </c>
      <c r="D126" s="148">
        <f>MIN(K$52,K$62,K$63,K$66,K$67)</f>
        <v>5.7000000000000002E-2</v>
      </c>
      <c r="E126" s="148">
        <f>MIN(Q$52,Q$62,Q$63,Q$66,Q$67)</f>
        <v>5.7000000000000002E-2</v>
      </c>
      <c r="F126" s="148">
        <f>MIN(X$52,X$62,X$63,X$66,X$67)</f>
        <v>5.7000000000000002E-2</v>
      </c>
      <c r="G126" s="120">
        <f>MIN(C111:F111)</f>
        <v>5.0999999999999997E-2</v>
      </c>
      <c r="H126" s="173"/>
      <c r="I126" s="5" t="s">
        <v>20</v>
      </c>
      <c r="J126" s="12" t="s">
        <v>9</v>
      </c>
      <c r="K126" s="148">
        <f>MIN(E$54,E$55,E$60,E$64)</f>
        <v>5.2999999999999999E-2</v>
      </c>
      <c r="L126" s="148">
        <f>MIN(K$54,K$55,K$60,K$64)</f>
        <v>5.2999999999999999E-2</v>
      </c>
      <c r="M126" s="148">
        <f>MIN(Q$54,Q$55,Q$60,Q$64)</f>
        <v>5.2999999999999999E-2</v>
      </c>
      <c r="N126" s="148">
        <f>MIN(X$54,X$55,X$60,X$64)</f>
        <v>5.2999999999999999E-2</v>
      </c>
      <c r="O126" s="127">
        <f>MIN(K126:N126)</f>
        <v>5.2999999999999999E-2</v>
      </c>
      <c r="P126" s="173"/>
      <c r="Q126" s="5" t="s">
        <v>20</v>
      </c>
      <c r="R126" s="12" t="s">
        <v>9</v>
      </c>
      <c r="S126" s="148">
        <f>MIN($E$56,$E$58,$E$59)</f>
        <v>5.2999999999999999E-2</v>
      </c>
      <c r="T126" s="148">
        <f>MIN($K$56,$K$58,$K$59)</f>
        <v>5.5E-2</v>
      </c>
      <c r="U126" s="148">
        <f>MIN($Q$56,$Q$58,$Q$59)</f>
        <v>5.5E-2</v>
      </c>
      <c r="V126" s="148">
        <f>MIN($X$56,$X$58,$X$59)</f>
        <v>5.5E-2</v>
      </c>
      <c r="W126" s="134">
        <f>MIN(S126:V126)</f>
        <v>5.2999999999999999E-2</v>
      </c>
      <c r="X126" s="173"/>
      <c r="Y126" s="5" t="s">
        <v>20</v>
      </c>
      <c r="Z126" s="12" t="s">
        <v>9</v>
      </c>
      <c r="AA126" s="148">
        <f>MIN($E$53,$E$61,$E$65)</f>
        <v>5.1999999999999998E-2</v>
      </c>
      <c r="AB126" s="148">
        <f>MIN($K$53,$K$61,$K$65)</f>
        <v>5.0999999999999997E-2</v>
      </c>
      <c r="AC126" s="148">
        <f>MIN($Q$53,$Q$61,$Q$65)</f>
        <v>0.05</v>
      </c>
      <c r="AD126" s="148">
        <f>MIN($X$53,$X$61,$X$65)</f>
        <v>0.05</v>
      </c>
      <c r="AE126" s="139">
        <f>MIN(AA126:AD126)</f>
        <v>0.05</v>
      </c>
      <c r="AF126" s="173"/>
      <c r="AG126" s="5" t="s">
        <v>41</v>
      </c>
      <c r="AH126" s="12" t="s">
        <v>9</v>
      </c>
      <c r="AI126" s="66">
        <f>$E$73</f>
        <v>5.0999999999999997E-2</v>
      </c>
      <c r="AJ126" s="66">
        <f>$K$73</f>
        <v>5.0999999999999997E-2</v>
      </c>
      <c r="AK126" s="66">
        <f>$Q$73</f>
        <v>0.05</v>
      </c>
      <c r="AL126" s="66">
        <f>$X$73</f>
        <v>0.05</v>
      </c>
      <c r="AM126" s="73">
        <f>MIN($AI126:$AL126)</f>
        <v>0.05</v>
      </c>
    </row>
    <row r="127" spans="1:39" s="1" customFormat="1" x14ac:dyDescent="0.35">
      <c r="A127" s="5"/>
      <c r="B127" s="6" t="s">
        <v>10</v>
      </c>
      <c r="C127" s="148">
        <f>MAX(E$52,E$62,E$63,E$66,E$67)</f>
        <v>5.2999999999999999E-2</v>
      </c>
      <c r="D127" s="148">
        <f>MAX(K$52,K$62,K$63,K$66,K$67)</f>
        <v>7.4999999999999997E-2</v>
      </c>
      <c r="E127" s="148">
        <f>MAX(Q$52,Q$62,Q$63,Q$66,Q$67)</f>
        <v>8.8999999999999996E-2</v>
      </c>
      <c r="F127" s="148">
        <f>MAX(X$52,X$62,X$63,X$66,X$67)</f>
        <v>0.1</v>
      </c>
      <c r="G127" s="121">
        <f>MAX(C112:F112)</f>
        <v>0.06</v>
      </c>
      <c r="H127" s="173"/>
      <c r="I127" s="5"/>
      <c r="J127" s="6" t="s">
        <v>10</v>
      </c>
      <c r="K127" s="148">
        <f>MAX(E$54,E$55,E$60,E$64)</f>
        <v>5.8000000000000003E-2</v>
      </c>
      <c r="L127" s="148">
        <f>MAX(K$54,K$55,K$60,K$64)</f>
        <v>7.9000000000000001E-2</v>
      </c>
      <c r="M127" s="148">
        <f>MAX(Q$54,Q$55,Q$60,Q$64)</f>
        <v>9.2999999999999999E-2</v>
      </c>
      <c r="N127" s="148">
        <f>MAX(X$54,X$55,X$60,X$64)</f>
        <v>0.10100000000000001</v>
      </c>
      <c r="O127" s="128">
        <f>MAX(K127:N127)</f>
        <v>0.10100000000000001</v>
      </c>
      <c r="P127" s="173"/>
      <c r="Q127" s="5"/>
      <c r="R127" s="6" t="s">
        <v>10</v>
      </c>
      <c r="S127" s="148">
        <f>MAX($E$56,$E$58,$E$59)</f>
        <v>5.3999999999999999E-2</v>
      </c>
      <c r="T127" s="148">
        <f>MAX($K$56,$K$58,$K$59)</f>
        <v>7.5999999999999998E-2</v>
      </c>
      <c r="U127" s="148">
        <f>MAX($Q$56,$Q$58,$Q$59)</f>
        <v>9.0999999999999998E-2</v>
      </c>
      <c r="V127" s="148">
        <f>MAX($X$56,$X$58,$X$59)</f>
        <v>0.10100000000000001</v>
      </c>
      <c r="W127" s="135">
        <f>MAX(S127:V127)</f>
        <v>0.10100000000000001</v>
      </c>
      <c r="X127" s="173"/>
      <c r="Y127" s="5"/>
      <c r="Z127" s="6" t="s">
        <v>10</v>
      </c>
      <c r="AA127" s="149">
        <f>MAX($E$53,$E$61,$E$65)</f>
        <v>5.3999999999999999E-2</v>
      </c>
      <c r="AB127" s="149">
        <f>MAX($K$53,$K$61,$K$65)</f>
        <v>5.1999999999999998E-2</v>
      </c>
      <c r="AC127" s="149">
        <f>MAX($Q$53,$Q$61,$Q$65)</f>
        <v>5.0999999999999997E-2</v>
      </c>
      <c r="AD127" s="148">
        <f>MAX($X$53,$X$61,$X$65)</f>
        <v>0.05</v>
      </c>
      <c r="AE127" s="142">
        <f>MAX(AA127:AD127)</f>
        <v>5.3999999999999999E-2</v>
      </c>
      <c r="AF127" s="173"/>
      <c r="AG127" s="69"/>
      <c r="AH127" s="147" t="s">
        <v>9</v>
      </c>
      <c r="AI127" s="71">
        <f>MIN($AI122:$AI126)</f>
        <v>5.0999999999999997E-2</v>
      </c>
      <c r="AJ127" s="71">
        <f>MIN($AJ122:$AJ126)</f>
        <v>5.0999999999999997E-2</v>
      </c>
      <c r="AK127" s="71">
        <f>MIN($AK122:$AK126)</f>
        <v>0.05</v>
      </c>
      <c r="AL127" s="71">
        <f>MIN($AL122:$AL126)</f>
        <v>4.9000000000000002E-2</v>
      </c>
      <c r="AM127" s="72">
        <f>MIN($AM122:$AM126)</f>
        <v>4.9000000000000002E-2</v>
      </c>
    </row>
    <row r="128" spans="1:39" s="1" customFormat="1" x14ac:dyDescent="0.35">
      <c r="A128" s="173" t="s">
        <v>41</v>
      </c>
      <c r="B128" s="12" t="s">
        <v>9</v>
      </c>
      <c r="C128" s="148">
        <f>MIN(E$68,E$78,E$79,E$82,E$83)</f>
        <v>0.05</v>
      </c>
      <c r="D128" s="148">
        <f>MIN(K$68,K$78,K$79,K$82,K$83)</f>
        <v>5.7000000000000002E-2</v>
      </c>
      <c r="E128" s="148">
        <f>MIN(Q$68,Q$78,Q$79,Q$82,Q$83)</f>
        <v>5.8000000000000003E-2</v>
      </c>
      <c r="F128" s="148">
        <f>MIN(X$68,X$78,X$79,X$82,X$83)</f>
        <v>5.7000000000000002E-2</v>
      </c>
      <c r="G128" s="120">
        <f>MIN(C113:F113)</f>
        <v>0.05</v>
      </c>
      <c r="H128" s="173"/>
      <c r="I128" s="5" t="s">
        <v>41</v>
      </c>
      <c r="J128" s="12" t="s">
        <v>9</v>
      </c>
      <c r="K128" s="148">
        <f>MIN(E$70,E$71,E$76,E$80)</f>
        <v>5.1999999999999998E-2</v>
      </c>
      <c r="L128" s="148">
        <f>MIN(K$70,K$71,K$76,K$80)</f>
        <v>5.2999999999999999E-2</v>
      </c>
      <c r="M128" s="148">
        <f>MIN(Q$70,Q$71,Q$76,Q$80)</f>
        <v>5.2999999999999999E-2</v>
      </c>
      <c r="N128" s="148">
        <f>MIN(X$70,X$71,X$76,X$80)</f>
        <v>5.3999999999999999E-2</v>
      </c>
      <c r="O128" s="127">
        <f>MIN(K128:N128)</f>
        <v>5.1999999999999998E-2</v>
      </c>
      <c r="P128" s="173"/>
      <c r="Q128" s="5" t="s">
        <v>41</v>
      </c>
      <c r="R128" s="12" t="s">
        <v>9</v>
      </c>
      <c r="S128" s="148">
        <f>MIN($E$72,$E$74,$E$75)</f>
        <v>5.0999999999999997E-2</v>
      </c>
      <c r="T128" s="148">
        <f>MIN($K$72,$K$74,$K$75)</f>
        <v>5.3999999999999999E-2</v>
      </c>
      <c r="U128" s="148">
        <f>MIN($Q$72,$Q$74,$Q$75)</f>
        <v>5.6000000000000001E-2</v>
      </c>
      <c r="V128" s="148">
        <f>MIN($X$72,$X$74,$X$75)</f>
        <v>5.5E-2</v>
      </c>
      <c r="W128" s="134">
        <f>MIN(S128:V128)</f>
        <v>5.0999999999999997E-2</v>
      </c>
      <c r="X128" s="173"/>
      <c r="Y128" s="5" t="s">
        <v>41</v>
      </c>
      <c r="Z128" s="12" t="s">
        <v>9</v>
      </c>
      <c r="AA128" s="148">
        <f>MIN($E$69,$E$77,$E$81)</f>
        <v>5.0999999999999997E-2</v>
      </c>
      <c r="AB128" s="148">
        <f>MIN($K$69,$K$77,$K$81)</f>
        <v>0.05</v>
      </c>
      <c r="AC128" s="148">
        <f>MIN($Q$69,$Q$77,$Q$81)</f>
        <v>0.05</v>
      </c>
      <c r="AD128" s="148">
        <f>MIN($X$69,$X$77,$X$81)</f>
        <v>0.05</v>
      </c>
      <c r="AE128" s="139">
        <f>MIN(AA128:AD128)</f>
        <v>0.05</v>
      </c>
      <c r="AF128" s="173"/>
      <c r="AG128" s="69"/>
      <c r="AH128" s="147" t="s">
        <v>10</v>
      </c>
      <c r="AI128" s="71">
        <f>MAX($AI122:$AI126)</f>
        <v>5.5E-2</v>
      </c>
      <c r="AJ128" s="71">
        <f>MAX($AJ122:$AJ126)</f>
        <v>5.1999999999999998E-2</v>
      </c>
      <c r="AK128" s="71">
        <f>MAX($AK122:$AK126)</f>
        <v>0.05</v>
      </c>
      <c r="AL128" s="71">
        <f>MAX($AL122:$AL126)</f>
        <v>0.05</v>
      </c>
      <c r="AM128" s="72">
        <f>MAX($AM122:$AM126)</f>
        <v>0.05</v>
      </c>
    </row>
    <row r="129" spans="1:39" s="1" customFormat="1" x14ac:dyDescent="0.35">
      <c r="A129" s="173"/>
      <c r="B129" s="6" t="s">
        <v>10</v>
      </c>
      <c r="C129" s="148">
        <f>MAX(E$68,E$78,E$79,E$82,E$83)</f>
        <v>5.1999999999999998E-2</v>
      </c>
      <c r="D129" s="148">
        <f>MAX(K$68,K$78,K$79,K$82,K$83)</f>
        <v>7.3999999999999996E-2</v>
      </c>
      <c r="E129" s="148">
        <f>MAX(Q$68,Q$78,Q$79,Q$82,Q$83)</f>
        <v>8.8999999999999996E-2</v>
      </c>
      <c r="F129" s="148">
        <f>MAX(X$68,X$78,X$79,X$82,X$83)</f>
        <v>0.1</v>
      </c>
      <c r="G129" s="121">
        <f>MAX(C114:F114)</f>
        <v>5.5E-2</v>
      </c>
      <c r="H129" s="173"/>
      <c r="I129" s="5"/>
      <c r="J129" s="6" t="s">
        <v>10</v>
      </c>
      <c r="K129" s="148">
        <f>MAX(E$70,E$71,E$76,E$80)</f>
        <v>5.3999999999999999E-2</v>
      </c>
      <c r="L129" s="148">
        <f>MAX(K$70,K$71,K$76,K$80)</f>
        <v>7.8E-2</v>
      </c>
      <c r="M129" s="148">
        <f>MAX(Q$70,Q$71,Q$76,Q$80)</f>
        <v>9.1999999999999998E-2</v>
      </c>
      <c r="N129" s="148">
        <f>MAX(X$70,X$71,X$76,X$80)</f>
        <v>0.10299999999999999</v>
      </c>
      <c r="O129" s="128">
        <f>MAX(K129:N129)</f>
        <v>0.10299999999999999</v>
      </c>
      <c r="P129" s="173"/>
      <c r="Q129" s="5"/>
      <c r="R129" s="6" t="s">
        <v>10</v>
      </c>
      <c r="S129" s="148">
        <f>MAX($E$72,$E$74,$E$75)</f>
        <v>5.1999999999999998E-2</v>
      </c>
      <c r="T129" s="148">
        <f>MAX($K$72,$K$74,$K$75)</f>
        <v>7.4999999999999997E-2</v>
      </c>
      <c r="U129" s="148">
        <f>MAX($Q$72,$Q$74,$Q$75)</f>
        <v>9.0999999999999998E-2</v>
      </c>
      <c r="V129" s="148">
        <f>MAX($X$72,$X$74,$X$75)</f>
        <v>0.10100000000000001</v>
      </c>
      <c r="W129" s="135">
        <f>MAX(S129:V129)</f>
        <v>0.10100000000000001</v>
      </c>
      <c r="X129" s="173"/>
      <c r="Y129" s="5"/>
      <c r="Z129" s="6" t="s">
        <v>10</v>
      </c>
      <c r="AA129" s="148">
        <f>MAX($E$69,$E$77,$E$81)</f>
        <v>5.1999999999999998E-2</v>
      </c>
      <c r="AB129" s="148">
        <f>MAX($K$69,$K$77,$K$81)</f>
        <v>5.0999999999999997E-2</v>
      </c>
      <c r="AC129" s="148">
        <f>MAX($Q$69,$Q$77,$Q$81)</f>
        <v>0.05</v>
      </c>
      <c r="AD129" s="148">
        <f>MAX($X$69,$X$77,$X$81)</f>
        <v>0.05</v>
      </c>
      <c r="AE129" s="142">
        <f>MAX(AA129:AD129)</f>
        <v>5.1999999999999998E-2</v>
      </c>
      <c r="AF129" s="173"/>
      <c r="AG129" s="173"/>
      <c r="AH129" s="173"/>
      <c r="AI129" s="173"/>
      <c r="AJ129" s="173"/>
      <c r="AK129" s="173"/>
      <c r="AL129" s="173"/>
      <c r="AM129" s="173"/>
    </row>
    <row r="130" spans="1:39" s="1" customFormat="1" x14ac:dyDescent="0.35">
      <c r="A130" s="40"/>
      <c r="B130" s="41" t="s">
        <v>18</v>
      </c>
      <c r="C130" s="122">
        <f>MIN(C120:C129)</f>
        <v>0.05</v>
      </c>
      <c r="D130" s="122">
        <f>MIN(D120:D129)</f>
        <v>5.6000000000000001E-2</v>
      </c>
      <c r="E130" s="122">
        <f>MIN(E120:E129)</f>
        <v>5.6000000000000001E-2</v>
      </c>
      <c r="F130" s="122">
        <f>MIN(F120:F129)</f>
        <v>5.5E-2</v>
      </c>
      <c r="G130" s="123">
        <f>MIN(C130:F130)</f>
        <v>0.05</v>
      </c>
      <c r="H130" s="173"/>
      <c r="I130" s="46"/>
      <c r="J130" s="47" t="s">
        <v>18</v>
      </c>
      <c r="K130" s="129">
        <f>MIN(K120:K129)</f>
        <v>5.1999999999999998E-2</v>
      </c>
      <c r="L130" s="129">
        <f>MIN(L120:L129)</f>
        <v>5.2999999999999999E-2</v>
      </c>
      <c r="M130" s="129">
        <f>MIN(M120:M129)</f>
        <v>5.2999999999999999E-2</v>
      </c>
      <c r="N130" s="129">
        <f>MIN(N120:N129)</f>
        <v>5.1999999999999998E-2</v>
      </c>
      <c r="O130" s="130">
        <f>MIN(K130:N130)</f>
        <v>5.1999999999999998E-2</v>
      </c>
      <c r="P130" s="173"/>
      <c r="Q130" s="52"/>
      <c r="R130" s="53" t="s">
        <v>18</v>
      </c>
      <c r="S130" s="112">
        <f>MIN(S120:S129)</f>
        <v>5.0999999999999997E-2</v>
      </c>
      <c r="T130" s="112">
        <f>MIN(T120:T129)</f>
        <v>5.3999999999999999E-2</v>
      </c>
      <c r="U130" s="112">
        <f>MIN(U120:U129)</f>
        <v>5.3999999999999999E-2</v>
      </c>
      <c r="V130" s="112">
        <f>MIN(V120:V129)</f>
        <v>5.3999999999999999E-2</v>
      </c>
      <c r="W130" s="136">
        <f>MIN(S130:V130)</f>
        <v>5.0999999999999997E-2</v>
      </c>
      <c r="X130" s="173"/>
      <c r="Y130" s="59"/>
      <c r="Z130" s="74" t="s">
        <v>9</v>
      </c>
      <c r="AA130" s="143">
        <f>MIN(AA120:AA129)</f>
        <v>5.0999999999999997E-2</v>
      </c>
      <c r="AB130" s="143">
        <f>MIN(AB120:AB129)</f>
        <v>0.05</v>
      </c>
      <c r="AC130" s="143">
        <f>MIN(AC120:AC129)</f>
        <v>0.05</v>
      </c>
      <c r="AD130" s="143">
        <f>MIN(AD120:AD129)</f>
        <v>4.9000000000000002E-2</v>
      </c>
      <c r="AE130" s="144">
        <f>MIN(AA130:AD130)</f>
        <v>4.9000000000000002E-2</v>
      </c>
      <c r="AF130" s="173"/>
      <c r="AG130" s="173"/>
      <c r="AH130" s="173"/>
      <c r="AI130" s="173"/>
      <c r="AJ130" s="173"/>
      <c r="AK130" s="173"/>
      <c r="AL130" s="173"/>
      <c r="AM130" s="173"/>
    </row>
    <row r="131" spans="1:39" s="1" customFormat="1" x14ac:dyDescent="0.35">
      <c r="A131" s="42"/>
      <c r="B131" s="43" t="s">
        <v>19</v>
      </c>
      <c r="C131" s="124">
        <f>MAX(C120:C129)</f>
        <v>5.6000000000000001E-2</v>
      </c>
      <c r="D131" s="124">
        <f>MAX(D120:D129)</f>
        <v>7.5999999999999998E-2</v>
      </c>
      <c r="E131" s="124">
        <f>MAX(E120:E129)</f>
        <v>8.8999999999999996E-2</v>
      </c>
      <c r="F131" s="124">
        <f>MAX(F120:F129)</f>
        <v>0.1</v>
      </c>
      <c r="G131" s="125">
        <f>MAX(C131:F131)</f>
        <v>0.1</v>
      </c>
      <c r="H131" s="173"/>
      <c r="I131" s="48"/>
      <c r="J131" s="49" t="s">
        <v>19</v>
      </c>
      <c r="K131" s="131">
        <f>MAX(K120:K129)</f>
        <v>6.7000000000000004E-2</v>
      </c>
      <c r="L131" s="131">
        <f>MAX(L120:L129)</f>
        <v>8.4000000000000005E-2</v>
      </c>
      <c r="M131" s="131">
        <f>MAX(M120:M129)</f>
        <v>9.4E-2</v>
      </c>
      <c r="N131" s="131">
        <f>MAX(N120:N129)</f>
        <v>0.10299999999999999</v>
      </c>
      <c r="O131" s="132">
        <f>MAX(K131:N131)</f>
        <v>0.10299999999999999</v>
      </c>
      <c r="P131" s="173"/>
      <c r="Q131" s="54"/>
      <c r="R131" s="55" t="s">
        <v>19</v>
      </c>
      <c r="S131" s="137">
        <f>MAX(S120:S129)</f>
        <v>5.8999999999999997E-2</v>
      </c>
      <c r="T131" s="137">
        <f>MAX(T120:T129)</f>
        <v>7.9000000000000001E-2</v>
      </c>
      <c r="U131" s="137">
        <f>MAX(U120:U129)</f>
        <v>9.0999999999999998E-2</v>
      </c>
      <c r="V131" s="137">
        <f>MAX(V120:V129)</f>
        <v>0.10100000000000001</v>
      </c>
      <c r="W131" s="138">
        <f>MAX(S131:V131)</f>
        <v>0.10100000000000001</v>
      </c>
      <c r="X131" s="173"/>
      <c r="Y131" s="61"/>
      <c r="Z131" s="62" t="s">
        <v>10</v>
      </c>
      <c r="AA131" s="145">
        <f>MAX(AA120:AA129)</f>
        <v>0.06</v>
      </c>
      <c r="AB131" s="145">
        <f>MAX(AB120:AB129)</f>
        <v>5.2999999999999999E-2</v>
      </c>
      <c r="AC131" s="145">
        <f>MAX(AC120:AC129)</f>
        <v>5.0999999999999997E-2</v>
      </c>
      <c r="AD131" s="145">
        <f>MAX(AD120:AD129)</f>
        <v>0.05</v>
      </c>
      <c r="AE131" s="144">
        <f>MAX(AA131:AD131)</f>
        <v>0.06</v>
      </c>
      <c r="AF131" s="173"/>
      <c r="AG131" s="173"/>
      <c r="AH131" s="173"/>
      <c r="AI131" s="173"/>
      <c r="AJ131" s="173"/>
      <c r="AK131" s="173"/>
      <c r="AL131" s="173"/>
      <c r="AM131" s="173"/>
    </row>
    <row r="132" spans="1:39" s="1" customFormat="1" x14ac:dyDescent="0.35"/>
    <row r="149" spans="89:100" x14ac:dyDescent="0.35">
      <c r="CK149" s="14"/>
      <c r="CV149" s="14"/>
    </row>
  </sheetData>
  <mergeCells count="20">
    <mergeCell ref="CM4:CV4"/>
    <mergeCell ref="CM11:CV11"/>
    <mergeCell ref="CM18:CV18"/>
    <mergeCell ref="CM25:CV25"/>
    <mergeCell ref="CM32:CV32"/>
    <mergeCell ref="A86:G86"/>
    <mergeCell ref="I86:O86"/>
    <mergeCell ref="Q86:W86"/>
    <mergeCell ref="Y86:AE86"/>
    <mergeCell ref="C2:E2"/>
    <mergeCell ref="I2:K2"/>
    <mergeCell ref="O2:Q2"/>
    <mergeCell ref="V2:X2"/>
    <mergeCell ref="Z2:AD2"/>
    <mergeCell ref="AG103:AM103"/>
    <mergeCell ref="AG118:AM118"/>
    <mergeCell ref="Z3:AD3"/>
    <mergeCell ref="Z4:AD4"/>
    <mergeCell ref="Z5:AD5"/>
    <mergeCell ref="AG86:AM86"/>
  </mergeCells>
  <conditionalFormatting sqref="AH92">
    <cfRule type="duplicateValues" dxfId="80" priority="25"/>
  </conditionalFormatting>
  <conditionalFormatting sqref="AH93">
    <cfRule type="duplicateValues" dxfId="79" priority="26"/>
  </conditionalFormatting>
  <conditionalFormatting sqref="AH94">
    <cfRule type="duplicateValues" dxfId="78" priority="27"/>
  </conditionalFormatting>
  <conditionalFormatting sqref="AH109">
    <cfRule type="duplicateValues" dxfId="77" priority="22"/>
  </conditionalFormatting>
  <conditionalFormatting sqref="AH110">
    <cfRule type="duplicateValues" dxfId="76" priority="23"/>
  </conditionalFormatting>
  <conditionalFormatting sqref="AH111">
    <cfRule type="duplicateValues" dxfId="75" priority="24"/>
  </conditionalFormatting>
  <conditionalFormatting sqref="AH124">
    <cfRule type="duplicateValues" dxfId="74" priority="19"/>
  </conditionalFormatting>
  <conditionalFormatting sqref="AH125">
    <cfRule type="duplicateValues" dxfId="73" priority="20"/>
  </conditionalFormatting>
  <conditionalFormatting sqref="AH126">
    <cfRule type="duplicateValues" dxfId="72" priority="21"/>
  </conditionalFormatting>
  <conditionalFormatting sqref="Z94:Z95">
    <cfRule type="duplicateValues" dxfId="71" priority="18"/>
  </conditionalFormatting>
  <conditionalFormatting sqref="Z96:Z97">
    <cfRule type="duplicateValues" dxfId="70" priority="17"/>
  </conditionalFormatting>
  <conditionalFormatting sqref="Z98:Z99">
    <cfRule type="duplicateValues" dxfId="69" priority="16"/>
  </conditionalFormatting>
  <conditionalFormatting sqref="Z109:Z110">
    <cfRule type="duplicateValues" dxfId="68" priority="15"/>
  </conditionalFormatting>
  <conditionalFormatting sqref="Z111:Z112">
    <cfRule type="duplicateValues" dxfId="67" priority="14"/>
  </conditionalFormatting>
  <conditionalFormatting sqref="Z113:Z114">
    <cfRule type="duplicateValues" dxfId="66" priority="13"/>
  </conditionalFormatting>
  <conditionalFormatting sqref="Z124:Z125">
    <cfRule type="duplicateValues" dxfId="65" priority="12"/>
  </conditionalFormatting>
  <conditionalFormatting sqref="Z126:Z127">
    <cfRule type="duplicateValues" dxfId="64" priority="11"/>
  </conditionalFormatting>
  <conditionalFormatting sqref="Z128:Z129">
    <cfRule type="duplicateValues" dxfId="63" priority="10"/>
  </conditionalFormatting>
  <conditionalFormatting sqref="R94:R95">
    <cfRule type="duplicateValues" dxfId="62" priority="9"/>
  </conditionalFormatting>
  <conditionalFormatting sqref="R96:R97">
    <cfRule type="duplicateValues" dxfId="61" priority="8"/>
  </conditionalFormatting>
  <conditionalFormatting sqref="R98:R99">
    <cfRule type="duplicateValues" dxfId="60" priority="7"/>
  </conditionalFormatting>
  <conditionalFormatting sqref="R109:R110">
    <cfRule type="duplicateValues" dxfId="59" priority="6"/>
  </conditionalFormatting>
  <conditionalFormatting sqref="R111:R112">
    <cfRule type="duplicateValues" dxfId="58" priority="5"/>
  </conditionalFormatting>
  <conditionalFormatting sqref="R113:R114">
    <cfRule type="duplicateValues" dxfId="57" priority="4"/>
  </conditionalFormatting>
  <conditionalFormatting sqref="R124:R125">
    <cfRule type="duplicateValues" dxfId="56" priority="3"/>
  </conditionalFormatting>
  <conditionalFormatting sqref="R126:R127">
    <cfRule type="duplicateValues" dxfId="55" priority="2"/>
  </conditionalFormatting>
  <conditionalFormatting sqref="R128:R129">
    <cfRule type="duplicateValues" dxfId="5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J146"/>
  <sheetViews>
    <sheetView topLeftCell="U112" workbookViewId="0">
      <selection activeCell="AR132" sqref="AR132"/>
    </sheetView>
  </sheetViews>
  <sheetFormatPr baseColWidth="10" defaultRowHeight="14.5" x14ac:dyDescent="0.35"/>
  <cols>
    <col min="1" max="1" width="7.08984375" bestFit="1" customWidth="1"/>
    <col min="2" max="2" width="9" bestFit="1" customWidth="1"/>
    <col min="3" max="3" width="7.453125" bestFit="1" customWidth="1"/>
    <col min="4" max="5" width="7.36328125" bestFit="1" customWidth="1"/>
    <col min="6" max="6" width="6.08984375" bestFit="1" customWidth="1"/>
    <col min="7" max="7" width="7.08984375" bestFit="1" customWidth="1"/>
    <col min="8" max="8" width="8.453125" bestFit="1" customWidth="1"/>
    <col min="9" max="9" width="7.6328125" bestFit="1" customWidth="1"/>
    <col min="10" max="10" width="6" bestFit="1" customWidth="1"/>
    <col min="11" max="11" width="8.453125" bestFit="1" customWidth="1"/>
    <col min="12" max="12" width="8.08984375" bestFit="1" customWidth="1"/>
    <col min="13" max="13" width="9" bestFit="1" customWidth="1"/>
    <col min="14" max="15" width="6.08984375" bestFit="1" customWidth="1"/>
    <col min="16" max="16" width="7.08984375" bestFit="1" customWidth="1"/>
    <col min="17" max="17" width="8.08984375" bestFit="1" customWidth="1"/>
    <col min="18" max="19" width="6" bestFit="1" customWidth="1"/>
    <col min="20" max="20" width="8.453125" bestFit="1" customWidth="1"/>
    <col min="21" max="21" width="7.6328125" bestFit="1" customWidth="1"/>
    <col min="22" max="22" width="7" bestFit="1" customWidth="1"/>
    <col min="23" max="23" width="8.08984375" bestFit="1" customWidth="1"/>
    <col min="24" max="24" width="6.6328125" bestFit="1" customWidth="1"/>
    <col min="25" max="25" width="8.08984375" bestFit="1" customWidth="1"/>
    <col min="26" max="26" width="6.6328125" bestFit="1" customWidth="1"/>
    <col min="27" max="28" width="6" bestFit="1" customWidth="1"/>
    <col min="29" max="29" width="8.453125" bestFit="1" customWidth="1"/>
    <col min="30" max="30" width="7.6328125" bestFit="1" customWidth="1"/>
    <col min="31" max="31" width="7" bestFit="1" customWidth="1"/>
    <col min="32" max="32" width="6.6328125" bestFit="1" customWidth="1"/>
    <col min="33" max="34" width="8.08984375" bestFit="1" customWidth="1"/>
    <col min="35" max="35" width="6.6328125" bestFit="1" customWidth="1"/>
    <col min="36" max="37" width="6" bestFit="1" customWidth="1"/>
    <col min="38" max="38" width="6.90625" customWidth="1"/>
    <col min="39" max="39" width="6.54296875" customWidth="1"/>
    <col min="40" max="40" width="7" bestFit="1" customWidth="1"/>
    <col min="41" max="42" width="6.6328125" bestFit="1" customWidth="1"/>
    <col min="43" max="43" width="7.08984375" bestFit="1" customWidth="1"/>
    <col min="44" max="44" width="6.6328125" bestFit="1" customWidth="1"/>
    <col min="46" max="46" width="5.08984375" bestFit="1" customWidth="1"/>
    <col min="47" max="47" width="8.453125" bestFit="1" customWidth="1"/>
    <col min="48" max="48" width="7.6328125" bestFit="1" customWidth="1"/>
    <col min="49" max="49" width="7" bestFit="1" customWidth="1"/>
    <col min="50" max="51" width="6.6328125" bestFit="1" customWidth="1"/>
    <col min="52" max="52" width="7.08984375" bestFit="1" customWidth="1"/>
    <col min="53" max="53" width="6.6328125" bestFit="1" customWidth="1"/>
    <col min="55" max="55" width="5.08984375" bestFit="1" customWidth="1"/>
    <col min="56" max="56" width="8.453125" bestFit="1" customWidth="1"/>
    <col min="57" max="57" width="7.6328125" bestFit="1" customWidth="1"/>
    <col min="58" max="58" width="7" bestFit="1" customWidth="1"/>
    <col min="59" max="60" width="6.6328125" bestFit="1" customWidth="1"/>
    <col min="61" max="61" width="7.08984375" bestFit="1" customWidth="1"/>
    <col min="62" max="62" width="6.6328125" bestFit="1" customWidth="1"/>
    <col min="91" max="91" width="13.08984375" bestFit="1" customWidth="1"/>
  </cols>
  <sheetData>
    <row r="1" spans="1:14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40" ht="15.75" customHeight="1" x14ac:dyDescent="0.35">
      <c r="A2" s="8" t="s">
        <v>60</v>
      </c>
      <c r="B2" s="9"/>
      <c r="C2" s="191" t="s">
        <v>64</v>
      </c>
      <c r="D2" s="192"/>
      <c r="E2" s="193"/>
      <c r="F2" s="1"/>
      <c r="G2" s="8" t="s">
        <v>0</v>
      </c>
      <c r="H2" s="9"/>
      <c r="I2" s="191" t="s">
        <v>64</v>
      </c>
      <c r="J2" s="192"/>
      <c r="K2" s="193"/>
      <c r="L2" s="1"/>
      <c r="M2" s="8" t="s">
        <v>5</v>
      </c>
      <c r="N2" s="9"/>
      <c r="O2" s="191" t="s">
        <v>64</v>
      </c>
      <c r="P2" s="192"/>
      <c r="Q2" s="193"/>
      <c r="T2" s="8" t="s">
        <v>6</v>
      </c>
      <c r="U2" s="9"/>
      <c r="V2" s="191" t="s">
        <v>64</v>
      </c>
      <c r="W2" s="192"/>
      <c r="X2" s="193"/>
      <c r="Y2" s="1"/>
      <c r="Z2" s="187" t="s">
        <v>43</v>
      </c>
      <c r="AA2" s="187"/>
      <c r="AB2" s="187"/>
      <c r="AC2" s="187"/>
      <c r="AD2" s="187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140" ht="30.5" x14ac:dyDescent="0.35">
      <c r="A3" s="9" t="s">
        <v>7</v>
      </c>
      <c r="B3" s="9" t="s">
        <v>16</v>
      </c>
      <c r="C3" s="10" t="s">
        <v>1</v>
      </c>
      <c r="D3" s="116" t="s">
        <v>2</v>
      </c>
      <c r="E3" s="116" t="s">
        <v>3</v>
      </c>
      <c r="F3" s="1"/>
      <c r="G3" s="9" t="s">
        <v>7</v>
      </c>
      <c r="H3" s="9" t="s">
        <v>16</v>
      </c>
      <c r="I3" s="10" t="s">
        <v>1</v>
      </c>
      <c r="J3" s="116" t="s">
        <v>2</v>
      </c>
      <c r="K3" s="116" t="s">
        <v>3</v>
      </c>
      <c r="L3" s="1"/>
      <c r="M3" s="9" t="s">
        <v>7</v>
      </c>
      <c r="N3" s="9" t="s">
        <v>16</v>
      </c>
      <c r="O3" s="10" t="s">
        <v>1</v>
      </c>
      <c r="P3" s="116" t="s">
        <v>2</v>
      </c>
      <c r="Q3" s="116" t="s">
        <v>3</v>
      </c>
      <c r="T3" s="9" t="s">
        <v>7</v>
      </c>
      <c r="U3" s="9" t="s">
        <v>16</v>
      </c>
      <c r="V3" s="10" t="s">
        <v>1</v>
      </c>
      <c r="W3" s="116" t="s">
        <v>2</v>
      </c>
      <c r="X3" s="116" t="s">
        <v>3</v>
      </c>
      <c r="Y3" s="1"/>
      <c r="Z3" s="188" t="s">
        <v>42</v>
      </c>
      <c r="AA3" s="188"/>
      <c r="AB3" s="188"/>
      <c r="AC3" s="188"/>
      <c r="AD3" s="188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140" s="20" customFormat="1" ht="15.5" x14ac:dyDescent="0.35">
      <c r="A4" s="11">
        <v>2.1</v>
      </c>
      <c r="B4" s="18" t="s">
        <v>21</v>
      </c>
      <c r="C4" s="11">
        <v>3.4000000000000002E-2</v>
      </c>
      <c r="D4" s="18">
        <v>0.05</v>
      </c>
      <c r="E4" s="11">
        <v>0.05</v>
      </c>
      <c r="F4" s="1"/>
      <c r="G4" s="11">
        <v>2.1</v>
      </c>
      <c r="H4" s="18" t="s">
        <v>21</v>
      </c>
      <c r="I4" s="19">
        <v>3.4000000000000002E-2</v>
      </c>
      <c r="J4" s="19">
        <v>5.6000000000000001E-2</v>
      </c>
      <c r="K4" s="19">
        <v>5.1999999999999998E-2</v>
      </c>
      <c r="L4" s="1"/>
      <c r="M4" s="11">
        <v>2.1</v>
      </c>
      <c r="N4" s="18" t="s">
        <v>21</v>
      </c>
      <c r="O4" s="152">
        <v>3.5999999999999997E-2</v>
      </c>
      <c r="P4" s="152">
        <v>6.3E-2</v>
      </c>
      <c r="Q4" s="152">
        <v>5.0999999999999997E-2</v>
      </c>
      <c r="R4"/>
      <c r="S4"/>
      <c r="T4" s="11">
        <v>2.1</v>
      </c>
      <c r="U4" s="18" t="s">
        <v>21</v>
      </c>
      <c r="V4" s="152">
        <v>3.6999999999999998E-2</v>
      </c>
      <c r="W4" s="152">
        <v>6.8000000000000005E-2</v>
      </c>
      <c r="X4" s="152">
        <v>4.9000000000000002E-2</v>
      </c>
      <c r="Y4" s="1"/>
      <c r="Z4" s="189" t="s">
        <v>44</v>
      </c>
      <c r="AA4" s="189"/>
      <c r="AB4" s="189"/>
      <c r="AC4" s="189"/>
      <c r="AD4" s="18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/>
      <c r="CM4" s="194" t="s">
        <v>47</v>
      </c>
      <c r="CN4" s="194"/>
      <c r="CO4" s="194"/>
      <c r="CP4" s="194"/>
      <c r="CQ4" s="194"/>
      <c r="CR4" s="194"/>
      <c r="CS4" s="194"/>
      <c r="CT4" s="194"/>
      <c r="CU4" s="194"/>
      <c r="CV4" s="194"/>
      <c r="CW4"/>
      <c r="CX4"/>
      <c r="CY4"/>
      <c r="CZ4"/>
      <c r="DA4"/>
      <c r="DB4"/>
      <c r="DC4"/>
      <c r="DD4"/>
      <c r="DE4"/>
      <c r="DF4"/>
      <c r="DG4"/>
      <c r="DH4"/>
    </row>
    <row r="5" spans="1:140" s="26" customFormat="1" ht="15.5" x14ac:dyDescent="0.35">
      <c r="A5" s="63">
        <v>2.2000000000000002</v>
      </c>
      <c r="B5" s="64" t="s">
        <v>21</v>
      </c>
      <c r="C5" s="63">
        <v>5.3999999999999999E-2</v>
      </c>
      <c r="D5" s="64">
        <v>0.05</v>
      </c>
      <c r="E5" s="63">
        <v>0.05</v>
      </c>
      <c r="F5" s="1"/>
      <c r="G5" s="63">
        <v>2.2000000000000002</v>
      </c>
      <c r="H5" s="64" t="s">
        <v>21</v>
      </c>
      <c r="I5" s="65">
        <v>0.05</v>
      </c>
      <c r="J5" s="65">
        <v>5.2999999999999999E-2</v>
      </c>
      <c r="K5" s="65">
        <v>4.4999999999999998E-2</v>
      </c>
      <c r="L5" s="1"/>
      <c r="M5" s="63">
        <v>2.2000000000000002</v>
      </c>
      <c r="N5" s="64" t="s">
        <v>21</v>
      </c>
      <c r="O5" s="153">
        <v>0.05</v>
      </c>
      <c r="P5" s="153">
        <v>5.8999999999999997E-2</v>
      </c>
      <c r="Q5" s="153">
        <v>4.4999999999999998E-2</v>
      </c>
      <c r="R5"/>
      <c r="S5"/>
      <c r="T5" s="63">
        <v>2.2000000000000002</v>
      </c>
      <c r="U5" s="64" t="s">
        <v>21</v>
      </c>
      <c r="V5" s="153">
        <v>4.9000000000000002E-2</v>
      </c>
      <c r="W5" s="153">
        <v>6.4000000000000001E-2</v>
      </c>
      <c r="X5" s="153">
        <v>4.4999999999999998E-2</v>
      </c>
      <c r="Y5" s="1"/>
      <c r="Z5" s="190" t="s">
        <v>45</v>
      </c>
      <c r="AA5" s="190"/>
      <c r="AB5" s="190"/>
      <c r="AC5" s="190"/>
      <c r="AD5" s="190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40" s="29" customFormat="1" ht="15.5" x14ac:dyDescent="0.35">
      <c r="A6" s="15">
        <v>2.4</v>
      </c>
      <c r="B6" s="16" t="s">
        <v>21</v>
      </c>
      <c r="C6" s="15">
        <v>0.121</v>
      </c>
      <c r="D6" s="16">
        <v>6.4000000000000001E-2</v>
      </c>
      <c r="E6" s="15">
        <v>6.4000000000000001E-2</v>
      </c>
      <c r="F6" s="1"/>
      <c r="G6" s="15">
        <v>2.4</v>
      </c>
      <c r="H6" s="16" t="s">
        <v>21</v>
      </c>
      <c r="I6" s="17">
        <v>0.128</v>
      </c>
      <c r="J6" s="17">
        <v>0.06</v>
      </c>
      <c r="K6" s="17">
        <v>7.0000000000000007E-2</v>
      </c>
      <c r="L6" s="1"/>
      <c r="M6" s="15">
        <v>2.4</v>
      </c>
      <c r="N6" s="16" t="s">
        <v>21</v>
      </c>
      <c r="O6" s="154">
        <v>0.128</v>
      </c>
      <c r="P6" s="154">
        <v>6.3E-2</v>
      </c>
      <c r="Q6" s="154">
        <v>7.0999999999999994E-2</v>
      </c>
      <c r="R6"/>
      <c r="S6"/>
      <c r="T6" s="15">
        <v>2.4</v>
      </c>
      <c r="U6" s="16" t="s">
        <v>21</v>
      </c>
      <c r="V6" s="154">
        <v>0.126</v>
      </c>
      <c r="W6" s="154">
        <v>6.7000000000000004E-2</v>
      </c>
      <c r="X6" s="154">
        <v>7.1999999999999995E-2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/>
      <c r="CM6" s="75" t="s">
        <v>57</v>
      </c>
      <c r="CN6" s="76" t="s">
        <v>8</v>
      </c>
      <c r="CO6" s="77">
        <v>3</v>
      </c>
      <c r="CP6" s="77">
        <v>4</v>
      </c>
      <c r="CQ6" s="77">
        <v>5</v>
      </c>
      <c r="CR6" s="77">
        <v>6</v>
      </c>
      <c r="CS6" s="77">
        <v>7</v>
      </c>
      <c r="CT6" s="77">
        <v>8</v>
      </c>
      <c r="CU6" s="77">
        <v>9</v>
      </c>
      <c r="CV6" s="78" t="s">
        <v>11</v>
      </c>
      <c r="CW6"/>
      <c r="CX6"/>
      <c r="CY6"/>
      <c r="CZ6"/>
      <c r="DA6"/>
      <c r="DB6"/>
      <c r="DC6"/>
      <c r="DD6"/>
      <c r="DE6"/>
      <c r="DF6"/>
      <c r="DG6"/>
      <c r="DH6"/>
    </row>
    <row r="7" spans="1:140" s="30" customFormat="1" ht="15.5" x14ac:dyDescent="0.35">
      <c r="A7" s="15">
        <v>2.8</v>
      </c>
      <c r="B7" s="16" t="s">
        <v>21</v>
      </c>
      <c r="C7" s="15">
        <v>0.17199999999999999</v>
      </c>
      <c r="D7" s="16">
        <v>6.8000000000000005E-2</v>
      </c>
      <c r="E7" s="15">
        <v>6.8000000000000005E-2</v>
      </c>
      <c r="F7" s="1"/>
      <c r="G7" s="15">
        <v>2.8</v>
      </c>
      <c r="H7" s="16" t="s">
        <v>21</v>
      </c>
      <c r="I7" s="17">
        <v>0.20799999999999999</v>
      </c>
      <c r="J7" s="17">
        <v>6.2E-2</v>
      </c>
      <c r="K7" s="17">
        <v>8.4000000000000005E-2</v>
      </c>
      <c r="L7" s="1"/>
      <c r="M7" s="15">
        <v>2.8</v>
      </c>
      <c r="N7" s="16" t="s">
        <v>21</v>
      </c>
      <c r="O7" s="154">
        <v>0.22600000000000001</v>
      </c>
      <c r="P7" s="154">
        <v>6.6000000000000003E-2</v>
      </c>
      <c r="Q7" s="154">
        <v>9.4E-2</v>
      </c>
      <c r="R7"/>
      <c r="S7"/>
      <c r="T7" s="15">
        <v>2.8</v>
      </c>
      <c r="U7" s="16" t="s">
        <v>21</v>
      </c>
      <c r="V7" s="154">
        <v>0.23499999999999999</v>
      </c>
      <c r="W7" s="154">
        <v>7.0000000000000007E-2</v>
      </c>
      <c r="X7" s="154">
        <v>0.10100000000000001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/>
      <c r="CM7" s="79" t="s">
        <v>12</v>
      </c>
      <c r="CN7" s="80"/>
      <c r="CO7" s="81"/>
      <c r="CP7" s="81"/>
      <c r="CQ7" s="81"/>
      <c r="CR7" s="81"/>
      <c r="CS7" s="81"/>
      <c r="CT7" s="81"/>
      <c r="CU7" s="81"/>
      <c r="CV7" s="82"/>
      <c r="CW7"/>
      <c r="CX7"/>
      <c r="CY7"/>
      <c r="CZ7"/>
      <c r="DA7"/>
      <c r="DB7"/>
      <c r="DC7"/>
      <c r="DD7"/>
      <c r="DE7"/>
      <c r="DF7"/>
      <c r="DG7"/>
      <c r="DH7"/>
    </row>
    <row r="8" spans="1:140" s="23" customFormat="1" ht="15.5" x14ac:dyDescent="0.35">
      <c r="A8" s="27">
        <v>2.1</v>
      </c>
      <c r="B8" s="27" t="s">
        <v>22</v>
      </c>
      <c r="C8" s="27">
        <v>6.5000000000000002E-2</v>
      </c>
      <c r="D8" s="27">
        <v>6.3E-2</v>
      </c>
      <c r="E8" s="27">
        <v>6.3E-2</v>
      </c>
      <c r="F8" s="1"/>
      <c r="G8" s="27">
        <v>2.1</v>
      </c>
      <c r="H8" s="27" t="s">
        <v>22</v>
      </c>
      <c r="I8" s="28">
        <v>5.7000000000000002E-2</v>
      </c>
      <c r="J8" s="28">
        <v>7.1999999999999995E-2</v>
      </c>
      <c r="K8" s="28">
        <v>5.3999999999999999E-2</v>
      </c>
      <c r="L8" s="1"/>
      <c r="M8" s="27">
        <v>2.1</v>
      </c>
      <c r="N8" s="27" t="s">
        <v>22</v>
      </c>
      <c r="O8" s="155">
        <v>5.3999999999999999E-2</v>
      </c>
      <c r="P8" s="155">
        <v>7.8E-2</v>
      </c>
      <c r="Q8" s="155">
        <v>0.05</v>
      </c>
      <c r="R8"/>
      <c r="S8"/>
      <c r="T8" s="27">
        <v>2.1</v>
      </c>
      <c r="U8" s="27" t="s">
        <v>22</v>
      </c>
      <c r="V8" s="155">
        <v>5.2999999999999999E-2</v>
      </c>
      <c r="W8" s="155">
        <v>8.3000000000000004E-2</v>
      </c>
      <c r="X8" s="155">
        <v>4.9000000000000002E-2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/>
      <c r="CM8" s="79" t="s">
        <v>13</v>
      </c>
      <c r="CN8" s="80" t="s">
        <v>9</v>
      </c>
      <c r="CO8" s="81">
        <f t="shared" ref="CO8:CU8" si="0">MIN(BT$4,BT$14:BT$15,BT$18:BT$20,BT$30:BT$31,BT$34:BT$36,BT$46:BT$47,BT$50:BT$52,BT$62:BT$63,BT$66:BT$68,BT$78:BT$79,BT$82:BT$83)</f>
        <v>0</v>
      </c>
      <c r="CP8" s="114">
        <f t="shared" si="0"/>
        <v>0</v>
      </c>
      <c r="CQ8" s="114">
        <f t="shared" si="0"/>
        <v>0</v>
      </c>
      <c r="CR8" s="114">
        <f t="shared" si="0"/>
        <v>0</v>
      </c>
      <c r="CS8" s="114">
        <f t="shared" si="0"/>
        <v>0</v>
      </c>
      <c r="CT8" s="114">
        <f t="shared" si="0"/>
        <v>0</v>
      </c>
      <c r="CU8" s="114">
        <f t="shared" si="0"/>
        <v>0</v>
      </c>
      <c r="CV8" s="82">
        <f>MIN(CO8:CU8)</f>
        <v>0</v>
      </c>
      <c r="CW8"/>
      <c r="CX8"/>
      <c r="CY8"/>
      <c r="CZ8"/>
      <c r="DA8"/>
      <c r="DB8"/>
      <c r="DC8"/>
      <c r="DD8"/>
      <c r="DE8"/>
      <c r="DF8"/>
      <c r="DG8"/>
      <c r="DH8"/>
    </row>
    <row r="9" spans="1:140" s="33" customFormat="1" ht="15.5" x14ac:dyDescent="0.35">
      <c r="A9" s="31">
        <v>2.2000000000000002</v>
      </c>
      <c r="B9" s="31" t="s">
        <v>22</v>
      </c>
      <c r="C9" s="31">
        <v>4.9000000000000002E-2</v>
      </c>
      <c r="D9" s="31">
        <v>4.7E-2</v>
      </c>
      <c r="E9" s="31">
        <v>4.7E-2</v>
      </c>
      <c r="F9" s="1"/>
      <c r="G9" s="31">
        <v>2.2000000000000002</v>
      </c>
      <c r="H9" s="31" t="s">
        <v>22</v>
      </c>
      <c r="I9" s="32">
        <v>4.8000000000000001E-2</v>
      </c>
      <c r="J9" s="32">
        <v>5.2999999999999999E-2</v>
      </c>
      <c r="K9" s="32">
        <v>4.5999999999999999E-2</v>
      </c>
      <c r="L9" s="1"/>
      <c r="M9" s="31">
        <v>2.2000000000000002</v>
      </c>
      <c r="N9" s="31" t="s">
        <v>22</v>
      </c>
      <c r="O9" s="156">
        <v>4.7E-2</v>
      </c>
      <c r="P9" s="156">
        <v>5.8000000000000003E-2</v>
      </c>
      <c r="Q9" s="156">
        <v>4.4999999999999998E-2</v>
      </c>
      <c r="R9"/>
      <c r="S9"/>
      <c r="T9" s="31">
        <v>2.2000000000000002</v>
      </c>
      <c r="U9" s="31" t="s">
        <v>22</v>
      </c>
      <c r="V9" s="156">
        <v>4.7E-2</v>
      </c>
      <c r="W9" s="156">
        <v>6.4000000000000001E-2</v>
      </c>
      <c r="X9" s="156">
        <v>4.4999999999999998E-2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/>
      <c r="CM9" s="79"/>
      <c r="CN9" s="80" t="s">
        <v>10</v>
      </c>
      <c r="CO9" s="81">
        <f t="shared" ref="CO9:CU9" si="1">MAX(BT$4,BT$14:BT$15,BT$18:BT$20,BT$30:BT$31,BT$34:BT$36,BT$46:BT$47,BT$50:BT$52,BT$62:BT$63,BT$66:BT$68,BT$78:BT$79,BT$82:BT$83)</f>
        <v>0</v>
      </c>
      <c r="CP9" s="81">
        <f t="shared" si="1"/>
        <v>0</v>
      </c>
      <c r="CQ9" s="81">
        <f t="shared" si="1"/>
        <v>0</v>
      </c>
      <c r="CR9" s="81">
        <f t="shared" si="1"/>
        <v>0</v>
      </c>
      <c r="CS9" s="81">
        <f t="shared" si="1"/>
        <v>0</v>
      </c>
      <c r="CT9" s="81">
        <f t="shared" si="1"/>
        <v>0</v>
      </c>
      <c r="CU9" s="81">
        <f t="shared" si="1"/>
        <v>0</v>
      </c>
      <c r="CV9" s="82">
        <f>MAX(CO9:CU9)</f>
        <v>0</v>
      </c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s="23" customFormat="1" ht="15.5" x14ac:dyDescent="0.35">
      <c r="A10" s="22">
        <v>2.4</v>
      </c>
      <c r="B10" s="22" t="s">
        <v>22</v>
      </c>
      <c r="C10" s="22">
        <v>5.6000000000000001E-2</v>
      </c>
      <c r="D10" s="22">
        <v>5.2999999999999999E-2</v>
      </c>
      <c r="E10" s="22">
        <v>5.2999999999999999E-2</v>
      </c>
      <c r="F10" s="1"/>
      <c r="G10" s="22">
        <v>2.4</v>
      </c>
      <c r="H10" s="22" t="s">
        <v>22</v>
      </c>
      <c r="I10" s="24">
        <v>6.5000000000000002E-2</v>
      </c>
      <c r="J10" s="24">
        <v>5.1999999999999998E-2</v>
      </c>
      <c r="K10" s="24">
        <v>6.0999999999999999E-2</v>
      </c>
      <c r="L10" s="1"/>
      <c r="M10" s="22">
        <v>2.4</v>
      </c>
      <c r="N10" s="22" t="s">
        <v>22</v>
      </c>
      <c r="O10" s="157">
        <v>6.9000000000000006E-2</v>
      </c>
      <c r="P10" s="157">
        <v>5.6000000000000001E-2</v>
      </c>
      <c r="Q10" s="157">
        <v>6.5000000000000002E-2</v>
      </c>
      <c r="R10"/>
      <c r="S10"/>
      <c r="T10" s="22">
        <v>2.4</v>
      </c>
      <c r="U10" s="22" t="s">
        <v>22</v>
      </c>
      <c r="V10" s="157">
        <v>7.1999999999999995E-2</v>
      </c>
      <c r="W10" s="157">
        <v>6.2E-2</v>
      </c>
      <c r="X10" s="157">
        <v>6.7000000000000004E-2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40" s="23" customFormat="1" ht="15.5" x14ac:dyDescent="0.35">
      <c r="A11" s="22">
        <v>2.8</v>
      </c>
      <c r="B11" s="22" t="s">
        <v>22</v>
      </c>
      <c r="C11" s="22">
        <v>6.3E-2</v>
      </c>
      <c r="D11" s="22">
        <v>5.8000000000000003E-2</v>
      </c>
      <c r="E11" s="22">
        <v>5.8000000000000003E-2</v>
      </c>
      <c r="F11" s="1"/>
      <c r="G11" s="22">
        <v>2.8</v>
      </c>
      <c r="H11" s="22" t="s">
        <v>22</v>
      </c>
      <c r="I11" s="24">
        <v>8.7999999999999995E-2</v>
      </c>
      <c r="J11" s="24">
        <v>5.3999999999999999E-2</v>
      </c>
      <c r="K11" s="24">
        <v>7.8E-2</v>
      </c>
      <c r="L11" s="1"/>
      <c r="M11" s="22">
        <v>2.8</v>
      </c>
      <c r="N11" s="22" t="s">
        <v>22</v>
      </c>
      <c r="O11" s="157">
        <v>0.10299999999999999</v>
      </c>
      <c r="P11" s="157">
        <v>5.8000000000000003E-2</v>
      </c>
      <c r="Q11" s="157">
        <v>9.0999999999999998E-2</v>
      </c>
      <c r="R11"/>
      <c r="S11"/>
      <c r="T11" s="22">
        <v>2.8</v>
      </c>
      <c r="U11" s="22" t="s">
        <v>22</v>
      </c>
      <c r="V11" s="157">
        <v>0.113</v>
      </c>
      <c r="W11" s="157">
        <v>6.3E-2</v>
      </c>
      <c r="X11" s="157">
        <v>9.9000000000000005E-2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/>
      <c r="CM11" s="195" t="s">
        <v>48</v>
      </c>
      <c r="CN11" s="195"/>
      <c r="CO11" s="195"/>
      <c r="CP11" s="195"/>
      <c r="CQ11" s="195"/>
      <c r="CR11" s="195"/>
      <c r="CS11" s="195"/>
      <c r="CT11" s="195"/>
      <c r="CU11" s="195"/>
      <c r="CV11" s="195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40" s="25" customFormat="1" ht="15.5" x14ac:dyDescent="0.35">
      <c r="A12" s="15">
        <v>2.1</v>
      </c>
      <c r="B12" s="15" t="s">
        <v>23</v>
      </c>
      <c r="C12" s="15">
        <v>9.2999999999999999E-2</v>
      </c>
      <c r="D12" s="15">
        <v>6.9000000000000006E-2</v>
      </c>
      <c r="E12" s="15">
        <v>6.9000000000000006E-2</v>
      </c>
      <c r="F12" s="1"/>
      <c r="G12" s="15">
        <v>2.1</v>
      </c>
      <c r="H12" s="15" t="s">
        <v>23</v>
      </c>
      <c r="I12" s="17">
        <v>8.1000000000000003E-2</v>
      </c>
      <c r="J12" s="17">
        <v>0.08</v>
      </c>
      <c r="K12" s="17">
        <v>5.5E-2</v>
      </c>
      <c r="L12" s="1"/>
      <c r="M12" s="15">
        <v>2.1</v>
      </c>
      <c r="N12" s="15" t="s">
        <v>23</v>
      </c>
      <c r="O12" s="154">
        <v>7.3999999999999996E-2</v>
      </c>
      <c r="P12" s="154">
        <v>8.6999999999999994E-2</v>
      </c>
      <c r="Q12" s="154">
        <v>0.05</v>
      </c>
      <c r="R12"/>
      <c r="S12"/>
      <c r="T12" s="15">
        <v>2.1</v>
      </c>
      <c r="U12" s="15" t="s">
        <v>23</v>
      </c>
      <c r="V12" s="154">
        <v>7.0000000000000007E-2</v>
      </c>
      <c r="W12" s="154">
        <v>9.2999999999999999E-2</v>
      </c>
      <c r="X12" s="154">
        <v>4.8000000000000001E-2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40" s="23" customFormat="1" ht="15.5" x14ac:dyDescent="0.35">
      <c r="A13" s="63">
        <v>2.2000000000000002</v>
      </c>
      <c r="B13" s="64" t="s">
        <v>23</v>
      </c>
      <c r="C13" s="63">
        <v>4.7E-2</v>
      </c>
      <c r="D13" s="64">
        <v>5.1999999999999998E-2</v>
      </c>
      <c r="E13" s="63">
        <v>5.1999999999999998E-2</v>
      </c>
      <c r="F13" s="1"/>
      <c r="G13" s="63">
        <v>2.2000000000000002</v>
      </c>
      <c r="H13" s="64" t="s">
        <v>23</v>
      </c>
      <c r="I13" s="65">
        <v>4.5999999999999999E-2</v>
      </c>
      <c r="J13" s="65">
        <v>5.6000000000000001E-2</v>
      </c>
      <c r="K13" s="65">
        <v>4.7E-2</v>
      </c>
      <c r="L13" s="1"/>
      <c r="M13" s="63">
        <v>2.2000000000000002</v>
      </c>
      <c r="N13" s="64" t="s">
        <v>23</v>
      </c>
      <c r="O13" s="153">
        <v>4.5999999999999999E-2</v>
      </c>
      <c r="P13" s="153">
        <v>6.3E-2</v>
      </c>
      <c r="Q13" s="153">
        <v>4.5999999999999999E-2</v>
      </c>
      <c r="R13"/>
      <c r="S13"/>
      <c r="T13" s="63">
        <v>2.2000000000000002</v>
      </c>
      <c r="U13" s="64" t="s">
        <v>23</v>
      </c>
      <c r="V13" s="153">
        <v>4.5999999999999999E-2</v>
      </c>
      <c r="W13" s="153">
        <v>6.8000000000000005E-2</v>
      </c>
      <c r="X13" s="153">
        <v>4.4999999999999998E-2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/>
      <c r="CM13" s="83" t="s">
        <v>58</v>
      </c>
      <c r="CN13" s="84" t="s">
        <v>8</v>
      </c>
      <c r="CO13" s="85">
        <v>3</v>
      </c>
      <c r="CP13" s="85">
        <v>4</v>
      </c>
      <c r="CQ13" s="85">
        <v>5</v>
      </c>
      <c r="CR13" s="85">
        <v>6</v>
      </c>
      <c r="CS13" s="85">
        <v>7</v>
      </c>
      <c r="CT13" s="85">
        <v>8</v>
      </c>
      <c r="CU13" s="85">
        <v>9</v>
      </c>
      <c r="CV13" s="86" t="s">
        <v>11</v>
      </c>
      <c r="CW13"/>
      <c r="CX13"/>
      <c r="CY13"/>
      <c r="CZ13"/>
      <c r="DA13"/>
      <c r="DB13"/>
      <c r="DC13"/>
      <c r="DD13"/>
      <c r="DE13"/>
      <c r="DF13"/>
      <c r="DG13"/>
      <c r="DH13"/>
    </row>
    <row r="14" spans="1:140" s="21" customFormat="1" ht="15.5" x14ac:dyDescent="0.35">
      <c r="A14" s="11">
        <v>2.4</v>
      </c>
      <c r="B14" s="11" t="s">
        <v>23</v>
      </c>
      <c r="C14" s="11">
        <v>3.1E-2</v>
      </c>
      <c r="D14" s="11">
        <v>0.05</v>
      </c>
      <c r="E14" s="11">
        <v>0.05</v>
      </c>
      <c r="F14" s="1"/>
      <c r="G14" s="11">
        <v>2.4</v>
      </c>
      <c r="H14" s="11" t="s">
        <v>23</v>
      </c>
      <c r="I14" s="19">
        <v>3.6999999999999998E-2</v>
      </c>
      <c r="J14" s="19">
        <v>0.05</v>
      </c>
      <c r="K14" s="19">
        <v>5.7000000000000002E-2</v>
      </c>
      <c r="L14" s="1"/>
      <c r="M14" s="11">
        <v>2.4</v>
      </c>
      <c r="N14" s="11" t="s">
        <v>23</v>
      </c>
      <c r="O14" s="152">
        <v>4.1000000000000002E-2</v>
      </c>
      <c r="P14" s="152">
        <v>5.6000000000000001E-2</v>
      </c>
      <c r="Q14" s="152">
        <v>6.2E-2</v>
      </c>
      <c r="R14"/>
      <c r="S14"/>
      <c r="T14" s="11">
        <v>2.4</v>
      </c>
      <c r="U14" s="11" t="s">
        <v>23</v>
      </c>
      <c r="V14" s="152">
        <v>4.2999999999999997E-2</v>
      </c>
      <c r="W14" s="152">
        <v>6.0999999999999999E-2</v>
      </c>
      <c r="X14" s="152">
        <v>6.4000000000000001E-2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/>
      <c r="CM14" s="87" t="s">
        <v>12</v>
      </c>
      <c r="CN14" s="88"/>
      <c r="CO14" s="81"/>
      <c r="CP14" s="81"/>
      <c r="CQ14" s="81"/>
      <c r="CR14" s="81"/>
      <c r="CS14" s="81"/>
      <c r="CT14" s="81"/>
      <c r="CU14" s="81"/>
      <c r="CV14" s="89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40" s="21" customFormat="1" ht="15.5" x14ac:dyDescent="0.35">
      <c r="A15" s="11">
        <v>2.8</v>
      </c>
      <c r="B15" s="11" t="s">
        <v>23</v>
      </c>
      <c r="C15" s="11">
        <v>2.7E-2</v>
      </c>
      <c r="D15" s="11">
        <v>5.5E-2</v>
      </c>
      <c r="E15" s="11">
        <v>5.5E-2</v>
      </c>
      <c r="F15" s="1"/>
      <c r="G15" s="11">
        <v>2.8</v>
      </c>
      <c r="H15" s="11" t="s">
        <v>23</v>
      </c>
      <c r="I15" s="19">
        <v>4.2000000000000003E-2</v>
      </c>
      <c r="J15" s="19">
        <v>5.0999999999999997E-2</v>
      </c>
      <c r="K15" s="19">
        <v>7.5999999999999998E-2</v>
      </c>
      <c r="L15" s="1"/>
      <c r="M15" s="11">
        <v>2.8</v>
      </c>
      <c r="N15" s="11" t="s">
        <v>23</v>
      </c>
      <c r="O15" s="152">
        <v>5.0999999999999997E-2</v>
      </c>
      <c r="P15" s="152">
        <v>5.5E-2</v>
      </c>
      <c r="Q15" s="152">
        <v>8.7999999999999995E-2</v>
      </c>
      <c r="R15"/>
      <c r="S15"/>
      <c r="T15" s="11">
        <v>2.8</v>
      </c>
      <c r="U15" s="11" t="s">
        <v>23</v>
      </c>
      <c r="V15" s="152">
        <v>0.06</v>
      </c>
      <c r="W15" s="152">
        <v>6.0999999999999999E-2</v>
      </c>
      <c r="X15" s="152">
        <v>9.8000000000000004E-2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/>
      <c r="CM15" s="87" t="s">
        <v>13</v>
      </c>
      <c r="CN15" s="88" t="s">
        <v>9</v>
      </c>
      <c r="CO15" s="81">
        <f t="shared" ref="CO15:CU15" si="2">MIN(BT$6:BT$7,BT$12,BT$16,BT$22:BT$23,BT$28,BT$32,BT$38:BT$39,BT$44,BT$48,BT$54:BT$55,BT$60,BT$64,BT$70:BT$71,BT$76,BT$80)</f>
        <v>0</v>
      </c>
      <c r="CP15" s="81">
        <f t="shared" si="2"/>
        <v>0</v>
      </c>
      <c r="CQ15" s="81">
        <f t="shared" si="2"/>
        <v>0</v>
      </c>
      <c r="CR15" s="81">
        <f t="shared" si="2"/>
        <v>0</v>
      </c>
      <c r="CS15" s="81">
        <f t="shared" si="2"/>
        <v>0</v>
      </c>
      <c r="CT15" s="81">
        <f t="shared" si="2"/>
        <v>0</v>
      </c>
      <c r="CU15" s="81">
        <f t="shared" si="2"/>
        <v>0</v>
      </c>
      <c r="CV15" s="89">
        <f>MIN(CO15:CU15)</f>
        <v>0</v>
      </c>
      <c r="CW15"/>
      <c r="CX15"/>
      <c r="CY15"/>
      <c r="CZ15"/>
      <c r="DA15"/>
      <c r="DB15"/>
      <c r="DC15"/>
      <c r="DD15"/>
      <c r="DE15"/>
      <c r="DF15"/>
      <c r="DG15"/>
      <c r="DH15"/>
    </row>
    <row r="16" spans="1:140" s="25" customFormat="1" ht="15.5" x14ac:dyDescent="0.35">
      <c r="A16" s="15">
        <v>2.1</v>
      </c>
      <c r="B16" s="15" t="s">
        <v>24</v>
      </c>
      <c r="C16" s="15">
        <v>0.11799999999999999</v>
      </c>
      <c r="D16" s="15">
        <v>7.0999999999999994E-2</v>
      </c>
      <c r="E16" s="15">
        <v>7.0999999999999994E-2</v>
      </c>
      <c r="F16" s="1"/>
      <c r="G16" s="15">
        <v>2.1</v>
      </c>
      <c r="H16" s="15" t="s">
        <v>24</v>
      </c>
      <c r="I16" s="17">
        <v>0.104</v>
      </c>
      <c r="J16" s="17">
        <v>8.5000000000000006E-2</v>
      </c>
      <c r="K16" s="17">
        <v>5.6000000000000001E-2</v>
      </c>
      <c r="L16" s="1"/>
      <c r="M16" s="15">
        <v>2.1</v>
      </c>
      <c r="N16" s="15" t="s">
        <v>24</v>
      </c>
      <c r="O16" s="154">
        <v>9.5000000000000001E-2</v>
      </c>
      <c r="P16" s="154">
        <v>9.4E-2</v>
      </c>
      <c r="Q16" s="154">
        <v>0.05</v>
      </c>
      <c r="R16"/>
      <c r="S16"/>
      <c r="T16" s="15">
        <v>2.1</v>
      </c>
      <c r="U16" s="15" t="s">
        <v>24</v>
      </c>
      <c r="V16" s="154">
        <v>8.7999999999999995E-2</v>
      </c>
      <c r="W16" s="154">
        <v>0.10100000000000001</v>
      </c>
      <c r="X16" s="154">
        <v>4.9000000000000002E-2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/>
      <c r="CM16" s="87"/>
      <c r="CN16" s="88" t="s">
        <v>10</v>
      </c>
      <c r="CO16" s="81">
        <f t="shared" ref="CO16:CU16" si="3">MAX(BT$6:BT$7,BT$12,BT$16,BT$22:BT$23,BT$28,BT$32,BT$38:BT$39,BT$44,BT$48,BT$54:BT$55,BT$60,BT$64,BT$70:BT$71,BT$76,BT$80)</f>
        <v>0</v>
      </c>
      <c r="CP16" s="81">
        <f t="shared" si="3"/>
        <v>0</v>
      </c>
      <c r="CQ16" s="81">
        <f t="shared" si="3"/>
        <v>0</v>
      </c>
      <c r="CR16" s="81">
        <f t="shared" si="3"/>
        <v>0</v>
      </c>
      <c r="CS16" s="81">
        <f t="shared" si="3"/>
        <v>0</v>
      </c>
      <c r="CT16" s="81">
        <f t="shared" si="3"/>
        <v>0</v>
      </c>
      <c r="CU16" s="81">
        <f t="shared" si="3"/>
        <v>0</v>
      </c>
      <c r="CV16" s="89">
        <f>MAX(CO16:CU16)</f>
        <v>0</v>
      </c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23" customFormat="1" ht="15.5" x14ac:dyDescent="0.35">
      <c r="A17" s="63">
        <v>2.2000000000000002</v>
      </c>
      <c r="B17" s="64" t="s">
        <v>24</v>
      </c>
      <c r="C17" s="63">
        <v>4.5999999999999999E-2</v>
      </c>
      <c r="D17" s="64">
        <v>5.5E-2</v>
      </c>
      <c r="E17" s="63">
        <v>5.5E-2</v>
      </c>
      <c r="F17" s="1"/>
      <c r="G17" s="63">
        <v>2.2000000000000002</v>
      </c>
      <c r="H17" s="64" t="s">
        <v>24</v>
      </c>
      <c r="I17" s="65">
        <v>4.5999999999999999E-2</v>
      </c>
      <c r="J17" s="65">
        <v>6.2E-2</v>
      </c>
      <c r="K17" s="65">
        <v>4.9000000000000002E-2</v>
      </c>
      <c r="L17" s="1"/>
      <c r="M17" s="63">
        <v>2.2000000000000002</v>
      </c>
      <c r="N17" s="64" t="s">
        <v>24</v>
      </c>
      <c r="O17" s="153">
        <v>4.5999999999999999E-2</v>
      </c>
      <c r="P17" s="153">
        <v>6.7000000000000004E-2</v>
      </c>
      <c r="Q17" s="153">
        <v>4.5999999999999999E-2</v>
      </c>
      <c r="R17"/>
      <c r="S17"/>
      <c r="T17" s="63">
        <v>2.2000000000000002</v>
      </c>
      <c r="U17" s="64" t="s">
        <v>24</v>
      </c>
      <c r="V17" s="153">
        <v>4.5999999999999999E-2</v>
      </c>
      <c r="W17" s="153">
        <v>7.1999999999999995E-2</v>
      </c>
      <c r="X17" s="153">
        <v>4.5999999999999999E-2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21" customFormat="1" ht="15.5" x14ac:dyDescent="0.35">
      <c r="A18" s="11">
        <v>2.4</v>
      </c>
      <c r="B18" s="11" t="s">
        <v>24</v>
      </c>
      <c r="C18" s="11">
        <v>1.9E-2</v>
      </c>
      <c r="D18" s="11">
        <v>4.8000000000000001E-2</v>
      </c>
      <c r="E18" s="11">
        <v>4.8000000000000001E-2</v>
      </c>
      <c r="F18" s="1"/>
      <c r="G18" s="11">
        <v>2.4</v>
      </c>
      <c r="H18" s="11" t="s">
        <v>24</v>
      </c>
      <c r="I18" s="19">
        <v>2.3E-2</v>
      </c>
      <c r="J18" s="19">
        <v>0.05</v>
      </c>
      <c r="K18" s="19">
        <v>5.5E-2</v>
      </c>
      <c r="L18" s="1"/>
      <c r="M18" s="11">
        <v>2.4</v>
      </c>
      <c r="N18" s="11" t="s">
        <v>24</v>
      </c>
      <c r="O18" s="152">
        <v>2.5000000000000001E-2</v>
      </c>
      <c r="P18" s="152">
        <v>5.5E-2</v>
      </c>
      <c r="Q18" s="152">
        <v>0.06</v>
      </c>
      <c r="R18"/>
      <c r="S18"/>
      <c r="T18" s="11">
        <v>2.4</v>
      </c>
      <c r="U18" s="11" t="s">
        <v>24</v>
      </c>
      <c r="V18" s="152">
        <v>2.8000000000000001E-2</v>
      </c>
      <c r="W18" s="152">
        <v>6.0999999999999999E-2</v>
      </c>
      <c r="X18" s="152">
        <v>6.2E-2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/>
      <c r="CM18" s="198" t="s">
        <v>54</v>
      </c>
      <c r="CN18" s="198"/>
      <c r="CO18" s="198"/>
      <c r="CP18" s="198"/>
      <c r="CQ18" s="198"/>
      <c r="CR18" s="198"/>
      <c r="CS18" s="198"/>
      <c r="CT18" s="198"/>
      <c r="CU18" s="198"/>
      <c r="CV18" s="19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21" customFormat="1" ht="15.5" x14ac:dyDescent="0.35">
      <c r="A19" s="11">
        <v>2.8</v>
      </c>
      <c r="B19" s="11" t="s">
        <v>24</v>
      </c>
      <c r="C19" s="11">
        <v>1.2999999999999999E-2</v>
      </c>
      <c r="D19" s="11">
        <v>5.2999999999999999E-2</v>
      </c>
      <c r="E19" s="11">
        <v>5.2999999999999999E-2</v>
      </c>
      <c r="F19" s="1"/>
      <c r="G19" s="11">
        <v>2.8</v>
      </c>
      <c r="H19" s="11" t="s">
        <v>24</v>
      </c>
      <c r="I19" s="19">
        <v>2.1000000000000001E-2</v>
      </c>
      <c r="J19" s="19">
        <v>0.05</v>
      </c>
      <c r="K19" s="19">
        <v>7.3999999999999996E-2</v>
      </c>
      <c r="L19" s="1"/>
      <c r="M19" s="11">
        <v>2.8</v>
      </c>
      <c r="N19" s="11" t="s">
        <v>24</v>
      </c>
      <c r="O19" s="152">
        <v>2.8000000000000001E-2</v>
      </c>
      <c r="P19" s="152">
        <v>5.3999999999999999E-2</v>
      </c>
      <c r="Q19" s="152">
        <v>8.6999999999999994E-2</v>
      </c>
      <c r="R19"/>
      <c r="S19"/>
      <c r="T19" s="11">
        <v>2.8</v>
      </c>
      <c r="U19" s="11" t="s">
        <v>24</v>
      </c>
      <c r="V19" s="152">
        <v>3.3000000000000002E-2</v>
      </c>
      <c r="W19" s="152">
        <v>0.06</v>
      </c>
      <c r="X19" s="152">
        <v>9.6000000000000002E-2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21" customFormat="1" ht="15.5" x14ac:dyDescent="0.35">
      <c r="A20" s="11">
        <v>2.1</v>
      </c>
      <c r="B20" s="11" t="s">
        <v>25</v>
      </c>
      <c r="C20" s="11">
        <v>0.03</v>
      </c>
      <c r="D20" s="11">
        <v>5.0999999999999997E-2</v>
      </c>
      <c r="E20" s="11">
        <v>5.0999999999999997E-2</v>
      </c>
      <c r="F20" s="1"/>
      <c r="G20" s="11">
        <v>2.1</v>
      </c>
      <c r="H20" s="11" t="s">
        <v>25</v>
      </c>
      <c r="I20" s="11">
        <v>3.4000000000000002E-2</v>
      </c>
      <c r="J20" s="11">
        <v>5.6000000000000001E-2</v>
      </c>
      <c r="K20" s="11">
        <v>5.5E-2</v>
      </c>
      <c r="L20" s="1"/>
      <c r="M20" s="11">
        <v>2.1</v>
      </c>
      <c r="N20" s="11" t="s">
        <v>25</v>
      </c>
      <c r="O20" s="158">
        <v>3.5999999999999997E-2</v>
      </c>
      <c r="P20" s="158">
        <v>6.0999999999999999E-2</v>
      </c>
      <c r="Q20" s="158">
        <v>5.2999999999999999E-2</v>
      </c>
      <c r="R20"/>
      <c r="S20"/>
      <c r="T20" s="11">
        <v>2.1</v>
      </c>
      <c r="U20" s="11" t="s">
        <v>25</v>
      </c>
      <c r="V20" s="158">
        <v>3.7999999999999999E-2</v>
      </c>
      <c r="W20" s="158">
        <v>6.5000000000000002E-2</v>
      </c>
      <c r="X20" s="158">
        <v>5.1999999999999998E-2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/>
      <c r="CM20" s="90" t="s">
        <v>58</v>
      </c>
      <c r="CN20" s="91" t="s">
        <v>8</v>
      </c>
      <c r="CO20" s="92">
        <v>3</v>
      </c>
      <c r="CP20" s="92">
        <v>4</v>
      </c>
      <c r="CQ20" s="92">
        <v>5</v>
      </c>
      <c r="CR20" s="92">
        <v>6</v>
      </c>
      <c r="CS20" s="92">
        <v>7</v>
      </c>
      <c r="CT20" s="92">
        <v>8</v>
      </c>
      <c r="CU20" s="92">
        <v>9</v>
      </c>
      <c r="CV20" s="93" t="s">
        <v>11</v>
      </c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23" customFormat="1" ht="15.5" x14ac:dyDescent="0.35">
      <c r="A21" s="63">
        <v>2.2000000000000002</v>
      </c>
      <c r="B21" s="64" t="s">
        <v>25</v>
      </c>
      <c r="C21" s="63">
        <v>5.2999999999999999E-2</v>
      </c>
      <c r="D21" s="64">
        <v>0.05</v>
      </c>
      <c r="E21" s="63">
        <v>0.05</v>
      </c>
      <c r="F21" s="1"/>
      <c r="G21" s="63">
        <v>2.2000000000000002</v>
      </c>
      <c r="H21" s="64" t="s">
        <v>25</v>
      </c>
      <c r="I21" s="65">
        <v>0.05</v>
      </c>
      <c r="J21" s="65">
        <v>5.2999999999999999E-2</v>
      </c>
      <c r="K21" s="65">
        <v>4.7E-2</v>
      </c>
      <c r="L21" s="1"/>
      <c r="M21" s="63">
        <v>2.2000000000000002</v>
      </c>
      <c r="N21" s="64" t="s">
        <v>25</v>
      </c>
      <c r="O21" s="153">
        <v>4.9000000000000002E-2</v>
      </c>
      <c r="P21" s="153">
        <v>5.7000000000000002E-2</v>
      </c>
      <c r="Q21" s="153">
        <v>4.5999999999999999E-2</v>
      </c>
      <c r="R21"/>
      <c r="S21"/>
      <c r="T21" s="63">
        <v>2.2000000000000002</v>
      </c>
      <c r="U21" s="64" t="s">
        <v>25</v>
      </c>
      <c r="V21" s="153">
        <v>4.9000000000000002E-2</v>
      </c>
      <c r="W21" s="153">
        <v>6.0999999999999999E-2</v>
      </c>
      <c r="X21" s="153">
        <v>4.7E-2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/>
      <c r="CM21" s="94" t="s">
        <v>12</v>
      </c>
      <c r="CN21" s="95"/>
      <c r="CO21" s="81"/>
      <c r="CP21" s="81"/>
      <c r="CQ21" s="81"/>
      <c r="CR21" s="81"/>
      <c r="CS21" s="81"/>
      <c r="CT21" s="81"/>
      <c r="CU21" s="81"/>
      <c r="CV21" s="96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25" customFormat="1" ht="15.5" x14ac:dyDescent="0.35">
      <c r="A22" s="15">
        <v>2.4</v>
      </c>
      <c r="B22" s="15" t="s">
        <v>25</v>
      </c>
      <c r="C22" s="15">
        <v>0.11700000000000001</v>
      </c>
      <c r="D22" s="15">
        <v>5.8999999999999997E-2</v>
      </c>
      <c r="E22" s="15">
        <v>5.8999999999999997E-2</v>
      </c>
      <c r="F22" s="1"/>
      <c r="G22" s="15">
        <v>2.4</v>
      </c>
      <c r="H22" s="15" t="s">
        <v>25</v>
      </c>
      <c r="I22" s="15">
        <v>0.125</v>
      </c>
      <c r="J22" s="15">
        <v>5.7000000000000002E-2</v>
      </c>
      <c r="K22" s="15">
        <v>6.7000000000000004E-2</v>
      </c>
      <c r="L22" s="1"/>
      <c r="M22" s="15">
        <v>2.4</v>
      </c>
      <c r="N22" s="15" t="s">
        <v>25</v>
      </c>
      <c r="O22" s="159">
        <v>0.126</v>
      </c>
      <c r="P22" s="159">
        <v>0.06</v>
      </c>
      <c r="Q22" s="159">
        <v>7.0000000000000007E-2</v>
      </c>
      <c r="R22"/>
      <c r="S22"/>
      <c r="T22" s="15">
        <v>2.4</v>
      </c>
      <c r="U22" s="15" t="s">
        <v>25</v>
      </c>
      <c r="V22" s="159">
        <v>0.125</v>
      </c>
      <c r="W22" s="159">
        <v>6.4000000000000001E-2</v>
      </c>
      <c r="X22" s="159">
        <v>7.1999999999999995E-2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/>
      <c r="CM22" s="94" t="s">
        <v>13</v>
      </c>
      <c r="CN22" s="95" t="s">
        <v>9</v>
      </c>
      <c r="CO22" s="81">
        <f t="shared" ref="CO22:CU22" si="4">MIN(BT$8,BT$10:BT$11,BT$24,BT$26:BT$27,BT$40,BT$42:BT$43,BT$56,BT$58:BT$59,BT$72,BT$74:BT$75)</f>
        <v>0</v>
      </c>
      <c r="CP22" s="81">
        <f t="shared" si="4"/>
        <v>0</v>
      </c>
      <c r="CQ22" s="81">
        <f t="shared" si="4"/>
        <v>0</v>
      </c>
      <c r="CR22" s="81">
        <f t="shared" si="4"/>
        <v>0</v>
      </c>
      <c r="CS22" s="81">
        <f t="shared" si="4"/>
        <v>0</v>
      </c>
      <c r="CT22" s="81">
        <f t="shared" si="4"/>
        <v>0</v>
      </c>
      <c r="CU22" s="81">
        <f t="shared" si="4"/>
        <v>0</v>
      </c>
      <c r="CV22" s="96">
        <f>MIN(CO22:CU22)</f>
        <v>0</v>
      </c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25" customFormat="1" ht="15.5" x14ac:dyDescent="0.35">
      <c r="A23" s="15">
        <v>2.8</v>
      </c>
      <c r="B23" s="15" t="s">
        <v>25</v>
      </c>
      <c r="C23" s="15">
        <v>0.16400000000000001</v>
      </c>
      <c r="D23" s="15">
        <v>6.2E-2</v>
      </c>
      <c r="E23" s="15">
        <v>6.2E-2</v>
      </c>
      <c r="F23" s="1"/>
      <c r="G23" s="15">
        <v>2.8</v>
      </c>
      <c r="H23" s="15" t="s">
        <v>25</v>
      </c>
      <c r="I23" s="15">
        <v>0.20100000000000001</v>
      </c>
      <c r="J23" s="15">
        <v>5.8000000000000003E-2</v>
      </c>
      <c r="K23" s="15">
        <v>8.1000000000000003E-2</v>
      </c>
      <c r="L23" s="1"/>
      <c r="M23" s="15">
        <v>2.8</v>
      </c>
      <c r="N23" s="15" t="s">
        <v>25</v>
      </c>
      <c r="O23" s="159">
        <v>0.219</v>
      </c>
      <c r="P23" s="159">
        <v>6.2E-2</v>
      </c>
      <c r="Q23" s="159">
        <v>9.1999999999999998E-2</v>
      </c>
      <c r="R23"/>
      <c r="S23"/>
      <c r="T23" s="15">
        <v>2.8</v>
      </c>
      <c r="U23" s="15" t="s">
        <v>25</v>
      </c>
      <c r="V23" s="159">
        <v>0.22900000000000001</v>
      </c>
      <c r="W23" s="159">
        <v>6.6000000000000003E-2</v>
      </c>
      <c r="X23" s="159">
        <v>0.10100000000000001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/>
      <c r="CM23" s="94"/>
      <c r="CN23" s="95" t="s">
        <v>10</v>
      </c>
      <c r="CO23" s="81">
        <f t="shared" ref="CO23:CU23" si="5">MAX(BT$8,BT$10:BT$11,BT$24,BT$26:BT$27,BT$40,BT$42:BT$43,BT$56,BT$58:BT$59,BT$72,BT$74:BT$75)</f>
        <v>0</v>
      </c>
      <c r="CP23" s="81">
        <f t="shared" si="5"/>
        <v>0</v>
      </c>
      <c r="CQ23" s="81">
        <f t="shared" si="5"/>
        <v>0</v>
      </c>
      <c r="CR23" s="81">
        <f t="shared" si="5"/>
        <v>0</v>
      </c>
      <c r="CS23" s="81">
        <f t="shared" si="5"/>
        <v>0</v>
      </c>
      <c r="CT23" s="81">
        <f t="shared" si="5"/>
        <v>0</v>
      </c>
      <c r="CU23" s="81">
        <f t="shared" si="5"/>
        <v>0</v>
      </c>
      <c r="CV23" s="96">
        <f>MAX(CO23:CU23)</f>
        <v>0</v>
      </c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23" customFormat="1" ht="15.5" x14ac:dyDescent="0.35">
      <c r="A24" s="22">
        <v>2.1</v>
      </c>
      <c r="B24" s="22" t="s">
        <v>26</v>
      </c>
      <c r="C24" s="22">
        <v>6.0999999999999999E-2</v>
      </c>
      <c r="D24" s="22">
        <v>0.06</v>
      </c>
      <c r="E24" s="22">
        <v>0.06</v>
      </c>
      <c r="F24" s="1"/>
      <c r="G24" s="22">
        <v>2.1</v>
      </c>
      <c r="H24" s="22" t="s">
        <v>26</v>
      </c>
      <c r="I24" s="22">
        <v>5.7000000000000002E-2</v>
      </c>
      <c r="J24" s="22">
        <v>6.7000000000000004E-2</v>
      </c>
      <c r="K24" s="22">
        <v>5.5E-2</v>
      </c>
      <c r="L24" s="1"/>
      <c r="M24" s="22">
        <v>2.1</v>
      </c>
      <c r="N24" s="22" t="s">
        <v>26</v>
      </c>
      <c r="O24" s="160">
        <v>5.3999999999999999E-2</v>
      </c>
      <c r="P24" s="160">
        <v>7.0999999999999994E-2</v>
      </c>
      <c r="Q24" s="160">
        <v>5.1999999999999998E-2</v>
      </c>
      <c r="R24"/>
      <c r="S24"/>
      <c r="T24" s="22">
        <v>2.1</v>
      </c>
      <c r="U24" s="22" t="s">
        <v>26</v>
      </c>
      <c r="V24" s="160">
        <v>5.3999999999999999E-2</v>
      </c>
      <c r="W24" s="160">
        <v>7.4999999999999997E-2</v>
      </c>
      <c r="X24" s="160">
        <v>5.1999999999999998E-2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23" customFormat="1" ht="15.5" x14ac:dyDescent="0.35">
      <c r="A25" s="31">
        <v>2.2000000000000002</v>
      </c>
      <c r="B25" s="31" t="s">
        <v>26</v>
      </c>
      <c r="C25" s="31">
        <v>4.9000000000000002E-2</v>
      </c>
      <c r="D25" s="31">
        <v>4.9000000000000002E-2</v>
      </c>
      <c r="E25" s="31">
        <v>4.9000000000000002E-2</v>
      </c>
      <c r="F25" s="1"/>
      <c r="G25" s="31">
        <v>2.2000000000000002</v>
      </c>
      <c r="H25" s="31" t="s">
        <v>26</v>
      </c>
      <c r="I25" s="32">
        <v>4.9000000000000002E-2</v>
      </c>
      <c r="J25" s="32">
        <v>5.2999999999999999E-2</v>
      </c>
      <c r="K25" s="32">
        <v>4.8000000000000001E-2</v>
      </c>
      <c r="L25" s="1"/>
      <c r="M25" s="31">
        <v>2.2000000000000002</v>
      </c>
      <c r="N25" s="31" t="s">
        <v>26</v>
      </c>
      <c r="O25" s="156">
        <v>4.9000000000000002E-2</v>
      </c>
      <c r="P25" s="156">
        <v>5.8000000000000003E-2</v>
      </c>
      <c r="Q25" s="156">
        <v>4.7E-2</v>
      </c>
      <c r="R25"/>
      <c r="S25"/>
      <c r="T25" s="31">
        <v>2.2000000000000002</v>
      </c>
      <c r="U25" s="31" t="s">
        <v>26</v>
      </c>
      <c r="V25" s="156">
        <v>4.8000000000000001E-2</v>
      </c>
      <c r="W25" s="156">
        <v>6.2E-2</v>
      </c>
      <c r="X25" s="156">
        <v>4.5999999999999999E-2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/>
      <c r="CM25" s="199" t="s">
        <v>55</v>
      </c>
      <c r="CN25" s="199"/>
      <c r="CO25" s="199"/>
      <c r="CP25" s="199"/>
      <c r="CQ25" s="199"/>
      <c r="CR25" s="199"/>
      <c r="CS25" s="199"/>
      <c r="CT25" s="199"/>
      <c r="CU25" s="199"/>
      <c r="CV25" s="199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23" customFormat="1" ht="15.5" x14ac:dyDescent="0.35">
      <c r="A26" s="22">
        <v>2.4</v>
      </c>
      <c r="B26" s="22" t="s">
        <v>26</v>
      </c>
      <c r="C26" s="22">
        <v>5.3999999999999999E-2</v>
      </c>
      <c r="D26" s="22">
        <v>5.1999999999999998E-2</v>
      </c>
      <c r="E26" s="22">
        <v>5.1999999999999998E-2</v>
      </c>
      <c r="F26" s="1"/>
      <c r="G26" s="22">
        <v>2.4</v>
      </c>
      <c r="H26" s="22" t="s">
        <v>26</v>
      </c>
      <c r="I26" s="22">
        <v>6.3E-2</v>
      </c>
      <c r="J26" s="22">
        <v>5.1999999999999998E-2</v>
      </c>
      <c r="K26" s="22">
        <v>0.06</v>
      </c>
      <c r="L26" s="1"/>
      <c r="M26" s="22">
        <v>2.4</v>
      </c>
      <c r="N26" s="22" t="s">
        <v>26</v>
      </c>
      <c r="O26" s="160">
        <v>6.8000000000000005E-2</v>
      </c>
      <c r="P26" s="160">
        <v>5.5E-2</v>
      </c>
      <c r="Q26" s="160">
        <v>6.5000000000000002E-2</v>
      </c>
      <c r="R26"/>
      <c r="S26"/>
      <c r="T26" s="22">
        <v>2.4</v>
      </c>
      <c r="U26" s="22" t="s">
        <v>26</v>
      </c>
      <c r="V26" s="160">
        <v>7.0000000000000007E-2</v>
      </c>
      <c r="W26" s="160">
        <v>0.06</v>
      </c>
      <c r="X26" s="160">
        <v>6.7000000000000004E-2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23" customFormat="1" ht="15.5" x14ac:dyDescent="0.35">
      <c r="A27" s="22">
        <v>2.8</v>
      </c>
      <c r="B27" s="22" t="s">
        <v>26</v>
      </c>
      <c r="C27" s="22">
        <v>5.8999999999999997E-2</v>
      </c>
      <c r="D27" s="22">
        <v>5.6000000000000001E-2</v>
      </c>
      <c r="E27" s="22">
        <v>5.6000000000000001E-2</v>
      </c>
      <c r="F27" s="1"/>
      <c r="G27" s="22">
        <v>2.8</v>
      </c>
      <c r="H27" s="22" t="s">
        <v>26</v>
      </c>
      <c r="I27" s="22">
        <v>8.3000000000000004E-2</v>
      </c>
      <c r="J27" s="22">
        <v>5.2999999999999999E-2</v>
      </c>
      <c r="K27" s="22">
        <v>7.6999999999999999E-2</v>
      </c>
      <c r="L27" s="1"/>
      <c r="M27" s="22">
        <v>2.8</v>
      </c>
      <c r="N27" s="22" t="s">
        <v>26</v>
      </c>
      <c r="O27" s="160">
        <v>9.9000000000000005E-2</v>
      </c>
      <c r="P27" s="160">
        <v>5.7000000000000002E-2</v>
      </c>
      <c r="Q27" s="160">
        <v>9.0999999999999998E-2</v>
      </c>
      <c r="R27"/>
      <c r="S27"/>
      <c r="T27" s="22">
        <v>2.8</v>
      </c>
      <c r="U27" s="22" t="s">
        <v>26</v>
      </c>
      <c r="V27" s="160">
        <v>0.11</v>
      </c>
      <c r="W27" s="160">
        <v>0.06</v>
      </c>
      <c r="X27" s="160">
        <v>0.1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/>
      <c r="CM27" s="97" t="s">
        <v>58</v>
      </c>
      <c r="CN27" s="98" t="s">
        <v>8</v>
      </c>
      <c r="CO27" s="99">
        <v>3</v>
      </c>
      <c r="CP27" s="99">
        <v>4</v>
      </c>
      <c r="CQ27" s="99">
        <v>5</v>
      </c>
      <c r="CR27" s="99">
        <v>6</v>
      </c>
      <c r="CS27" s="99">
        <v>7</v>
      </c>
      <c r="CT27" s="99">
        <v>8</v>
      </c>
      <c r="CU27" s="99">
        <v>9</v>
      </c>
      <c r="CV27" s="100" t="s">
        <v>11</v>
      </c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25" customFormat="1" ht="15.5" x14ac:dyDescent="0.35">
      <c r="A28" s="15">
        <v>2.1</v>
      </c>
      <c r="B28" s="15" t="s">
        <v>27</v>
      </c>
      <c r="C28" s="15">
        <v>0.09</v>
      </c>
      <c r="D28" s="15">
        <v>6.3E-2</v>
      </c>
      <c r="E28" s="15">
        <v>6.3E-2</v>
      </c>
      <c r="F28" s="1"/>
      <c r="G28" s="15">
        <v>2.1</v>
      </c>
      <c r="H28" s="15" t="s">
        <v>27</v>
      </c>
      <c r="I28" s="15">
        <v>0.08</v>
      </c>
      <c r="J28" s="15">
        <v>7.2999999999999995E-2</v>
      </c>
      <c r="K28" s="15">
        <v>5.5E-2</v>
      </c>
      <c r="L28" s="1"/>
      <c r="M28" s="15">
        <v>2.1</v>
      </c>
      <c r="N28" s="15" t="s">
        <v>27</v>
      </c>
      <c r="O28" s="159">
        <v>7.3999999999999996E-2</v>
      </c>
      <c r="P28" s="159">
        <v>7.9000000000000001E-2</v>
      </c>
      <c r="Q28" s="159">
        <v>5.1999999999999998E-2</v>
      </c>
      <c r="R28"/>
      <c r="S28"/>
      <c r="T28" s="15">
        <v>2.1</v>
      </c>
      <c r="U28" s="15" t="s">
        <v>27</v>
      </c>
      <c r="V28" s="159">
        <v>7.0999999999999994E-2</v>
      </c>
      <c r="W28" s="159">
        <v>8.3000000000000004E-2</v>
      </c>
      <c r="X28" s="159">
        <v>5.0999999999999997E-2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/>
      <c r="CM28" s="101" t="s">
        <v>12</v>
      </c>
      <c r="CN28" s="102"/>
      <c r="CO28" s="81"/>
      <c r="CP28" s="81"/>
      <c r="CQ28" s="81"/>
      <c r="CR28" s="81"/>
      <c r="CS28" s="81"/>
      <c r="CT28" s="81"/>
      <c r="CU28" s="81"/>
      <c r="CV28" s="103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23" customFormat="1" ht="15.5" x14ac:dyDescent="0.35">
      <c r="A29" s="63">
        <v>2.2000000000000002</v>
      </c>
      <c r="B29" s="64" t="s">
        <v>27</v>
      </c>
      <c r="C29" s="63">
        <v>4.8000000000000001E-2</v>
      </c>
      <c r="D29" s="64">
        <v>5.1999999999999998E-2</v>
      </c>
      <c r="E29" s="63">
        <v>5.1999999999999998E-2</v>
      </c>
      <c r="F29" s="1"/>
      <c r="G29" s="63">
        <v>2.2000000000000002</v>
      </c>
      <c r="H29" s="64" t="s">
        <v>27</v>
      </c>
      <c r="I29" s="65">
        <v>4.7E-2</v>
      </c>
      <c r="J29" s="65">
        <v>5.6000000000000001E-2</v>
      </c>
      <c r="K29" s="65">
        <v>4.8000000000000001E-2</v>
      </c>
      <c r="L29" s="1"/>
      <c r="M29" s="63">
        <v>2.2000000000000002</v>
      </c>
      <c r="N29" s="64" t="s">
        <v>27</v>
      </c>
      <c r="O29" s="153">
        <v>4.7E-2</v>
      </c>
      <c r="P29" s="153">
        <v>0.06</v>
      </c>
      <c r="Q29" s="153">
        <v>4.7E-2</v>
      </c>
      <c r="R29"/>
      <c r="S29"/>
      <c r="T29" s="63">
        <v>2.2000000000000002</v>
      </c>
      <c r="U29" s="64" t="s">
        <v>27</v>
      </c>
      <c r="V29" s="153">
        <v>4.8000000000000001E-2</v>
      </c>
      <c r="W29" s="153">
        <v>6.4000000000000001E-2</v>
      </c>
      <c r="X29" s="153">
        <v>4.7E-2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/>
      <c r="CM29" s="101" t="s">
        <v>13</v>
      </c>
      <c r="CN29" s="102" t="s">
        <v>9</v>
      </c>
      <c r="CO29" s="81">
        <f t="shared" ref="CO29:CU29" si="6">MIN(BT$5,BT$13,BT$17,BT$21,BT$29,BT$33,BT$37,BT$45,BT$49,BT$53,BT$61,BT$65,BT$69,BT$77,BT$81)</f>
        <v>0</v>
      </c>
      <c r="CP29" s="81">
        <f t="shared" si="6"/>
        <v>0</v>
      </c>
      <c r="CQ29" s="81">
        <f t="shared" si="6"/>
        <v>0</v>
      </c>
      <c r="CR29" s="81">
        <f t="shared" si="6"/>
        <v>0</v>
      </c>
      <c r="CS29" s="81">
        <f t="shared" si="6"/>
        <v>0</v>
      </c>
      <c r="CT29" s="81">
        <f t="shared" si="6"/>
        <v>0</v>
      </c>
      <c r="CU29" s="81">
        <f t="shared" si="6"/>
        <v>0</v>
      </c>
      <c r="CV29" s="103">
        <f>MIN(CO29:CU29)</f>
        <v>0</v>
      </c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21" customFormat="1" ht="15.5" x14ac:dyDescent="0.35">
      <c r="A30" s="11">
        <v>2.4</v>
      </c>
      <c r="B30" s="11" t="s">
        <v>27</v>
      </c>
      <c r="C30" s="11">
        <v>2.9000000000000001E-2</v>
      </c>
      <c r="D30" s="11">
        <v>0.05</v>
      </c>
      <c r="E30" s="11">
        <v>0.05</v>
      </c>
      <c r="F30" s="1"/>
      <c r="G30" s="11">
        <v>2.4</v>
      </c>
      <c r="H30" s="11" t="s">
        <v>27</v>
      </c>
      <c r="I30" s="11">
        <v>3.5000000000000003E-2</v>
      </c>
      <c r="J30" s="11">
        <v>5.0999999999999997E-2</v>
      </c>
      <c r="K30" s="11">
        <v>5.8000000000000003E-2</v>
      </c>
      <c r="L30" s="1"/>
      <c r="M30" s="11">
        <v>2.4</v>
      </c>
      <c r="N30" s="11" t="s">
        <v>27</v>
      </c>
      <c r="O30" s="158">
        <v>0.04</v>
      </c>
      <c r="P30" s="158">
        <v>5.5E-2</v>
      </c>
      <c r="Q30" s="158">
        <v>6.3E-2</v>
      </c>
      <c r="R30"/>
      <c r="S30"/>
      <c r="T30" s="11">
        <v>2.4</v>
      </c>
      <c r="U30" s="11" t="s">
        <v>27</v>
      </c>
      <c r="V30" s="158">
        <v>4.2000000000000003E-2</v>
      </c>
      <c r="W30" s="158">
        <v>5.8999999999999997E-2</v>
      </c>
      <c r="X30" s="158">
        <v>6.5000000000000002E-2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/>
      <c r="CM30" s="101"/>
      <c r="CN30" s="102" t="s">
        <v>10</v>
      </c>
      <c r="CO30" s="81">
        <f t="shared" ref="CO30:CU30" si="7">MAX(BT$5,BT$13,BT$17,BT$21,BT$29,BT$33,BT$37,BT$45,BT$49,BT$53,BT$61,BT$65,BT$69,BT$77,BT$81)</f>
        <v>0</v>
      </c>
      <c r="CP30" s="81">
        <f t="shared" si="7"/>
        <v>0</v>
      </c>
      <c r="CQ30" s="81">
        <f t="shared" si="7"/>
        <v>0</v>
      </c>
      <c r="CR30" s="81">
        <f t="shared" si="7"/>
        <v>0</v>
      </c>
      <c r="CS30" s="81">
        <f t="shared" si="7"/>
        <v>0</v>
      </c>
      <c r="CT30" s="81">
        <f t="shared" si="7"/>
        <v>0</v>
      </c>
      <c r="CU30" s="81">
        <f t="shared" si="7"/>
        <v>0</v>
      </c>
      <c r="CV30" s="103">
        <f>MAX(CO30:CU30)</f>
        <v>0</v>
      </c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21" customFormat="1" ht="15.5" x14ac:dyDescent="0.35">
      <c r="A31" s="11">
        <v>2.8</v>
      </c>
      <c r="B31" s="11" t="s">
        <v>27</v>
      </c>
      <c r="C31" s="11">
        <v>2.5000000000000001E-2</v>
      </c>
      <c r="D31" s="11">
        <v>5.2999999999999999E-2</v>
      </c>
      <c r="E31" s="11">
        <v>5.2999999999999999E-2</v>
      </c>
      <c r="F31" s="1"/>
      <c r="G31" s="11">
        <v>2.8</v>
      </c>
      <c r="H31" s="11" t="s">
        <v>27</v>
      </c>
      <c r="I31" s="11">
        <v>3.9E-2</v>
      </c>
      <c r="J31" s="11">
        <v>5.0999999999999997E-2</v>
      </c>
      <c r="K31" s="11">
        <v>7.4999999999999997E-2</v>
      </c>
      <c r="L31" s="1"/>
      <c r="M31" s="11">
        <v>2.8</v>
      </c>
      <c r="N31" s="11" t="s">
        <v>27</v>
      </c>
      <c r="O31" s="158">
        <v>4.9000000000000002E-2</v>
      </c>
      <c r="P31" s="158">
        <v>5.3999999999999999E-2</v>
      </c>
      <c r="Q31" s="158">
        <v>8.8999999999999996E-2</v>
      </c>
      <c r="R31"/>
      <c r="S31"/>
      <c r="T31" s="11">
        <v>2.8</v>
      </c>
      <c r="U31" s="11" t="s">
        <v>27</v>
      </c>
      <c r="V31" s="158">
        <v>5.7000000000000002E-2</v>
      </c>
      <c r="W31" s="158">
        <v>5.8000000000000003E-2</v>
      </c>
      <c r="X31" s="158">
        <v>9.9000000000000005E-2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25" customFormat="1" ht="15.5" x14ac:dyDescent="0.35">
      <c r="A32" s="15">
        <v>2.1</v>
      </c>
      <c r="B32" s="15" t="s">
        <v>28</v>
      </c>
      <c r="C32" s="15">
        <v>0.11600000000000001</v>
      </c>
      <c r="D32" s="15">
        <v>6.6000000000000003E-2</v>
      </c>
      <c r="E32" s="15">
        <v>6.6000000000000003E-2</v>
      </c>
      <c r="F32" s="1"/>
      <c r="G32" s="15">
        <v>2.1</v>
      </c>
      <c r="H32" s="15" t="s">
        <v>28</v>
      </c>
      <c r="I32" s="15">
        <v>0.10299999999999999</v>
      </c>
      <c r="J32" s="15">
        <v>7.5999999999999998E-2</v>
      </c>
      <c r="K32" s="15">
        <v>5.5E-2</v>
      </c>
      <c r="L32" s="1"/>
      <c r="M32" s="15">
        <v>2.1</v>
      </c>
      <c r="N32" s="15" t="s">
        <v>28</v>
      </c>
      <c r="O32" s="159">
        <v>9.5000000000000001E-2</v>
      </c>
      <c r="P32" s="159">
        <v>8.4000000000000005E-2</v>
      </c>
      <c r="Q32" s="159">
        <v>5.1999999999999998E-2</v>
      </c>
      <c r="R32"/>
      <c r="S32"/>
      <c r="T32" s="15">
        <v>2.1</v>
      </c>
      <c r="U32" s="15" t="s">
        <v>28</v>
      </c>
      <c r="V32" s="159">
        <v>8.8999999999999996E-2</v>
      </c>
      <c r="W32" s="159">
        <v>8.8999999999999996E-2</v>
      </c>
      <c r="X32" s="159">
        <v>5.0999999999999997E-2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/>
      <c r="CM32" s="186" t="s">
        <v>56</v>
      </c>
      <c r="CN32" s="186"/>
      <c r="CO32" s="186"/>
      <c r="CP32" s="186"/>
      <c r="CQ32" s="186"/>
      <c r="CR32" s="186"/>
      <c r="CS32" s="186"/>
      <c r="CT32" s="186"/>
      <c r="CU32" s="186"/>
      <c r="CV32" s="186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23" customFormat="1" ht="15.5" x14ac:dyDescent="0.35">
      <c r="A33" s="63">
        <v>2.2000000000000002</v>
      </c>
      <c r="B33" s="64" t="s">
        <v>28</v>
      </c>
      <c r="C33" s="63">
        <v>4.7E-2</v>
      </c>
      <c r="D33" s="64">
        <v>5.3999999999999999E-2</v>
      </c>
      <c r="E33" s="63">
        <v>5.3999999999999999E-2</v>
      </c>
      <c r="F33" s="1"/>
      <c r="G33" s="63">
        <v>2.2000000000000002</v>
      </c>
      <c r="H33" s="64" t="s">
        <v>28</v>
      </c>
      <c r="I33" s="65">
        <v>4.7E-2</v>
      </c>
      <c r="J33" s="65">
        <v>5.8999999999999997E-2</v>
      </c>
      <c r="K33" s="65">
        <v>4.9000000000000002E-2</v>
      </c>
      <c r="L33" s="1"/>
      <c r="M33" s="63">
        <v>2.2000000000000002</v>
      </c>
      <c r="N33" s="64" t="s">
        <v>28</v>
      </c>
      <c r="O33" s="153">
        <v>4.7E-2</v>
      </c>
      <c r="P33" s="153">
        <v>6.4000000000000001E-2</v>
      </c>
      <c r="Q33" s="153">
        <v>4.8000000000000001E-2</v>
      </c>
      <c r="R33"/>
      <c r="S33"/>
      <c r="T33" s="63">
        <v>2.2000000000000002</v>
      </c>
      <c r="U33" s="64" t="s">
        <v>28</v>
      </c>
      <c r="V33" s="153">
        <v>4.7E-2</v>
      </c>
      <c r="W33" s="153">
        <v>6.7000000000000004E-2</v>
      </c>
      <c r="X33" s="153">
        <v>4.7E-2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21" customFormat="1" ht="15.5" x14ac:dyDescent="0.35">
      <c r="A34" s="11">
        <v>2.4</v>
      </c>
      <c r="B34" s="11" t="s">
        <v>28</v>
      </c>
      <c r="C34" s="11">
        <v>1.7999999999999999E-2</v>
      </c>
      <c r="D34" s="11">
        <v>4.9000000000000002E-2</v>
      </c>
      <c r="E34" s="11">
        <v>4.9000000000000002E-2</v>
      </c>
      <c r="F34" s="1"/>
      <c r="G34" s="11">
        <v>2.4</v>
      </c>
      <c r="H34" s="11" t="s">
        <v>28</v>
      </c>
      <c r="I34" s="11">
        <v>2.1999999999999999E-2</v>
      </c>
      <c r="J34" s="11">
        <v>5.0999999999999997E-2</v>
      </c>
      <c r="K34" s="11">
        <v>5.6000000000000001E-2</v>
      </c>
      <c r="L34" s="1"/>
      <c r="M34" s="11">
        <v>2.4</v>
      </c>
      <c r="N34" s="11" t="s">
        <v>28</v>
      </c>
      <c r="O34" s="158">
        <v>2.5000000000000001E-2</v>
      </c>
      <c r="P34" s="158">
        <v>5.5E-2</v>
      </c>
      <c r="Q34" s="158">
        <v>6.0999999999999999E-2</v>
      </c>
      <c r="R34"/>
      <c r="S34"/>
      <c r="T34" s="11">
        <v>2.4</v>
      </c>
      <c r="U34" s="11" t="s">
        <v>28</v>
      </c>
      <c r="V34" s="158">
        <v>2.7E-2</v>
      </c>
      <c r="W34" s="158">
        <v>5.8999999999999997E-2</v>
      </c>
      <c r="X34" s="158">
        <v>6.3E-2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/>
      <c r="CM34" s="104" t="s">
        <v>58</v>
      </c>
      <c r="CN34" s="105" t="s">
        <v>8</v>
      </c>
      <c r="CO34" s="106">
        <v>3</v>
      </c>
      <c r="CP34" s="106">
        <v>4</v>
      </c>
      <c r="CQ34" s="106">
        <v>5</v>
      </c>
      <c r="CR34" s="106">
        <v>6</v>
      </c>
      <c r="CS34" s="106">
        <v>7</v>
      </c>
      <c r="CT34" s="106">
        <v>8</v>
      </c>
      <c r="CU34" s="106">
        <v>9</v>
      </c>
      <c r="CV34" s="107" t="s">
        <v>11</v>
      </c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21" customFormat="1" ht="17.25" customHeight="1" x14ac:dyDescent="0.35">
      <c r="A35" s="11">
        <v>2.8</v>
      </c>
      <c r="B35" s="11" t="s">
        <v>28</v>
      </c>
      <c r="C35" s="11">
        <v>1.0999999999999999E-2</v>
      </c>
      <c r="D35" s="11">
        <v>5.1999999999999998E-2</v>
      </c>
      <c r="E35" s="11">
        <v>5.1999999999999998E-2</v>
      </c>
      <c r="F35" s="1"/>
      <c r="G35" s="11">
        <v>2.8</v>
      </c>
      <c r="H35" s="11" t="s">
        <v>28</v>
      </c>
      <c r="I35" s="11">
        <v>1.9E-2</v>
      </c>
      <c r="J35" s="11">
        <v>0.05</v>
      </c>
      <c r="K35" s="11">
        <v>7.3999999999999996E-2</v>
      </c>
      <c r="L35" s="1"/>
      <c r="M35" s="11">
        <v>2.8</v>
      </c>
      <c r="N35" s="11" t="s">
        <v>28</v>
      </c>
      <c r="O35" s="158">
        <v>2.5999999999999999E-2</v>
      </c>
      <c r="P35" s="158">
        <v>5.3999999999999999E-2</v>
      </c>
      <c r="Q35" s="158">
        <v>8.7999999999999995E-2</v>
      </c>
      <c r="R35"/>
      <c r="S35"/>
      <c r="T35" s="11">
        <v>2.8</v>
      </c>
      <c r="U35" s="11" t="s">
        <v>28</v>
      </c>
      <c r="V35" s="158">
        <v>3.1E-2</v>
      </c>
      <c r="W35" s="158">
        <v>5.8000000000000003E-2</v>
      </c>
      <c r="X35" s="158">
        <v>9.8000000000000004E-2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/>
      <c r="CM35" s="108" t="s">
        <v>12</v>
      </c>
      <c r="CN35" s="109"/>
      <c r="CO35" s="81"/>
      <c r="CP35" s="81"/>
      <c r="CQ35" s="81"/>
      <c r="CR35" s="81"/>
      <c r="CS35" s="81"/>
      <c r="CT35" s="81"/>
      <c r="CU35" s="81"/>
      <c r="CV35" s="110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21" customFormat="1" ht="15.75" customHeight="1" x14ac:dyDescent="0.35">
      <c r="A36" s="19">
        <v>2.1</v>
      </c>
      <c r="B36" s="19" t="s">
        <v>29</v>
      </c>
      <c r="C36" s="19">
        <v>2.7E-2</v>
      </c>
      <c r="D36" s="19">
        <v>5.0999999999999997E-2</v>
      </c>
      <c r="E36" s="19">
        <v>5.0999999999999997E-2</v>
      </c>
      <c r="F36" s="1"/>
      <c r="G36" s="19">
        <v>2.1</v>
      </c>
      <c r="H36" s="19" t="s">
        <v>29</v>
      </c>
      <c r="I36" s="19">
        <v>3.4000000000000002E-2</v>
      </c>
      <c r="J36" s="19">
        <v>5.6000000000000001E-2</v>
      </c>
      <c r="K36" s="19">
        <v>5.6000000000000001E-2</v>
      </c>
      <c r="L36" s="1"/>
      <c r="M36" s="19">
        <v>2.1</v>
      </c>
      <c r="N36" s="19" t="s">
        <v>29</v>
      </c>
      <c r="O36" s="152">
        <v>3.6999999999999998E-2</v>
      </c>
      <c r="P36" s="152">
        <v>5.8999999999999997E-2</v>
      </c>
      <c r="Q36" s="152">
        <v>5.5E-2</v>
      </c>
      <c r="R36"/>
      <c r="S36"/>
      <c r="T36" s="19">
        <v>2.1</v>
      </c>
      <c r="U36" s="19" t="s">
        <v>29</v>
      </c>
      <c r="V36" s="152">
        <v>3.7999999999999999E-2</v>
      </c>
      <c r="W36" s="152">
        <v>6.3E-2</v>
      </c>
      <c r="X36" s="152">
        <v>5.3999999999999999E-2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/>
      <c r="CM36" s="108" t="s">
        <v>13</v>
      </c>
      <c r="CN36" s="109" t="s">
        <v>9</v>
      </c>
      <c r="CO36" s="111">
        <f t="shared" ref="CO36:CU36" si="8">MIN(BT$9,BT$25,BT$41,BT$57,BT$73)</f>
        <v>0</v>
      </c>
      <c r="CP36" s="111">
        <f t="shared" si="8"/>
        <v>0</v>
      </c>
      <c r="CQ36" s="111">
        <f t="shared" si="8"/>
        <v>0</v>
      </c>
      <c r="CR36" s="111">
        <f t="shared" si="8"/>
        <v>0</v>
      </c>
      <c r="CS36" s="111">
        <f t="shared" si="8"/>
        <v>0</v>
      </c>
      <c r="CT36" s="111">
        <f t="shared" si="8"/>
        <v>0</v>
      </c>
      <c r="CU36" s="111">
        <f t="shared" si="8"/>
        <v>0</v>
      </c>
      <c r="CV36" s="113">
        <f>MIN(CO36:CU36)</f>
        <v>0</v>
      </c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23" customFormat="1" ht="15.75" customHeight="1" x14ac:dyDescent="0.35">
      <c r="A37" s="63">
        <v>2.2000000000000002</v>
      </c>
      <c r="B37" s="64" t="s">
        <v>29</v>
      </c>
      <c r="C37" s="63">
        <v>5.1999999999999998E-2</v>
      </c>
      <c r="D37" s="64">
        <v>0.05</v>
      </c>
      <c r="E37" s="63">
        <v>0.05</v>
      </c>
      <c r="F37" s="1"/>
      <c r="G37" s="63">
        <v>2.2000000000000002</v>
      </c>
      <c r="H37" s="64" t="s">
        <v>29</v>
      </c>
      <c r="I37" s="65">
        <v>0.05</v>
      </c>
      <c r="J37" s="65">
        <v>5.1999999999999998E-2</v>
      </c>
      <c r="K37" s="65">
        <v>4.8000000000000001E-2</v>
      </c>
      <c r="L37" s="1"/>
      <c r="M37" s="63">
        <v>2.2000000000000002</v>
      </c>
      <c r="N37" s="64" t="s">
        <v>29</v>
      </c>
      <c r="O37" s="153">
        <v>4.9000000000000002E-2</v>
      </c>
      <c r="P37" s="153">
        <v>5.6000000000000001E-2</v>
      </c>
      <c r="Q37" s="153">
        <v>4.7E-2</v>
      </c>
      <c r="R37"/>
      <c r="S37"/>
      <c r="T37" s="63">
        <v>2.2000000000000002</v>
      </c>
      <c r="U37" s="64" t="s">
        <v>29</v>
      </c>
      <c r="V37" s="153">
        <v>4.9000000000000002E-2</v>
      </c>
      <c r="W37" s="153">
        <v>0.06</v>
      </c>
      <c r="X37" s="153">
        <v>4.8000000000000001E-2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/>
      <c r="CM37" s="108" t="s">
        <v>14</v>
      </c>
      <c r="CN37" s="109" t="s">
        <v>9</v>
      </c>
      <c r="CO37" s="111">
        <f t="shared" ref="CO37:CU37" si="9">MAX(BT$9,BT$25,BT$41,BT$57,BT$73)</f>
        <v>0</v>
      </c>
      <c r="CP37" s="111">
        <f t="shared" si="9"/>
        <v>0</v>
      </c>
      <c r="CQ37" s="111">
        <f t="shared" si="9"/>
        <v>0</v>
      </c>
      <c r="CR37" s="111">
        <f t="shared" si="9"/>
        <v>0</v>
      </c>
      <c r="CS37" s="111">
        <f t="shared" si="9"/>
        <v>0</v>
      </c>
      <c r="CT37" s="111">
        <f t="shared" si="9"/>
        <v>0</v>
      </c>
      <c r="CU37" s="111">
        <f t="shared" si="9"/>
        <v>0</v>
      </c>
      <c r="CV37" s="113">
        <f>MAX(CO37:CU37)</f>
        <v>0</v>
      </c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25" customFormat="1" ht="15.75" customHeight="1" x14ac:dyDescent="0.35">
      <c r="A38" s="17">
        <v>2.4</v>
      </c>
      <c r="B38" s="17" t="s">
        <v>29</v>
      </c>
      <c r="C38" s="17">
        <v>0.115</v>
      </c>
      <c r="D38" s="17">
        <v>5.6000000000000001E-2</v>
      </c>
      <c r="E38" s="17">
        <v>5.6000000000000001E-2</v>
      </c>
      <c r="F38" s="1"/>
      <c r="G38" s="17">
        <v>2.4</v>
      </c>
      <c r="H38" s="17" t="s">
        <v>29</v>
      </c>
      <c r="I38" s="17">
        <v>0.124</v>
      </c>
      <c r="J38" s="17">
        <v>5.5E-2</v>
      </c>
      <c r="K38" s="17">
        <v>6.5000000000000002E-2</v>
      </c>
      <c r="L38" s="1"/>
      <c r="M38" s="17">
        <v>2.4</v>
      </c>
      <c r="N38" s="17" t="s">
        <v>29</v>
      </c>
      <c r="O38" s="154">
        <v>0.125</v>
      </c>
      <c r="P38" s="154">
        <v>5.8000000000000003E-2</v>
      </c>
      <c r="Q38" s="154">
        <v>6.9000000000000006E-2</v>
      </c>
      <c r="R38"/>
      <c r="S38"/>
      <c r="T38" s="17">
        <v>2.4</v>
      </c>
      <c r="U38" s="17" t="s">
        <v>29</v>
      </c>
      <c r="V38" s="154">
        <v>0.124</v>
      </c>
      <c r="W38" s="154">
        <v>6.0999999999999999E-2</v>
      </c>
      <c r="X38" s="154">
        <v>7.0999999999999994E-2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25" customFormat="1" ht="15.75" customHeight="1" x14ac:dyDescent="0.35">
      <c r="A39" s="17">
        <v>2.8</v>
      </c>
      <c r="B39" s="17" t="s">
        <v>29</v>
      </c>
      <c r="C39" s="17">
        <v>0.161</v>
      </c>
      <c r="D39" s="17">
        <v>0.06</v>
      </c>
      <c r="E39" s="17">
        <v>0.06</v>
      </c>
      <c r="F39" s="1"/>
      <c r="G39" s="17">
        <v>2.8</v>
      </c>
      <c r="H39" s="17" t="s">
        <v>29</v>
      </c>
      <c r="I39" s="17">
        <v>0.19700000000000001</v>
      </c>
      <c r="J39" s="17">
        <v>5.7000000000000002E-2</v>
      </c>
      <c r="K39" s="17">
        <v>0.08</v>
      </c>
      <c r="L39" s="1"/>
      <c r="M39" s="17">
        <v>2.8</v>
      </c>
      <c r="N39" s="17" t="s">
        <v>29</v>
      </c>
      <c r="O39" s="154">
        <v>0.215</v>
      </c>
      <c r="P39" s="154">
        <v>5.8999999999999997E-2</v>
      </c>
      <c r="Q39" s="154">
        <v>9.1999999999999998E-2</v>
      </c>
      <c r="R39"/>
      <c r="S39"/>
      <c r="T39" s="17">
        <v>2.8</v>
      </c>
      <c r="U39" s="17" t="s">
        <v>29</v>
      </c>
      <c r="V39" s="154">
        <v>0.22500000000000001</v>
      </c>
      <c r="W39" s="154">
        <v>6.3E-2</v>
      </c>
      <c r="X39" s="154">
        <v>0.10100000000000001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23" customFormat="1" ht="15.75" customHeight="1" x14ac:dyDescent="0.35">
      <c r="A40" s="24">
        <v>2.1</v>
      </c>
      <c r="B40" s="24" t="s">
        <v>30</v>
      </c>
      <c r="C40" s="24">
        <v>5.8000000000000003E-2</v>
      </c>
      <c r="D40" s="24">
        <v>5.7000000000000002E-2</v>
      </c>
      <c r="E40" s="24">
        <v>5.7000000000000002E-2</v>
      </c>
      <c r="F40" s="1"/>
      <c r="G40" s="24">
        <v>2.1</v>
      </c>
      <c r="H40" s="24" t="s">
        <v>30</v>
      </c>
      <c r="I40" s="24">
        <v>5.6000000000000001E-2</v>
      </c>
      <c r="J40" s="24">
        <v>6.3E-2</v>
      </c>
      <c r="K40" s="24">
        <v>5.5E-2</v>
      </c>
      <c r="L40" s="1"/>
      <c r="M40" s="24">
        <v>2.1</v>
      </c>
      <c r="N40" s="24" t="s">
        <v>30</v>
      </c>
      <c r="O40" s="157">
        <v>5.5E-2</v>
      </c>
      <c r="P40" s="157">
        <v>6.7000000000000004E-2</v>
      </c>
      <c r="Q40" s="157">
        <v>5.2999999999999999E-2</v>
      </c>
      <c r="R40"/>
      <c r="S40"/>
      <c r="T40" s="24">
        <v>2.1</v>
      </c>
      <c r="U40" s="24" t="s">
        <v>30</v>
      </c>
      <c r="V40" s="157">
        <v>5.3999999999999999E-2</v>
      </c>
      <c r="W40" s="157">
        <v>7.0999999999999994E-2</v>
      </c>
      <c r="X40" s="157">
        <v>5.2999999999999999E-2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23" customFormat="1" ht="15.75" customHeight="1" x14ac:dyDescent="0.35">
      <c r="A41" s="31">
        <v>2.2000000000000002</v>
      </c>
      <c r="B41" s="31" t="s">
        <v>30</v>
      </c>
      <c r="C41" s="31">
        <v>0.05</v>
      </c>
      <c r="D41" s="31">
        <v>4.9000000000000002E-2</v>
      </c>
      <c r="E41" s="31">
        <v>4.9000000000000002E-2</v>
      </c>
      <c r="F41" s="1"/>
      <c r="G41" s="31">
        <v>2.2000000000000002</v>
      </c>
      <c r="H41" s="31" t="s">
        <v>30</v>
      </c>
      <c r="I41" s="32">
        <v>4.9000000000000002E-2</v>
      </c>
      <c r="J41" s="32">
        <v>5.2999999999999999E-2</v>
      </c>
      <c r="K41" s="32">
        <v>4.8000000000000001E-2</v>
      </c>
      <c r="L41" s="1"/>
      <c r="M41" s="31">
        <v>2.2000000000000002</v>
      </c>
      <c r="N41" s="31" t="s">
        <v>30</v>
      </c>
      <c r="O41" s="156">
        <v>4.8000000000000001E-2</v>
      </c>
      <c r="P41" s="156">
        <v>5.6000000000000001E-2</v>
      </c>
      <c r="Q41" s="156">
        <v>4.8000000000000001E-2</v>
      </c>
      <c r="R41"/>
      <c r="S41"/>
      <c r="T41" s="31">
        <v>2.2000000000000002</v>
      </c>
      <c r="U41" s="31" t="s">
        <v>30</v>
      </c>
      <c r="V41" s="156">
        <v>4.9000000000000002E-2</v>
      </c>
      <c r="W41" s="156">
        <v>0.06</v>
      </c>
      <c r="X41" s="156">
        <v>4.8000000000000001E-2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23" customFormat="1" ht="15.75" customHeight="1" x14ac:dyDescent="0.35">
      <c r="A42" s="24">
        <v>2.4</v>
      </c>
      <c r="B42" s="24" t="s">
        <v>30</v>
      </c>
      <c r="C42" s="24">
        <v>5.2999999999999999E-2</v>
      </c>
      <c r="D42" s="24">
        <v>5.0999999999999997E-2</v>
      </c>
      <c r="E42" s="24">
        <v>5.0999999999999997E-2</v>
      </c>
      <c r="F42" s="1"/>
      <c r="G42" s="24">
        <v>2.4</v>
      </c>
      <c r="H42" s="24" t="s">
        <v>30</v>
      </c>
      <c r="I42" s="24">
        <v>6.2E-2</v>
      </c>
      <c r="J42" s="24">
        <v>5.0999999999999997E-2</v>
      </c>
      <c r="K42" s="24">
        <v>0.06</v>
      </c>
      <c r="L42" s="1"/>
      <c r="M42" s="24">
        <v>2.4</v>
      </c>
      <c r="N42" s="24" t="s">
        <v>30</v>
      </c>
      <c r="O42" s="157">
        <v>6.7000000000000004E-2</v>
      </c>
      <c r="P42" s="157">
        <v>5.5E-2</v>
      </c>
      <c r="Q42" s="157">
        <v>6.5000000000000002E-2</v>
      </c>
      <c r="R42"/>
      <c r="S42"/>
      <c r="T42" s="24">
        <v>2.4</v>
      </c>
      <c r="U42" s="24" t="s">
        <v>30</v>
      </c>
      <c r="V42" s="157">
        <v>7.0000000000000007E-2</v>
      </c>
      <c r="W42" s="157">
        <v>5.8000000000000003E-2</v>
      </c>
      <c r="X42" s="157">
        <v>6.7000000000000004E-2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23" customFormat="1" ht="15.75" customHeight="1" x14ac:dyDescent="0.35">
      <c r="A43" s="24">
        <v>2.8</v>
      </c>
      <c r="B43" s="24" t="s">
        <v>30</v>
      </c>
      <c r="C43" s="24">
        <v>5.7000000000000002E-2</v>
      </c>
      <c r="D43" s="24">
        <v>5.3999999999999999E-2</v>
      </c>
      <c r="E43" s="24">
        <v>5.3999999999999999E-2</v>
      </c>
      <c r="F43" s="1"/>
      <c r="G43" s="24">
        <v>2.8</v>
      </c>
      <c r="H43" s="24" t="s">
        <v>30</v>
      </c>
      <c r="I43" s="24">
        <v>8.2000000000000003E-2</v>
      </c>
      <c r="J43" s="24">
        <v>5.1999999999999998E-2</v>
      </c>
      <c r="K43" s="24">
        <v>7.6999999999999999E-2</v>
      </c>
      <c r="L43" s="1"/>
      <c r="M43" s="24">
        <v>2.8</v>
      </c>
      <c r="N43" s="24" t="s">
        <v>30</v>
      </c>
      <c r="O43" s="157">
        <v>9.7000000000000003E-2</v>
      </c>
      <c r="P43" s="157">
        <v>5.5E-2</v>
      </c>
      <c r="Q43" s="157">
        <v>9.0999999999999998E-2</v>
      </c>
      <c r="R43"/>
      <c r="S43"/>
      <c r="T43" s="24">
        <v>2.8</v>
      </c>
      <c r="U43" s="24" t="s">
        <v>30</v>
      </c>
      <c r="V43" s="157">
        <v>0.108</v>
      </c>
      <c r="W43" s="157">
        <v>5.8999999999999997E-2</v>
      </c>
      <c r="X43" s="157">
        <v>0.10100000000000001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25" customFormat="1" ht="15.75" customHeight="1" x14ac:dyDescent="0.35">
      <c r="A44" s="17">
        <v>2.1</v>
      </c>
      <c r="B44" s="17" t="s">
        <v>31</v>
      </c>
      <c r="C44" s="17">
        <v>8.8999999999999996E-2</v>
      </c>
      <c r="D44" s="17">
        <v>0.06</v>
      </c>
      <c r="E44" s="17">
        <v>0.06</v>
      </c>
      <c r="F44" s="1"/>
      <c r="G44" s="17">
        <v>2.1</v>
      </c>
      <c r="H44" s="17" t="s">
        <v>31</v>
      </c>
      <c r="I44" s="17">
        <v>0.08</v>
      </c>
      <c r="J44" s="17">
        <v>6.9000000000000006E-2</v>
      </c>
      <c r="K44" s="17">
        <v>5.5E-2</v>
      </c>
      <c r="L44" s="1"/>
      <c r="M44" s="17">
        <v>2.1</v>
      </c>
      <c r="N44" s="17" t="s">
        <v>31</v>
      </c>
      <c r="O44" s="154">
        <v>7.4999999999999997E-2</v>
      </c>
      <c r="P44" s="154">
        <v>7.2999999999999995E-2</v>
      </c>
      <c r="Q44" s="154">
        <v>5.2999999999999999E-2</v>
      </c>
      <c r="R44"/>
      <c r="S44"/>
      <c r="T44" s="17">
        <v>2.1</v>
      </c>
      <c r="U44" s="17" t="s">
        <v>31</v>
      </c>
      <c r="V44" s="154">
        <v>7.1999999999999995E-2</v>
      </c>
      <c r="W44" s="154">
        <v>7.6999999999999999E-2</v>
      </c>
      <c r="X44" s="154">
        <v>5.1999999999999998E-2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23" customFormat="1" ht="15.75" customHeight="1" x14ac:dyDescent="0.35">
      <c r="A45" s="63">
        <v>2.2000000000000002</v>
      </c>
      <c r="B45" s="64" t="s">
        <v>31</v>
      </c>
      <c r="C45" s="63">
        <v>4.9000000000000002E-2</v>
      </c>
      <c r="D45" s="64">
        <v>5.0999999999999997E-2</v>
      </c>
      <c r="E45" s="63">
        <v>5.0999999999999997E-2</v>
      </c>
      <c r="F45" s="1"/>
      <c r="G45" s="63">
        <v>2.2000000000000002</v>
      </c>
      <c r="H45" s="64" t="s">
        <v>31</v>
      </c>
      <c r="I45" s="65">
        <v>4.8000000000000001E-2</v>
      </c>
      <c r="J45" s="65">
        <v>5.5E-2</v>
      </c>
      <c r="K45" s="65">
        <v>4.9000000000000002E-2</v>
      </c>
      <c r="L45" s="1"/>
      <c r="M45" s="63">
        <v>2.2000000000000002</v>
      </c>
      <c r="N45" s="64" t="s">
        <v>31</v>
      </c>
      <c r="O45" s="153">
        <v>4.8000000000000001E-2</v>
      </c>
      <c r="P45" s="153">
        <v>5.8999999999999997E-2</v>
      </c>
      <c r="Q45" s="153">
        <v>4.8000000000000001E-2</v>
      </c>
      <c r="R45"/>
      <c r="S45"/>
      <c r="T45" s="63">
        <v>2.2000000000000002</v>
      </c>
      <c r="U45" s="64" t="s">
        <v>31</v>
      </c>
      <c r="V45" s="153">
        <v>4.8000000000000001E-2</v>
      </c>
      <c r="W45" s="153">
        <v>6.2E-2</v>
      </c>
      <c r="X45" s="153">
        <v>4.8000000000000001E-2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21" customFormat="1" ht="15.75" customHeight="1" x14ac:dyDescent="0.35">
      <c r="A46" s="19">
        <v>2.4</v>
      </c>
      <c r="B46" s="19" t="s">
        <v>31</v>
      </c>
      <c r="C46" s="19">
        <v>2.9000000000000001E-2</v>
      </c>
      <c r="D46" s="19">
        <v>0.05</v>
      </c>
      <c r="E46" s="19">
        <v>0.05</v>
      </c>
      <c r="F46" s="1"/>
      <c r="G46" s="19">
        <v>2.4</v>
      </c>
      <c r="H46" s="19" t="s">
        <v>31</v>
      </c>
      <c r="I46" s="19">
        <v>3.5000000000000003E-2</v>
      </c>
      <c r="J46" s="19">
        <v>5.0999999999999997E-2</v>
      </c>
      <c r="K46" s="19">
        <v>5.8000000000000003E-2</v>
      </c>
      <c r="L46" s="1"/>
      <c r="M46" s="19">
        <v>2.4</v>
      </c>
      <c r="N46" s="19" t="s">
        <v>31</v>
      </c>
      <c r="O46" s="152">
        <v>3.9E-2</v>
      </c>
      <c r="P46" s="152">
        <v>5.3999999999999999E-2</v>
      </c>
      <c r="Q46" s="152">
        <v>6.2E-2</v>
      </c>
      <c r="R46"/>
      <c r="S46"/>
      <c r="T46" s="19">
        <v>2.4</v>
      </c>
      <c r="U46" s="19" t="s">
        <v>31</v>
      </c>
      <c r="V46" s="152">
        <v>4.2000000000000003E-2</v>
      </c>
      <c r="W46" s="152">
        <v>5.8000000000000003E-2</v>
      </c>
      <c r="X46" s="152">
        <v>6.6000000000000003E-2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21" customFormat="1" ht="15.75" customHeight="1" x14ac:dyDescent="0.35">
      <c r="A47" s="19">
        <v>2.8</v>
      </c>
      <c r="B47" s="19" t="s">
        <v>31</v>
      </c>
      <c r="C47" s="19">
        <v>2.3E-2</v>
      </c>
      <c r="D47" s="19">
        <v>5.2999999999999999E-2</v>
      </c>
      <c r="E47" s="19">
        <v>5.2999999999999999E-2</v>
      </c>
      <c r="F47" s="1"/>
      <c r="G47" s="19">
        <v>2.8</v>
      </c>
      <c r="H47" s="19" t="s">
        <v>31</v>
      </c>
      <c r="I47" s="19">
        <v>3.7999999999999999E-2</v>
      </c>
      <c r="J47" s="19">
        <v>5.0999999999999997E-2</v>
      </c>
      <c r="K47" s="19">
        <v>7.4999999999999997E-2</v>
      </c>
      <c r="L47" s="1"/>
      <c r="M47" s="19">
        <v>2.8</v>
      </c>
      <c r="N47" s="19" t="s">
        <v>31</v>
      </c>
      <c r="O47" s="152">
        <v>4.8000000000000001E-2</v>
      </c>
      <c r="P47" s="152">
        <v>5.3999999999999999E-2</v>
      </c>
      <c r="Q47" s="152">
        <v>8.8999999999999996E-2</v>
      </c>
      <c r="R47"/>
      <c r="S47"/>
      <c r="T47" s="19">
        <v>2.8</v>
      </c>
      <c r="U47" s="19" t="s">
        <v>31</v>
      </c>
      <c r="V47" s="152">
        <v>5.6000000000000001E-2</v>
      </c>
      <c r="W47" s="152">
        <v>5.8000000000000003E-2</v>
      </c>
      <c r="X47" s="152">
        <v>9.9000000000000005E-2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25" customFormat="1" ht="15.75" customHeight="1" x14ac:dyDescent="0.35">
      <c r="A48" s="17">
        <v>2.1</v>
      </c>
      <c r="B48" s="17" t="s">
        <v>32</v>
      </c>
      <c r="C48" s="17">
        <v>0.114</v>
      </c>
      <c r="D48" s="17">
        <v>6.2E-2</v>
      </c>
      <c r="E48" s="17">
        <v>6.2E-2</v>
      </c>
      <c r="F48" s="1"/>
      <c r="G48" s="17">
        <v>2.1</v>
      </c>
      <c r="H48" s="17" t="s">
        <v>32</v>
      </c>
      <c r="I48" s="17">
        <v>0.10299999999999999</v>
      </c>
      <c r="J48" s="17">
        <v>7.0999999999999994E-2</v>
      </c>
      <c r="K48" s="17">
        <v>5.5E-2</v>
      </c>
      <c r="L48" s="1"/>
      <c r="M48" s="17">
        <v>2.1</v>
      </c>
      <c r="N48" s="17" t="s">
        <v>32</v>
      </c>
      <c r="O48" s="154">
        <v>9.5000000000000001E-2</v>
      </c>
      <c r="P48" s="154">
        <v>7.6999999999999999E-2</v>
      </c>
      <c r="Q48" s="154">
        <v>5.1999999999999998E-2</v>
      </c>
      <c r="R48"/>
      <c r="S48"/>
      <c r="T48" s="17">
        <v>2.1</v>
      </c>
      <c r="U48" s="17" t="s">
        <v>32</v>
      </c>
      <c r="V48" s="154">
        <v>0.09</v>
      </c>
      <c r="W48" s="154">
        <v>8.1000000000000003E-2</v>
      </c>
      <c r="X48" s="154">
        <v>5.1999999999999998E-2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23" customFormat="1" ht="15.75" customHeight="1" x14ac:dyDescent="0.35">
      <c r="A49" s="63">
        <v>2.2000000000000002</v>
      </c>
      <c r="B49" s="64" t="s">
        <v>32</v>
      </c>
      <c r="C49" s="63">
        <v>4.8000000000000001E-2</v>
      </c>
      <c r="D49" s="64">
        <v>5.2999999999999999E-2</v>
      </c>
      <c r="E49" s="63">
        <v>5.2999999999999999E-2</v>
      </c>
      <c r="F49" s="1"/>
      <c r="G49" s="63">
        <v>2.2000000000000002</v>
      </c>
      <c r="H49" s="64" t="s">
        <v>32</v>
      </c>
      <c r="I49" s="65">
        <v>4.8000000000000001E-2</v>
      </c>
      <c r="J49" s="65">
        <v>5.8000000000000003E-2</v>
      </c>
      <c r="K49" s="65">
        <v>0.05</v>
      </c>
      <c r="L49" s="1"/>
      <c r="M49" s="63">
        <v>2.2000000000000002</v>
      </c>
      <c r="N49" s="64" t="s">
        <v>32</v>
      </c>
      <c r="O49" s="153">
        <v>4.8000000000000001E-2</v>
      </c>
      <c r="P49" s="153">
        <v>6.2E-2</v>
      </c>
      <c r="Q49" s="153">
        <v>4.9000000000000002E-2</v>
      </c>
      <c r="R49"/>
      <c r="S49"/>
      <c r="T49" s="63">
        <v>2.2000000000000002</v>
      </c>
      <c r="U49" s="64" t="s">
        <v>32</v>
      </c>
      <c r="V49" s="153">
        <v>4.8000000000000001E-2</v>
      </c>
      <c r="W49" s="153">
        <v>6.5000000000000002E-2</v>
      </c>
      <c r="X49" s="153">
        <v>4.8000000000000001E-2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21" customFormat="1" ht="15.75" customHeight="1" x14ac:dyDescent="0.35">
      <c r="A50" s="19">
        <v>2.4</v>
      </c>
      <c r="B50" s="19" t="s">
        <v>32</v>
      </c>
      <c r="C50" s="19">
        <v>1.7999999999999999E-2</v>
      </c>
      <c r="D50" s="19">
        <v>0.05</v>
      </c>
      <c r="E50" s="19">
        <v>0.05</v>
      </c>
      <c r="F50" s="1"/>
      <c r="G50" s="19">
        <v>2.4</v>
      </c>
      <c r="H50" s="19" t="s">
        <v>32</v>
      </c>
      <c r="I50" s="19">
        <v>2.1000000000000001E-2</v>
      </c>
      <c r="J50" s="19">
        <v>5.0999999999999997E-2</v>
      </c>
      <c r="K50" s="19">
        <v>5.7000000000000002E-2</v>
      </c>
      <c r="L50" s="1"/>
      <c r="M50" s="19">
        <v>2.4</v>
      </c>
      <c r="N50" s="19" t="s">
        <v>32</v>
      </c>
      <c r="O50" s="152">
        <v>2.4E-2</v>
      </c>
      <c r="P50" s="152">
        <v>5.3999999999999999E-2</v>
      </c>
      <c r="Q50" s="152">
        <v>6.0999999999999999E-2</v>
      </c>
      <c r="R50"/>
      <c r="S50"/>
      <c r="T50" s="19">
        <v>2.4</v>
      </c>
      <c r="U50" s="19" t="s">
        <v>32</v>
      </c>
      <c r="V50" s="152">
        <v>2.5999999999999999E-2</v>
      </c>
      <c r="W50" s="152">
        <v>5.8000000000000003E-2</v>
      </c>
      <c r="X50" s="152">
        <v>6.4000000000000001E-2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21" customFormat="1" ht="15.75" customHeight="1" x14ac:dyDescent="0.35">
      <c r="A51" s="19">
        <v>2.8</v>
      </c>
      <c r="B51" s="19" t="s">
        <v>32</v>
      </c>
      <c r="C51" s="19">
        <v>1.0999999999999999E-2</v>
      </c>
      <c r="D51" s="19">
        <v>5.1999999999999998E-2</v>
      </c>
      <c r="E51" s="19">
        <v>5.1999999999999998E-2</v>
      </c>
      <c r="F51" s="1"/>
      <c r="G51" s="19">
        <v>2.8</v>
      </c>
      <c r="H51" s="19" t="s">
        <v>32</v>
      </c>
      <c r="I51" s="19">
        <v>1.7999999999999999E-2</v>
      </c>
      <c r="J51" s="19">
        <v>0.05</v>
      </c>
      <c r="K51" s="19">
        <v>7.2999999999999995E-2</v>
      </c>
      <c r="L51" s="1"/>
      <c r="M51" s="19">
        <v>2.8</v>
      </c>
      <c r="N51" s="19" t="s">
        <v>32</v>
      </c>
      <c r="O51" s="152">
        <v>2.5000000000000001E-2</v>
      </c>
      <c r="P51" s="152">
        <v>5.2999999999999999E-2</v>
      </c>
      <c r="Q51" s="152">
        <v>8.7999999999999995E-2</v>
      </c>
      <c r="R51"/>
      <c r="S51"/>
      <c r="T51" s="19">
        <v>2.8</v>
      </c>
      <c r="U51" s="19" t="s">
        <v>32</v>
      </c>
      <c r="V51" s="152">
        <v>0.03</v>
      </c>
      <c r="W51" s="152">
        <v>5.7000000000000002E-2</v>
      </c>
      <c r="X51" s="152">
        <v>9.7000000000000003E-2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21" customFormat="1" ht="15.75" customHeight="1" x14ac:dyDescent="0.35">
      <c r="A52" s="19">
        <v>2.1</v>
      </c>
      <c r="B52" s="19" t="s">
        <v>33</v>
      </c>
      <c r="C52" s="19">
        <v>2.5000000000000001E-2</v>
      </c>
      <c r="D52" s="19">
        <v>5.0999999999999997E-2</v>
      </c>
      <c r="E52" s="19">
        <v>5.0999999999999997E-2</v>
      </c>
      <c r="F52" s="1"/>
      <c r="G52" s="19">
        <v>2.1</v>
      </c>
      <c r="H52" s="19" t="s">
        <v>33</v>
      </c>
      <c r="I52" s="19">
        <v>3.4000000000000002E-2</v>
      </c>
      <c r="J52" s="19">
        <v>5.3999999999999999E-2</v>
      </c>
      <c r="K52" s="19">
        <v>5.6000000000000001E-2</v>
      </c>
      <c r="L52" s="1"/>
      <c r="M52" s="19">
        <v>2.1</v>
      </c>
      <c r="N52" s="19" t="s">
        <v>33</v>
      </c>
      <c r="O52" s="152">
        <v>3.6999999999999998E-2</v>
      </c>
      <c r="P52" s="152">
        <v>5.8000000000000003E-2</v>
      </c>
      <c r="Q52" s="152">
        <v>5.6000000000000001E-2</v>
      </c>
      <c r="R52"/>
      <c r="S52"/>
      <c r="T52" s="19">
        <v>2.1</v>
      </c>
      <c r="U52" s="19" t="s">
        <v>33</v>
      </c>
      <c r="V52" s="152">
        <v>3.9E-2</v>
      </c>
      <c r="W52" s="152">
        <v>6.0999999999999999E-2</v>
      </c>
      <c r="X52" s="152">
        <v>5.5E-2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23" customFormat="1" ht="15.75" customHeight="1" x14ac:dyDescent="0.35">
      <c r="A53" s="63">
        <v>2.2000000000000002</v>
      </c>
      <c r="B53" s="64" t="s">
        <v>33</v>
      </c>
      <c r="C53" s="63">
        <v>5.1999999999999998E-2</v>
      </c>
      <c r="D53" s="64">
        <v>0.05</v>
      </c>
      <c r="E53" s="63">
        <v>0.05</v>
      </c>
      <c r="F53" s="1"/>
      <c r="G53" s="63">
        <v>2.2000000000000002</v>
      </c>
      <c r="H53" s="64" t="s">
        <v>33</v>
      </c>
      <c r="I53" s="65">
        <v>0.05</v>
      </c>
      <c r="J53" s="65">
        <v>5.1999999999999998E-2</v>
      </c>
      <c r="K53" s="65">
        <v>4.9000000000000002E-2</v>
      </c>
      <c r="L53" s="1"/>
      <c r="M53" s="63">
        <v>2.2000000000000002</v>
      </c>
      <c r="N53" s="64" t="s">
        <v>33</v>
      </c>
      <c r="O53" s="153">
        <v>4.9000000000000002E-2</v>
      </c>
      <c r="P53" s="153">
        <v>5.5E-2</v>
      </c>
      <c r="Q53" s="153">
        <v>4.8000000000000001E-2</v>
      </c>
      <c r="R53"/>
      <c r="S53"/>
      <c r="T53" s="63">
        <v>2.2000000000000002</v>
      </c>
      <c r="U53" s="64" t="s">
        <v>33</v>
      </c>
      <c r="V53" s="153">
        <v>0.05</v>
      </c>
      <c r="W53" s="153">
        <v>5.8000000000000003E-2</v>
      </c>
      <c r="X53" s="153">
        <v>4.8000000000000001E-2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25" customFormat="1" ht="15.75" customHeight="1" x14ac:dyDescent="0.35">
      <c r="A54" s="17">
        <v>2.4</v>
      </c>
      <c r="B54" s="17" t="s">
        <v>33</v>
      </c>
      <c r="C54" s="17">
        <v>0.115</v>
      </c>
      <c r="D54" s="17">
        <v>5.6000000000000001E-2</v>
      </c>
      <c r="E54" s="17">
        <v>5.6000000000000001E-2</v>
      </c>
      <c r="F54" s="1"/>
      <c r="G54" s="17">
        <v>2.4</v>
      </c>
      <c r="H54" s="17" t="s">
        <v>33</v>
      </c>
      <c r="I54" s="17">
        <v>0.123</v>
      </c>
      <c r="J54" s="17">
        <v>5.3999999999999999E-2</v>
      </c>
      <c r="K54" s="17">
        <v>6.4000000000000001E-2</v>
      </c>
      <c r="L54" s="1"/>
      <c r="M54" s="17">
        <v>2.4</v>
      </c>
      <c r="N54" s="17" t="s">
        <v>33</v>
      </c>
      <c r="O54" s="154">
        <v>0.124</v>
      </c>
      <c r="P54" s="154">
        <v>5.7000000000000002E-2</v>
      </c>
      <c r="Q54" s="154">
        <v>6.9000000000000006E-2</v>
      </c>
      <c r="R54"/>
      <c r="S54"/>
      <c r="T54" s="17">
        <v>2.4</v>
      </c>
      <c r="U54" s="17" t="s">
        <v>33</v>
      </c>
      <c r="V54" s="154">
        <v>0.123</v>
      </c>
      <c r="W54" s="154">
        <v>5.8999999999999997E-2</v>
      </c>
      <c r="X54" s="154">
        <v>7.0999999999999994E-2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25" customFormat="1" ht="15.75" customHeight="1" x14ac:dyDescent="0.35">
      <c r="A55" s="17">
        <v>2.8</v>
      </c>
      <c r="B55" s="17" t="s">
        <v>33</v>
      </c>
      <c r="C55" s="17">
        <v>0.158</v>
      </c>
      <c r="D55" s="17">
        <v>5.8000000000000003E-2</v>
      </c>
      <c r="E55" s="17">
        <v>5.8000000000000003E-2</v>
      </c>
      <c r="F55" s="1"/>
      <c r="G55" s="17">
        <v>2.8</v>
      </c>
      <c r="H55" s="17" t="s">
        <v>33</v>
      </c>
      <c r="I55" s="17">
        <v>0.19400000000000001</v>
      </c>
      <c r="J55" s="17">
        <v>5.5E-2</v>
      </c>
      <c r="K55" s="17">
        <v>7.9000000000000001E-2</v>
      </c>
      <c r="L55" s="1"/>
      <c r="M55" s="17">
        <v>2.8</v>
      </c>
      <c r="N55" s="17" t="s">
        <v>33</v>
      </c>
      <c r="O55" s="154">
        <v>0.21299999999999999</v>
      </c>
      <c r="P55" s="154">
        <v>5.8000000000000003E-2</v>
      </c>
      <c r="Q55" s="154">
        <v>9.1999999999999998E-2</v>
      </c>
      <c r="R55"/>
      <c r="S55"/>
      <c r="T55" s="17">
        <v>2.8</v>
      </c>
      <c r="U55" s="17" t="s">
        <v>33</v>
      </c>
      <c r="V55" s="154">
        <v>0.223</v>
      </c>
      <c r="W55" s="154">
        <v>0.06</v>
      </c>
      <c r="X55" s="154">
        <v>0.10100000000000001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23" customFormat="1" ht="15.75" customHeight="1" x14ac:dyDescent="0.35">
      <c r="A56" s="24">
        <v>2.1</v>
      </c>
      <c r="B56" s="24" t="s">
        <v>34</v>
      </c>
      <c r="C56" s="24">
        <v>5.7000000000000002E-2</v>
      </c>
      <c r="D56" s="24">
        <v>5.6000000000000001E-2</v>
      </c>
      <c r="E56" s="24">
        <v>5.6000000000000001E-2</v>
      </c>
      <c r="F56" s="1"/>
      <c r="G56" s="24">
        <v>2.1</v>
      </c>
      <c r="H56" s="24" t="s">
        <v>34</v>
      </c>
      <c r="I56" s="24">
        <v>5.6000000000000001E-2</v>
      </c>
      <c r="J56" s="24">
        <v>6.0999999999999999E-2</v>
      </c>
      <c r="K56" s="24">
        <v>5.5E-2</v>
      </c>
      <c r="L56" s="1"/>
      <c r="M56" s="24">
        <v>2.1</v>
      </c>
      <c r="N56" s="24" t="s">
        <v>34</v>
      </c>
      <c r="O56" s="157">
        <v>5.5E-2</v>
      </c>
      <c r="P56" s="157">
        <v>6.5000000000000002E-2</v>
      </c>
      <c r="Q56" s="157">
        <v>5.3999999999999999E-2</v>
      </c>
      <c r="R56"/>
      <c r="S56"/>
      <c r="T56" s="24">
        <v>2.1</v>
      </c>
      <c r="U56" s="24" t="s">
        <v>34</v>
      </c>
      <c r="V56" s="157">
        <v>5.3999999999999999E-2</v>
      </c>
      <c r="W56" s="157">
        <v>6.8000000000000005E-2</v>
      </c>
      <c r="X56" s="157">
        <v>5.2999999999999999E-2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23" customFormat="1" ht="15.75" customHeight="1" x14ac:dyDescent="0.35">
      <c r="A57" s="31">
        <v>2.2000000000000002</v>
      </c>
      <c r="B57" s="31" t="s">
        <v>34</v>
      </c>
      <c r="C57" s="31">
        <v>0.05</v>
      </c>
      <c r="D57" s="31">
        <v>4.9000000000000002E-2</v>
      </c>
      <c r="E57" s="31">
        <v>4.9000000000000002E-2</v>
      </c>
      <c r="F57" s="1"/>
      <c r="G57" s="31">
        <v>2.2000000000000002</v>
      </c>
      <c r="H57" s="31" t="s">
        <v>34</v>
      </c>
      <c r="I57" s="32">
        <v>4.9000000000000002E-2</v>
      </c>
      <c r="J57" s="32">
        <v>5.1999999999999998E-2</v>
      </c>
      <c r="K57" s="32">
        <v>4.8000000000000001E-2</v>
      </c>
      <c r="L57" s="1"/>
      <c r="M57" s="31">
        <v>2.2000000000000002</v>
      </c>
      <c r="N57" s="31" t="s">
        <v>34</v>
      </c>
      <c r="O57" s="156">
        <v>4.9000000000000002E-2</v>
      </c>
      <c r="P57" s="156">
        <v>5.5E-2</v>
      </c>
      <c r="Q57" s="156">
        <v>4.8000000000000001E-2</v>
      </c>
      <c r="R57"/>
      <c r="S57"/>
      <c r="T57" s="31">
        <v>2.2000000000000002</v>
      </c>
      <c r="U57" s="31" t="s">
        <v>34</v>
      </c>
      <c r="V57" s="156">
        <v>4.9000000000000002E-2</v>
      </c>
      <c r="W57" s="156">
        <v>5.8999999999999997E-2</v>
      </c>
      <c r="X57" s="156">
        <v>4.8000000000000001E-2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23" customFormat="1" ht="15.75" customHeight="1" x14ac:dyDescent="0.35">
      <c r="A58" s="24">
        <v>2.4</v>
      </c>
      <c r="B58" s="24" t="s">
        <v>34</v>
      </c>
      <c r="C58" s="24">
        <v>5.1999999999999998E-2</v>
      </c>
      <c r="D58" s="24">
        <v>5.0999999999999997E-2</v>
      </c>
      <c r="E58" s="24">
        <v>5.0999999999999997E-2</v>
      </c>
      <c r="F58" s="1"/>
      <c r="G58" s="24">
        <v>2.4</v>
      </c>
      <c r="H58" s="24" t="s">
        <v>34</v>
      </c>
      <c r="I58" s="24">
        <v>6.0999999999999999E-2</v>
      </c>
      <c r="J58" s="24">
        <v>5.0999999999999997E-2</v>
      </c>
      <c r="K58" s="24">
        <v>0.06</v>
      </c>
      <c r="L58" s="1"/>
      <c r="M58" s="24">
        <v>2.4</v>
      </c>
      <c r="N58" s="24" t="s">
        <v>34</v>
      </c>
      <c r="O58" s="157">
        <v>6.7000000000000004E-2</v>
      </c>
      <c r="P58" s="157">
        <v>5.3999999999999999E-2</v>
      </c>
      <c r="Q58" s="157">
        <v>6.5000000000000002E-2</v>
      </c>
      <c r="R58"/>
      <c r="S58"/>
      <c r="T58" s="24">
        <v>2.4</v>
      </c>
      <c r="U58" s="24" t="s">
        <v>34</v>
      </c>
      <c r="V58" s="157">
        <v>6.9000000000000006E-2</v>
      </c>
      <c r="W58" s="157">
        <v>5.7000000000000002E-2</v>
      </c>
      <c r="X58" s="157">
        <v>6.7000000000000004E-2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23" customFormat="1" ht="15.75" customHeight="1" x14ac:dyDescent="0.35">
      <c r="A59" s="24">
        <v>2.8</v>
      </c>
      <c r="B59" s="24" t="s">
        <v>34</v>
      </c>
      <c r="C59" s="24">
        <v>5.6000000000000001E-2</v>
      </c>
      <c r="D59" s="24">
        <v>5.2999999999999999E-2</v>
      </c>
      <c r="E59" s="24">
        <v>5.2999999999999999E-2</v>
      </c>
      <c r="F59" s="1"/>
      <c r="G59" s="24">
        <v>2.8</v>
      </c>
      <c r="H59" s="24" t="s">
        <v>34</v>
      </c>
      <c r="I59" s="24">
        <v>0.08</v>
      </c>
      <c r="J59" s="24">
        <v>5.1999999999999998E-2</v>
      </c>
      <c r="K59" s="24">
        <v>7.6999999999999999E-2</v>
      </c>
      <c r="L59" s="1"/>
      <c r="M59" s="24">
        <v>2.8</v>
      </c>
      <c r="N59" s="24" t="s">
        <v>34</v>
      </c>
      <c r="O59" s="157">
        <v>9.5000000000000001E-2</v>
      </c>
      <c r="P59" s="157">
        <v>5.3999999999999999E-2</v>
      </c>
      <c r="Q59" s="157">
        <v>0.09</v>
      </c>
      <c r="R59"/>
      <c r="S59"/>
      <c r="T59" s="24">
        <v>2.8</v>
      </c>
      <c r="U59" s="24" t="s">
        <v>34</v>
      </c>
      <c r="V59" s="157">
        <v>0.107</v>
      </c>
      <c r="W59" s="157">
        <v>5.7000000000000002E-2</v>
      </c>
      <c r="X59" s="157">
        <v>0.1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25" customFormat="1" ht="15.75" customHeight="1" x14ac:dyDescent="0.35">
      <c r="A60" s="17">
        <v>2.1</v>
      </c>
      <c r="B60" s="17" t="s">
        <v>35</v>
      </c>
      <c r="C60" s="17">
        <v>8.7999999999999995E-2</v>
      </c>
      <c r="D60" s="17">
        <v>5.8999999999999997E-2</v>
      </c>
      <c r="E60" s="17">
        <v>5.8999999999999997E-2</v>
      </c>
      <c r="F60" s="1"/>
      <c r="G60" s="17">
        <v>2.1</v>
      </c>
      <c r="H60" s="17" t="s">
        <v>35</v>
      </c>
      <c r="I60" s="17">
        <v>7.9000000000000001E-2</v>
      </c>
      <c r="J60" s="17">
        <v>6.5000000000000002E-2</v>
      </c>
      <c r="K60" s="17">
        <v>5.5E-2</v>
      </c>
      <c r="L60" s="1"/>
      <c r="M60" s="17">
        <v>2.1</v>
      </c>
      <c r="N60" s="17" t="s">
        <v>35</v>
      </c>
      <c r="O60" s="154">
        <v>7.3999999999999996E-2</v>
      </c>
      <c r="P60" s="154">
        <v>6.9000000000000006E-2</v>
      </c>
      <c r="Q60" s="154">
        <v>5.2999999999999999E-2</v>
      </c>
      <c r="R60"/>
      <c r="S60"/>
      <c r="T60" s="17">
        <v>2.1</v>
      </c>
      <c r="U60" s="17" t="s">
        <v>35</v>
      </c>
      <c r="V60" s="154">
        <v>7.0999999999999994E-2</v>
      </c>
      <c r="W60" s="154">
        <v>7.2999999999999995E-2</v>
      </c>
      <c r="X60" s="154">
        <v>5.2999999999999999E-2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23" customFormat="1" ht="15.75" customHeight="1" x14ac:dyDescent="0.35">
      <c r="A61" s="63">
        <v>2.2000000000000002</v>
      </c>
      <c r="B61" s="64" t="s">
        <v>35</v>
      </c>
      <c r="C61" s="63">
        <v>4.9000000000000002E-2</v>
      </c>
      <c r="D61" s="64">
        <v>5.0999999999999997E-2</v>
      </c>
      <c r="E61" s="63">
        <v>5.0999999999999997E-2</v>
      </c>
      <c r="F61" s="1"/>
      <c r="G61" s="63">
        <v>2.2000000000000002</v>
      </c>
      <c r="H61" s="64" t="s">
        <v>35</v>
      </c>
      <c r="I61" s="65">
        <v>4.8000000000000001E-2</v>
      </c>
      <c r="J61" s="65">
        <v>5.3999999999999999E-2</v>
      </c>
      <c r="K61" s="65">
        <v>4.9000000000000002E-2</v>
      </c>
      <c r="L61" s="1"/>
      <c r="M61" s="63">
        <v>2.2000000000000002</v>
      </c>
      <c r="N61" s="64" t="s">
        <v>35</v>
      </c>
      <c r="O61" s="153">
        <v>4.8000000000000001E-2</v>
      </c>
      <c r="P61" s="153">
        <v>5.7000000000000002E-2</v>
      </c>
      <c r="Q61" s="153">
        <v>4.9000000000000002E-2</v>
      </c>
      <c r="R61"/>
      <c r="S61"/>
      <c r="T61" s="63">
        <v>2.2000000000000002</v>
      </c>
      <c r="U61" s="64" t="s">
        <v>35</v>
      </c>
      <c r="V61" s="153">
        <v>4.8000000000000001E-2</v>
      </c>
      <c r="W61" s="153">
        <v>6.0999999999999999E-2</v>
      </c>
      <c r="X61" s="153">
        <v>4.8000000000000001E-2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21" customFormat="1" ht="15.75" customHeight="1" x14ac:dyDescent="0.35">
      <c r="A62" s="19">
        <v>2.4</v>
      </c>
      <c r="B62" s="19" t="s">
        <v>35</v>
      </c>
      <c r="C62" s="19">
        <v>2.9000000000000001E-2</v>
      </c>
      <c r="D62" s="19">
        <v>0.05</v>
      </c>
      <c r="E62" s="19">
        <v>0.05</v>
      </c>
      <c r="F62" s="1"/>
      <c r="G62" s="19">
        <v>2.4</v>
      </c>
      <c r="H62" s="19" t="s">
        <v>35</v>
      </c>
      <c r="I62" s="19">
        <v>3.4000000000000002E-2</v>
      </c>
      <c r="J62" s="19">
        <v>5.0999999999999997E-2</v>
      </c>
      <c r="K62" s="19">
        <v>5.8000000000000003E-2</v>
      </c>
      <c r="L62" s="1"/>
      <c r="M62" s="19">
        <v>2.4</v>
      </c>
      <c r="N62" s="19" t="s">
        <v>35</v>
      </c>
      <c r="O62" s="152">
        <v>3.9E-2</v>
      </c>
      <c r="P62" s="152">
        <v>5.3999999999999999E-2</v>
      </c>
      <c r="Q62" s="152">
        <v>6.3E-2</v>
      </c>
      <c r="R62"/>
      <c r="S62"/>
      <c r="T62" s="19">
        <v>2.4</v>
      </c>
      <c r="U62" s="19" t="s">
        <v>35</v>
      </c>
      <c r="V62" s="152">
        <v>4.1000000000000002E-2</v>
      </c>
      <c r="W62" s="152">
        <v>5.6000000000000001E-2</v>
      </c>
      <c r="X62" s="152">
        <v>6.5000000000000002E-2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21" customFormat="1" ht="15.75" customHeight="1" x14ac:dyDescent="0.35">
      <c r="A63" s="19">
        <v>2.8</v>
      </c>
      <c r="B63" s="19" t="s">
        <v>35</v>
      </c>
      <c r="C63" s="19">
        <v>2.3E-2</v>
      </c>
      <c r="D63" s="19">
        <v>5.1999999999999998E-2</v>
      </c>
      <c r="E63" s="19">
        <v>5.1999999999999998E-2</v>
      </c>
      <c r="F63" s="1"/>
      <c r="G63" s="19">
        <v>2.8</v>
      </c>
      <c r="H63" s="19" t="s">
        <v>35</v>
      </c>
      <c r="I63" s="19">
        <v>3.5999999999999997E-2</v>
      </c>
      <c r="J63" s="19">
        <v>5.0999999999999997E-2</v>
      </c>
      <c r="K63" s="19">
        <v>7.3999999999999996E-2</v>
      </c>
      <c r="L63" s="1"/>
      <c r="M63" s="19">
        <v>2.8</v>
      </c>
      <c r="N63" s="19" t="s">
        <v>35</v>
      </c>
      <c r="O63" s="152">
        <v>4.7E-2</v>
      </c>
      <c r="P63" s="152">
        <v>5.2999999999999999E-2</v>
      </c>
      <c r="Q63" s="152">
        <v>8.8999999999999996E-2</v>
      </c>
      <c r="R63"/>
      <c r="S63"/>
      <c r="T63" s="19">
        <v>2.8</v>
      </c>
      <c r="U63" s="19" t="s">
        <v>35</v>
      </c>
      <c r="V63" s="152">
        <v>5.5E-2</v>
      </c>
      <c r="W63" s="152">
        <v>5.7000000000000002E-2</v>
      </c>
      <c r="X63" s="152">
        <v>0.1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25" customFormat="1" ht="15.75" customHeight="1" x14ac:dyDescent="0.35">
      <c r="A64" s="17">
        <v>2.1</v>
      </c>
      <c r="B64" s="17" t="s">
        <v>36</v>
      </c>
      <c r="C64" s="17">
        <v>0.113</v>
      </c>
      <c r="D64" s="17">
        <v>0.06</v>
      </c>
      <c r="E64" s="17">
        <v>0.06</v>
      </c>
      <c r="F64" s="1"/>
      <c r="G64" s="17">
        <v>2.1</v>
      </c>
      <c r="H64" s="17" t="s">
        <v>36</v>
      </c>
      <c r="I64" s="17">
        <v>0.104</v>
      </c>
      <c r="J64" s="17">
        <v>6.8000000000000005E-2</v>
      </c>
      <c r="K64" s="17">
        <v>5.5E-2</v>
      </c>
      <c r="L64" s="1"/>
      <c r="M64" s="17">
        <v>2.1</v>
      </c>
      <c r="N64" s="17" t="s">
        <v>36</v>
      </c>
      <c r="O64" s="154">
        <v>9.5000000000000001E-2</v>
      </c>
      <c r="P64" s="154">
        <v>7.1999999999999995E-2</v>
      </c>
      <c r="Q64" s="154">
        <v>5.2999999999999999E-2</v>
      </c>
      <c r="R64"/>
      <c r="S64"/>
      <c r="T64" s="17">
        <v>2.1</v>
      </c>
      <c r="U64" s="17" t="s">
        <v>36</v>
      </c>
      <c r="V64" s="154">
        <v>8.8999999999999996E-2</v>
      </c>
      <c r="W64" s="154">
        <v>7.5999999999999998E-2</v>
      </c>
      <c r="X64" s="154">
        <v>5.1999999999999998E-2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23" customFormat="1" ht="15.75" customHeight="1" x14ac:dyDescent="0.35">
      <c r="A65" s="63">
        <v>2.2000000000000002</v>
      </c>
      <c r="B65" s="64" t="s">
        <v>36</v>
      </c>
      <c r="C65" s="63">
        <v>4.9000000000000002E-2</v>
      </c>
      <c r="D65" s="64">
        <v>5.2999999999999999E-2</v>
      </c>
      <c r="E65" s="63">
        <v>5.2999999999999999E-2</v>
      </c>
      <c r="F65" s="1"/>
      <c r="G65" s="63">
        <v>2.2000000000000002</v>
      </c>
      <c r="H65" s="64" t="s">
        <v>36</v>
      </c>
      <c r="I65" s="65">
        <v>4.8000000000000001E-2</v>
      </c>
      <c r="J65" s="65">
        <v>5.6000000000000001E-2</v>
      </c>
      <c r="K65" s="65">
        <v>0.05</v>
      </c>
      <c r="L65" s="1"/>
      <c r="M65" s="63">
        <v>2.2000000000000002</v>
      </c>
      <c r="N65" s="64" t="s">
        <v>36</v>
      </c>
      <c r="O65" s="153">
        <v>4.8000000000000001E-2</v>
      </c>
      <c r="P65" s="153">
        <v>5.8999999999999997E-2</v>
      </c>
      <c r="Q65" s="153">
        <v>4.9000000000000002E-2</v>
      </c>
      <c r="R65"/>
      <c r="S65"/>
      <c r="T65" s="63">
        <v>2.2000000000000002</v>
      </c>
      <c r="U65" s="64" t="s">
        <v>36</v>
      </c>
      <c r="V65" s="153">
        <v>4.8000000000000001E-2</v>
      </c>
      <c r="W65" s="153">
        <v>6.3E-2</v>
      </c>
      <c r="X65" s="153">
        <v>4.9000000000000002E-2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21" customFormat="1" ht="15.75" customHeight="1" x14ac:dyDescent="0.35">
      <c r="A66" s="19">
        <v>2.4</v>
      </c>
      <c r="B66" s="19" t="s">
        <v>36</v>
      </c>
      <c r="C66" s="19">
        <v>1.7000000000000001E-2</v>
      </c>
      <c r="D66" s="19">
        <v>0.05</v>
      </c>
      <c r="E66" s="19">
        <v>0.05</v>
      </c>
      <c r="F66" s="1"/>
      <c r="G66" s="19">
        <v>2.4</v>
      </c>
      <c r="H66" s="19" t="s">
        <v>36</v>
      </c>
      <c r="I66" s="19">
        <v>2.1000000000000001E-2</v>
      </c>
      <c r="J66" s="19">
        <v>5.0999999999999997E-2</v>
      </c>
      <c r="K66" s="19">
        <v>5.6000000000000001E-2</v>
      </c>
      <c r="L66" s="1"/>
      <c r="M66" s="19">
        <v>2.4</v>
      </c>
      <c r="N66" s="19" t="s">
        <v>36</v>
      </c>
      <c r="O66" s="152">
        <v>2.4E-2</v>
      </c>
      <c r="P66" s="152">
        <v>5.3999999999999999E-2</v>
      </c>
      <c r="Q66" s="152">
        <v>6.0999999999999999E-2</v>
      </c>
      <c r="R66"/>
      <c r="S66"/>
      <c r="T66" s="19">
        <v>2.4</v>
      </c>
      <c r="U66" s="19" t="s">
        <v>36</v>
      </c>
      <c r="V66" s="152">
        <v>2.5999999999999999E-2</v>
      </c>
      <c r="W66" s="152">
        <v>5.7000000000000002E-2</v>
      </c>
      <c r="X66" s="152">
        <v>6.4000000000000001E-2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21" customFormat="1" ht="15.75" customHeight="1" x14ac:dyDescent="0.35">
      <c r="A67" s="19">
        <v>2.8</v>
      </c>
      <c r="B67" s="19" t="s">
        <v>36</v>
      </c>
      <c r="C67" s="19">
        <v>0.01</v>
      </c>
      <c r="D67" s="19">
        <v>5.0999999999999997E-2</v>
      </c>
      <c r="E67" s="19">
        <v>5.0999999999999997E-2</v>
      </c>
      <c r="F67" s="1"/>
      <c r="G67" s="19">
        <v>2.8</v>
      </c>
      <c r="H67" s="19" t="s">
        <v>36</v>
      </c>
      <c r="I67" s="19">
        <v>1.7999999999999999E-2</v>
      </c>
      <c r="J67" s="19">
        <v>0.05</v>
      </c>
      <c r="K67" s="19">
        <v>7.2999999999999995E-2</v>
      </c>
      <c r="L67" s="1"/>
      <c r="M67" s="19">
        <v>2.8</v>
      </c>
      <c r="N67" s="19" t="s">
        <v>36</v>
      </c>
      <c r="O67" s="152">
        <v>2.4E-2</v>
      </c>
      <c r="P67" s="152">
        <v>5.2999999999999999E-2</v>
      </c>
      <c r="Q67" s="152">
        <v>8.7999999999999995E-2</v>
      </c>
      <c r="R67"/>
      <c r="S67"/>
      <c r="T67" s="19">
        <v>2.8</v>
      </c>
      <c r="U67" s="19" t="s">
        <v>36</v>
      </c>
      <c r="V67" s="152">
        <v>2.9000000000000001E-2</v>
      </c>
      <c r="W67" s="152">
        <v>5.6000000000000001E-2</v>
      </c>
      <c r="X67" s="152">
        <v>9.8000000000000004E-2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21" customFormat="1" ht="15.75" customHeight="1" x14ac:dyDescent="0.35">
      <c r="A68" s="19">
        <v>2.1</v>
      </c>
      <c r="B68" s="19" t="s">
        <v>37</v>
      </c>
      <c r="C68" s="19">
        <v>2.1000000000000001E-2</v>
      </c>
      <c r="D68" s="19">
        <v>5.0999999999999997E-2</v>
      </c>
      <c r="E68" s="19">
        <v>5.0999999999999997E-2</v>
      </c>
      <c r="F68" s="1"/>
      <c r="G68" s="19">
        <v>2.1</v>
      </c>
      <c r="H68" s="19" t="s">
        <v>37</v>
      </c>
      <c r="I68" s="19">
        <v>3.4000000000000002E-2</v>
      </c>
      <c r="J68" s="19">
        <v>5.2999999999999999E-2</v>
      </c>
      <c r="K68" s="19">
        <v>5.7000000000000002E-2</v>
      </c>
      <c r="L68" s="1"/>
      <c r="M68" s="19">
        <v>2.1</v>
      </c>
      <c r="N68" s="19" t="s">
        <v>37</v>
      </c>
      <c r="O68" s="152">
        <v>3.6999999999999998E-2</v>
      </c>
      <c r="P68" s="152">
        <v>5.5E-2</v>
      </c>
      <c r="Q68" s="152">
        <v>5.7000000000000002E-2</v>
      </c>
      <c r="R68"/>
      <c r="S68"/>
      <c r="T68" s="19">
        <v>2.1</v>
      </c>
      <c r="U68" s="19" t="s">
        <v>37</v>
      </c>
      <c r="V68" s="152">
        <v>0.04</v>
      </c>
      <c r="W68" s="152">
        <v>5.7000000000000002E-2</v>
      </c>
      <c r="X68" s="152">
        <v>5.6000000000000001E-2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23" customFormat="1" ht="15.75" customHeight="1" x14ac:dyDescent="0.35">
      <c r="A69" s="63">
        <v>2.2000000000000002</v>
      </c>
      <c r="B69" s="64" t="s">
        <v>37</v>
      </c>
      <c r="C69" s="63">
        <v>5.0999999999999997E-2</v>
      </c>
      <c r="D69" s="64">
        <v>0.05</v>
      </c>
      <c r="E69" s="63">
        <v>0.05</v>
      </c>
      <c r="F69" s="1"/>
      <c r="G69" s="63">
        <v>2.2000000000000002</v>
      </c>
      <c r="H69" s="64" t="s">
        <v>37</v>
      </c>
      <c r="I69" s="65">
        <v>0.05</v>
      </c>
      <c r="J69" s="65">
        <v>5.0999999999999997E-2</v>
      </c>
      <c r="K69" s="65">
        <v>4.9000000000000002E-2</v>
      </c>
      <c r="L69" s="1"/>
      <c r="M69" s="63">
        <v>2.2000000000000002</v>
      </c>
      <c r="N69" s="64" t="s">
        <v>37</v>
      </c>
      <c r="O69" s="153">
        <v>0.05</v>
      </c>
      <c r="P69" s="153">
        <v>5.2999999999999999E-2</v>
      </c>
      <c r="Q69" s="153">
        <v>4.9000000000000002E-2</v>
      </c>
      <c r="R69"/>
      <c r="S69"/>
      <c r="T69" s="63">
        <v>2.2000000000000002</v>
      </c>
      <c r="U69" s="64" t="s">
        <v>37</v>
      </c>
      <c r="V69" s="153">
        <v>0.05</v>
      </c>
      <c r="W69" s="153">
        <v>5.5E-2</v>
      </c>
      <c r="X69" s="153">
        <v>4.9000000000000002E-2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25" customFormat="1" ht="15.75" customHeight="1" x14ac:dyDescent="0.35">
      <c r="A70" s="17">
        <v>2.4</v>
      </c>
      <c r="B70" s="17" t="s">
        <v>37</v>
      </c>
      <c r="C70" s="17">
        <v>0.112</v>
      </c>
      <c r="D70" s="17">
        <v>5.2999999999999999E-2</v>
      </c>
      <c r="E70" s="17">
        <v>5.2999999999999999E-2</v>
      </c>
      <c r="F70" s="1"/>
      <c r="G70" s="17">
        <v>2.4</v>
      </c>
      <c r="H70" s="17" t="s">
        <v>37</v>
      </c>
      <c r="I70" s="17">
        <v>0.12</v>
      </c>
      <c r="J70" s="17">
        <v>5.1999999999999998E-2</v>
      </c>
      <c r="K70" s="17">
        <v>6.3E-2</v>
      </c>
      <c r="L70" s="1"/>
      <c r="M70" s="17">
        <v>2.4</v>
      </c>
      <c r="N70" s="17" t="s">
        <v>37</v>
      </c>
      <c r="O70" s="154">
        <v>0.123</v>
      </c>
      <c r="P70" s="154">
        <v>5.3999999999999999E-2</v>
      </c>
      <c r="Q70" s="154">
        <v>6.8000000000000005E-2</v>
      </c>
      <c r="R70"/>
      <c r="S70"/>
      <c r="T70" s="17">
        <v>2.4</v>
      </c>
      <c r="U70" s="17" t="s">
        <v>37</v>
      </c>
      <c r="V70" s="154">
        <v>0.123</v>
      </c>
      <c r="W70" s="154">
        <v>5.5E-2</v>
      </c>
      <c r="X70" s="154">
        <v>7.0999999999999994E-2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25" customFormat="1" ht="15.75" customHeight="1" x14ac:dyDescent="0.35">
      <c r="A71" s="17">
        <v>2.8</v>
      </c>
      <c r="B71" s="17" t="s">
        <v>37</v>
      </c>
      <c r="C71" s="17">
        <v>0.153</v>
      </c>
      <c r="D71" s="17">
        <v>5.2999999999999999E-2</v>
      </c>
      <c r="E71" s="17">
        <v>5.2999999999999999E-2</v>
      </c>
      <c r="F71" s="1"/>
      <c r="G71" s="17">
        <v>2.8</v>
      </c>
      <c r="H71" s="17" t="s">
        <v>37</v>
      </c>
      <c r="I71" s="17">
        <v>0.19</v>
      </c>
      <c r="J71" s="17">
        <v>5.2999999999999999E-2</v>
      </c>
      <c r="K71" s="17">
        <v>7.8E-2</v>
      </c>
      <c r="L71" s="1"/>
      <c r="M71" s="17">
        <v>2.8</v>
      </c>
      <c r="N71" s="17" t="s">
        <v>37</v>
      </c>
      <c r="O71" s="154">
        <v>0.20799999999999999</v>
      </c>
      <c r="P71" s="154">
        <v>5.3999999999999999E-2</v>
      </c>
      <c r="Q71" s="154">
        <v>9.1999999999999998E-2</v>
      </c>
      <c r="R71"/>
      <c r="S71"/>
      <c r="T71" s="17">
        <v>2.8</v>
      </c>
      <c r="U71" s="17" t="s">
        <v>37</v>
      </c>
      <c r="V71" s="154">
        <v>0.219</v>
      </c>
      <c r="W71" s="154">
        <v>5.6000000000000001E-2</v>
      </c>
      <c r="X71" s="154">
        <v>0.10199999999999999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23" customFormat="1" ht="15.75" customHeight="1" x14ac:dyDescent="0.35">
      <c r="A72" s="24">
        <v>2.1</v>
      </c>
      <c r="B72" s="24" t="s">
        <v>38</v>
      </c>
      <c r="C72" s="24">
        <v>5.3999999999999999E-2</v>
      </c>
      <c r="D72" s="24">
        <v>5.3999999999999999E-2</v>
      </c>
      <c r="E72" s="24">
        <v>5.3999999999999999E-2</v>
      </c>
      <c r="F72" s="1"/>
      <c r="G72" s="24">
        <v>2.1</v>
      </c>
      <c r="H72" s="24" t="s">
        <v>38</v>
      </c>
      <c r="I72" s="24">
        <v>5.5E-2</v>
      </c>
      <c r="J72" s="24">
        <v>5.7000000000000002E-2</v>
      </c>
      <c r="K72" s="24">
        <v>5.5E-2</v>
      </c>
      <c r="L72" s="1"/>
      <c r="M72" s="24">
        <v>2.1</v>
      </c>
      <c r="N72" s="24" t="s">
        <v>38</v>
      </c>
      <c r="O72" s="157">
        <v>5.5E-2</v>
      </c>
      <c r="P72" s="157">
        <v>5.8000000000000003E-2</v>
      </c>
      <c r="Q72" s="157">
        <v>5.5E-2</v>
      </c>
      <c r="R72"/>
      <c r="S72"/>
      <c r="T72" s="24">
        <v>2.1</v>
      </c>
      <c r="U72" s="24" t="s">
        <v>38</v>
      </c>
      <c r="V72" s="157">
        <v>5.5E-2</v>
      </c>
      <c r="W72" s="157">
        <v>0.06</v>
      </c>
      <c r="X72" s="157">
        <v>5.5E-2</v>
      </c>
      <c r="Y72" s="183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23" customFormat="1" ht="15.75" customHeight="1" x14ac:dyDescent="0.35">
      <c r="A73" s="31">
        <v>2.2000000000000002</v>
      </c>
      <c r="B73" s="31" t="s">
        <v>38</v>
      </c>
      <c r="C73" s="31">
        <v>0.05</v>
      </c>
      <c r="D73" s="31">
        <v>0.05</v>
      </c>
      <c r="E73" s="31">
        <v>0.05</v>
      </c>
      <c r="F73" s="1"/>
      <c r="G73" s="31">
        <v>2.2000000000000002</v>
      </c>
      <c r="H73" s="31" t="s">
        <v>38</v>
      </c>
      <c r="I73" s="31">
        <v>0.05</v>
      </c>
      <c r="J73" s="31">
        <v>5.1999999999999998E-2</v>
      </c>
      <c r="K73" s="31">
        <v>0.05</v>
      </c>
      <c r="L73" s="1"/>
      <c r="M73" s="31">
        <v>2.2000000000000002</v>
      </c>
      <c r="N73" s="31" t="s">
        <v>38</v>
      </c>
      <c r="O73" s="161">
        <v>4.9000000000000002E-2</v>
      </c>
      <c r="P73" s="161">
        <v>5.2999999999999999E-2</v>
      </c>
      <c r="Q73" s="161">
        <v>4.9000000000000002E-2</v>
      </c>
      <c r="R73"/>
      <c r="S73"/>
      <c r="T73" s="31">
        <v>2.2000000000000002</v>
      </c>
      <c r="U73" s="31" t="s">
        <v>38</v>
      </c>
      <c r="V73" s="161">
        <v>4.9000000000000002E-2</v>
      </c>
      <c r="W73" s="161">
        <v>5.5E-2</v>
      </c>
      <c r="X73" s="161">
        <v>4.9000000000000002E-2</v>
      </c>
      <c r="Y73" s="183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23" customFormat="1" ht="15.75" customHeight="1" x14ac:dyDescent="0.35">
      <c r="A74" s="24">
        <v>2.4</v>
      </c>
      <c r="B74" s="24" t="s">
        <v>38</v>
      </c>
      <c r="C74" s="24">
        <v>5.0999999999999997E-2</v>
      </c>
      <c r="D74" s="24">
        <v>0.05</v>
      </c>
      <c r="E74" s="24">
        <v>0.05</v>
      </c>
      <c r="F74" s="1"/>
      <c r="G74" s="24">
        <v>2.4</v>
      </c>
      <c r="H74" s="24" t="s">
        <v>38</v>
      </c>
      <c r="I74" s="24">
        <v>6.0999999999999999E-2</v>
      </c>
      <c r="J74" s="24">
        <v>0.05</v>
      </c>
      <c r="K74" s="24">
        <v>0.06</v>
      </c>
      <c r="L74" s="1"/>
      <c r="M74" s="24">
        <v>2.4</v>
      </c>
      <c r="N74" s="24" t="s">
        <v>38</v>
      </c>
      <c r="O74" s="157">
        <v>6.6000000000000003E-2</v>
      </c>
      <c r="P74" s="157">
        <v>5.1999999999999998E-2</v>
      </c>
      <c r="Q74" s="157">
        <v>6.5000000000000002E-2</v>
      </c>
      <c r="R74"/>
      <c r="S74"/>
      <c r="T74" s="24">
        <v>2.4</v>
      </c>
      <c r="U74" s="24" t="s">
        <v>38</v>
      </c>
      <c r="V74" s="157">
        <v>6.9000000000000006E-2</v>
      </c>
      <c r="W74" s="157">
        <v>5.3999999999999999E-2</v>
      </c>
      <c r="X74" s="157">
        <v>6.8000000000000005E-2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23" customFormat="1" ht="15.75" customHeight="1" x14ac:dyDescent="0.35">
      <c r="A75" s="24">
        <v>2.8</v>
      </c>
      <c r="B75" s="24" t="s">
        <v>38</v>
      </c>
      <c r="C75" s="24">
        <v>5.2999999999999999E-2</v>
      </c>
      <c r="D75" s="24">
        <v>5.1999999999999998E-2</v>
      </c>
      <c r="E75" s="24">
        <v>5.1999999999999998E-2</v>
      </c>
      <c r="F75" s="1"/>
      <c r="G75" s="24">
        <v>2.8</v>
      </c>
      <c r="H75" s="24" t="s">
        <v>38</v>
      </c>
      <c r="I75" s="24">
        <v>7.8E-2</v>
      </c>
      <c r="J75" s="24">
        <v>5.0999999999999997E-2</v>
      </c>
      <c r="K75" s="24">
        <v>7.5999999999999998E-2</v>
      </c>
      <c r="L75" s="1"/>
      <c r="M75" s="24">
        <v>2.8</v>
      </c>
      <c r="N75" s="24" t="s">
        <v>38</v>
      </c>
      <c r="O75" s="157">
        <v>9.2999999999999999E-2</v>
      </c>
      <c r="P75" s="157">
        <v>5.1999999999999998E-2</v>
      </c>
      <c r="Q75" s="157">
        <v>9.0999999999999998E-2</v>
      </c>
      <c r="R75"/>
      <c r="S75"/>
      <c r="T75" s="24">
        <v>2.8</v>
      </c>
      <c r="U75" s="24" t="s">
        <v>38</v>
      </c>
      <c r="V75" s="157">
        <v>0.104</v>
      </c>
      <c r="W75" s="157">
        <v>5.3999999999999999E-2</v>
      </c>
      <c r="X75" s="157">
        <v>0.10100000000000001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25" customFormat="1" ht="15.75" customHeight="1" x14ac:dyDescent="0.35">
      <c r="A76" s="17">
        <v>2.1</v>
      </c>
      <c r="B76" s="17" t="s">
        <v>39</v>
      </c>
      <c r="C76" s="17">
        <v>8.5999999999999993E-2</v>
      </c>
      <c r="D76" s="17">
        <v>5.5E-2</v>
      </c>
      <c r="E76" s="17">
        <v>5.5E-2</v>
      </c>
      <c r="F76" s="1"/>
      <c r="G76" s="17">
        <v>2.1</v>
      </c>
      <c r="H76" s="17" t="s">
        <v>39</v>
      </c>
      <c r="I76" s="17">
        <v>7.9000000000000001E-2</v>
      </c>
      <c r="J76" s="17">
        <v>5.8999999999999997E-2</v>
      </c>
      <c r="K76" s="17">
        <v>5.3999999999999999E-2</v>
      </c>
      <c r="L76" s="1"/>
      <c r="M76" s="17">
        <v>2.1</v>
      </c>
      <c r="N76" s="17" t="s">
        <v>39</v>
      </c>
      <c r="O76" s="154">
        <v>7.4999999999999997E-2</v>
      </c>
      <c r="P76" s="154">
        <v>6.0999999999999999E-2</v>
      </c>
      <c r="Q76" s="154">
        <v>5.3999999999999999E-2</v>
      </c>
      <c r="R76"/>
      <c r="S76"/>
      <c r="T76" s="17">
        <v>2.1</v>
      </c>
      <c r="U76" s="17" t="s">
        <v>39</v>
      </c>
      <c r="V76" s="154">
        <v>7.1999999999999995E-2</v>
      </c>
      <c r="W76" s="154">
        <v>6.3E-2</v>
      </c>
      <c r="X76" s="154">
        <v>5.3999999999999999E-2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23" customFormat="1" ht="15.75" customHeight="1" x14ac:dyDescent="0.35">
      <c r="A77" s="63">
        <v>2.2000000000000002</v>
      </c>
      <c r="B77" s="64" t="s">
        <v>39</v>
      </c>
      <c r="C77" s="63">
        <v>4.9000000000000002E-2</v>
      </c>
      <c r="D77" s="64">
        <v>5.0999999999999997E-2</v>
      </c>
      <c r="E77" s="63">
        <v>5.0999999999999997E-2</v>
      </c>
      <c r="F77" s="1"/>
      <c r="G77" s="63">
        <v>2.2000000000000002</v>
      </c>
      <c r="H77" s="64" t="s">
        <v>39</v>
      </c>
      <c r="I77" s="65">
        <v>4.9000000000000002E-2</v>
      </c>
      <c r="J77" s="65">
        <v>5.1999999999999998E-2</v>
      </c>
      <c r="K77" s="65">
        <v>4.9000000000000002E-2</v>
      </c>
      <c r="L77" s="1"/>
      <c r="M77" s="63">
        <v>2.2000000000000002</v>
      </c>
      <c r="N77" s="64" t="s">
        <v>39</v>
      </c>
      <c r="O77" s="153">
        <v>4.9000000000000002E-2</v>
      </c>
      <c r="P77" s="153">
        <v>5.5E-2</v>
      </c>
      <c r="Q77" s="153">
        <v>0.05</v>
      </c>
      <c r="R77"/>
      <c r="S77"/>
      <c r="T77" s="63">
        <v>2.2000000000000002</v>
      </c>
      <c r="U77" s="64" t="s">
        <v>39</v>
      </c>
      <c r="V77" s="153">
        <v>4.9000000000000002E-2</v>
      </c>
      <c r="W77" s="153">
        <v>5.6000000000000001E-2</v>
      </c>
      <c r="X77" s="153">
        <v>4.9000000000000002E-2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21" customFormat="1" ht="15.75" customHeight="1" x14ac:dyDescent="0.35">
      <c r="A78" s="19">
        <v>2.4</v>
      </c>
      <c r="B78" s="19" t="s">
        <v>39</v>
      </c>
      <c r="C78" s="19">
        <v>2.8000000000000001E-2</v>
      </c>
      <c r="D78" s="19">
        <v>0.05</v>
      </c>
      <c r="E78" s="19">
        <v>0.05</v>
      </c>
      <c r="F78" s="1"/>
      <c r="G78" s="19">
        <v>2.4</v>
      </c>
      <c r="H78" s="19" t="s">
        <v>39</v>
      </c>
      <c r="I78" s="19">
        <v>3.3000000000000002E-2</v>
      </c>
      <c r="J78" s="19">
        <v>0.05</v>
      </c>
      <c r="K78" s="19">
        <v>5.8000000000000003E-2</v>
      </c>
      <c r="L78" s="1"/>
      <c r="M78" s="19">
        <v>2.4</v>
      </c>
      <c r="N78" s="19" t="s">
        <v>39</v>
      </c>
      <c r="O78" s="152">
        <v>3.7999999999999999E-2</v>
      </c>
      <c r="P78" s="152">
        <v>5.1999999999999998E-2</v>
      </c>
      <c r="Q78" s="152">
        <v>6.3E-2</v>
      </c>
      <c r="R78"/>
      <c r="S78"/>
      <c r="T78" s="19">
        <v>2.4</v>
      </c>
      <c r="U78" s="19" t="s">
        <v>39</v>
      </c>
      <c r="V78" s="152">
        <v>4.1000000000000002E-2</v>
      </c>
      <c r="W78" s="152">
        <v>5.3999999999999999E-2</v>
      </c>
      <c r="X78" s="152">
        <v>6.6000000000000003E-2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21" customFormat="1" ht="15.75" customHeight="1" x14ac:dyDescent="0.35">
      <c r="A79" s="19">
        <v>2.8</v>
      </c>
      <c r="B79" s="19" t="s">
        <v>39</v>
      </c>
      <c r="C79" s="19">
        <v>2.1000000000000001E-2</v>
      </c>
      <c r="D79" s="19">
        <v>5.0999999999999997E-2</v>
      </c>
      <c r="E79" s="19">
        <v>5.0999999999999997E-2</v>
      </c>
      <c r="F79" s="1"/>
      <c r="G79" s="19">
        <v>2.8</v>
      </c>
      <c r="H79" s="19" t="s">
        <v>39</v>
      </c>
      <c r="I79" s="19">
        <v>3.5000000000000003E-2</v>
      </c>
      <c r="J79" s="19">
        <v>0.05</v>
      </c>
      <c r="K79" s="19">
        <v>7.3999999999999996E-2</v>
      </c>
      <c r="L79" s="1"/>
      <c r="M79" s="19">
        <v>2.8</v>
      </c>
      <c r="N79" s="19" t="s">
        <v>39</v>
      </c>
      <c r="O79" s="152">
        <v>4.4999999999999998E-2</v>
      </c>
      <c r="P79" s="152">
        <v>5.1999999999999998E-2</v>
      </c>
      <c r="Q79" s="152">
        <v>8.8999999999999996E-2</v>
      </c>
      <c r="R79"/>
      <c r="S79"/>
      <c r="T79" s="19">
        <v>2.8</v>
      </c>
      <c r="U79" s="19" t="s">
        <v>39</v>
      </c>
      <c r="V79" s="152">
        <v>5.2999999999999999E-2</v>
      </c>
      <c r="W79" s="152">
        <v>5.3999999999999999E-2</v>
      </c>
      <c r="X79" s="152">
        <v>0.1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25" customFormat="1" ht="15.75" customHeight="1" x14ac:dyDescent="0.35">
      <c r="A80" s="17">
        <v>2.1</v>
      </c>
      <c r="B80" s="17" t="s">
        <v>40</v>
      </c>
      <c r="C80" s="17">
        <v>0.112</v>
      </c>
      <c r="D80" s="17">
        <v>5.5E-2</v>
      </c>
      <c r="E80" s="17">
        <v>5.5E-2</v>
      </c>
      <c r="F80" s="1"/>
      <c r="G80" s="17">
        <v>2.1</v>
      </c>
      <c r="H80" s="17" t="s">
        <v>40</v>
      </c>
      <c r="I80" s="17">
        <v>0.10199999999999999</v>
      </c>
      <c r="J80" s="17">
        <v>5.8999999999999997E-2</v>
      </c>
      <c r="K80" s="17">
        <v>5.2999999999999999E-2</v>
      </c>
      <c r="L80" s="1"/>
      <c r="M80" s="17">
        <v>2.1</v>
      </c>
      <c r="N80" s="17" t="s">
        <v>40</v>
      </c>
      <c r="O80" s="154">
        <v>9.5000000000000001E-2</v>
      </c>
      <c r="P80" s="154">
        <v>6.2E-2</v>
      </c>
      <c r="Q80" s="154">
        <v>5.2999999999999999E-2</v>
      </c>
      <c r="R80"/>
      <c r="S80"/>
      <c r="T80" s="17">
        <v>2.1</v>
      </c>
      <c r="U80" s="17" t="s">
        <v>40</v>
      </c>
      <c r="V80" s="154">
        <v>0.09</v>
      </c>
      <c r="W80" s="154">
        <v>6.4000000000000001E-2</v>
      </c>
      <c r="X80" s="154">
        <v>5.2999999999999999E-2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23" customFormat="1" ht="15.75" customHeight="1" x14ac:dyDescent="0.35">
      <c r="A81" s="63">
        <v>2.2000000000000002</v>
      </c>
      <c r="B81" s="64" t="s">
        <v>40</v>
      </c>
      <c r="C81" s="63">
        <v>4.9000000000000002E-2</v>
      </c>
      <c r="D81" s="64">
        <v>5.0999999999999997E-2</v>
      </c>
      <c r="E81" s="63">
        <v>5.0999999999999997E-2</v>
      </c>
      <c r="F81" s="1"/>
      <c r="G81" s="63">
        <v>2.2000000000000002</v>
      </c>
      <c r="H81" s="64" t="s">
        <v>40</v>
      </c>
      <c r="I81" s="65">
        <v>4.9000000000000002E-2</v>
      </c>
      <c r="J81" s="65">
        <v>5.3999999999999999E-2</v>
      </c>
      <c r="K81" s="65">
        <v>0.05</v>
      </c>
      <c r="L81" s="1"/>
      <c r="M81" s="63">
        <v>2.2000000000000002</v>
      </c>
      <c r="N81" s="64" t="s">
        <v>40</v>
      </c>
      <c r="O81" s="153">
        <v>4.9000000000000002E-2</v>
      </c>
      <c r="P81" s="153">
        <v>5.5E-2</v>
      </c>
      <c r="Q81" s="153">
        <v>0.05</v>
      </c>
      <c r="R81"/>
      <c r="S81"/>
      <c r="T81" s="63">
        <v>2.2000000000000002</v>
      </c>
      <c r="U81" s="64" t="s">
        <v>40</v>
      </c>
      <c r="V81" s="153">
        <v>4.9000000000000002E-2</v>
      </c>
      <c r="W81" s="153">
        <v>5.7000000000000002E-2</v>
      </c>
      <c r="X81" s="153">
        <v>0.05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21" customFormat="1" ht="15.75" customHeight="1" x14ac:dyDescent="0.35">
      <c r="A82" s="19">
        <v>2.4</v>
      </c>
      <c r="B82" s="19" t="s">
        <v>40</v>
      </c>
      <c r="C82" s="19">
        <v>1.7000000000000001E-2</v>
      </c>
      <c r="D82" s="19">
        <v>0.05</v>
      </c>
      <c r="E82" s="19">
        <v>0.05</v>
      </c>
      <c r="F82" s="1"/>
      <c r="G82" s="19">
        <v>2.4</v>
      </c>
      <c r="H82" s="19" t="s">
        <v>40</v>
      </c>
      <c r="I82" s="19">
        <v>2.1000000000000001E-2</v>
      </c>
      <c r="J82" s="19">
        <v>5.0999999999999997E-2</v>
      </c>
      <c r="K82" s="19">
        <v>5.7000000000000002E-2</v>
      </c>
      <c r="L82" s="1"/>
      <c r="M82" s="19">
        <v>2.4</v>
      </c>
      <c r="N82" s="19" t="s">
        <v>40</v>
      </c>
      <c r="O82" s="152">
        <v>2.3E-2</v>
      </c>
      <c r="P82" s="152">
        <v>5.1999999999999998E-2</v>
      </c>
      <c r="Q82" s="152">
        <v>6.0999999999999999E-2</v>
      </c>
      <c r="R82"/>
      <c r="S82"/>
      <c r="T82" s="19">
        <v>2.4</v>
      </c>
      <c r="U82" s="19" t="s">
        <v>40</v>
      </c>
      <c r="V82" s="152">
        <v>2.5999999999999999E-2</v>
      </c>
      <c r="W82" s="152">
        <v>5.3999999999999999E-2</v>
      </c>
      <c r="X82" s="152">
        <v>6.4000000000000001E-2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21" customFormat="1" ht="15.75" customHeight="1" x14ac:dyDescent="0.35">
      <c r="A83" s="19">
        <v>2.8</v>
      </c>
      <c r="B83" s="19" t="s">
        <v>40</v>
      </c>
      <c r="C83" s="19">
        <v>8.9999999999999993E-3</v>
      </c>
      <c r="D83" s="19">
        <v>5.0999999999999997E-2</v>
      </c>
      <c r="E83" s="19">
        <v>5.0999999999999997E-2</v>
      </c>
      <c r="F83" s="1"/>
      <c r="G83" s="19">
        <v>2.8</v>
      </c>
      <c r="H83" s="19" t="s">
        <v>40</v>
      </c>
      <c r="I83" s="19">
        <v>1.7000000000000001E-2</v>
      </c>
      <c r="J83" s="19">
        <v>0.05</v>
      </c>
      <c r="K83" s="19">
        <v>7.2999999999999995E-2</v>
      </c>
      <c r="L83" s="1"/>
      <c r="M83" s="19">
        <v>2.8</v>
      </c>
      <c r="N83" s="19" t="s">
        <v>40</v>
      </c>
      <c r="O83" s="152">
        <v>2.3E-2</v>
      </c>
      <c r="P83" s="152">
        <v>5.1999999999999998E-2</v>
      </c>
      <c r="Q83" s="152">
        <v>8.7999999999999995E-2</v>
      </c>
      <c r="R83"/>
      <c r="S83"/>
      <c r="T83" s="19">
        <v>2.8</v>
      </c>
      <c r="U83" s="19" t="s">
        <v>40</v>
      </c>
      <c r="V83" s="152">
        <v>2.8000000000000001E-2</v>
      </c>
      <c r="W83" s="152">
        <v>5.2999999999999999E-2</v>
      </c>
      <c r="X83" s="152">
        <v>9.8000000000000004E-2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35"/>
    <row r="85" spans="1:112" x14ac:dyDescent="0.35">
      <c r="CK85" s="1"/>
      <c r="CV85" s="1"/>
    </row>
    <row r="86" spans="1:112" s="1" customFormat="1" x14ac:dyDescent="0.35">
      <c r="A86" s="194" t="s">
        <v>47</v>
      </c>
      <c r="B86" s="194"/>
      <c r="C86" s="194"/>
      <c r="D86" s="194"/>
      <c r="E86" s="194"/>
      <c r="F86" s="194"/>
      <c r="G86" s="194"/>
      <c r="H86" s="173"/>
      <c r="I86" s="195" t="s">
        <v>48</v>
      </c>
      <c r="J86" s="195"/>
      <c r="K86" s="195"/>
      <c r="L86" s="195"/>
      <c r="M86" s="195"/>
      <c r="N86" s="195"/>
      <c r="O86" s="195"/>
      <c r="P86" s="173"/>
      <c r="Q86" s="196" t="s">
        <v>51</v>
      </c>
      <c r="R86" s="196"/>
      <c r="S86" s="196"/>
      <c r="T86" s="196"/>
      <c r="U86" s="196"/>
      <c r="V86" s="196"/>
      <c r="W86" s="196"/>
      <c r="X86" s="173"/>
      <c r="Y86" s="197" t="s">
        <v>52</v>
      </c>
      <c r="Z86" s="197"/>
      <c r="AA86" s="197"/>
      <c r="AB86" s="197"/>
      <c r="AC86" s="197"/>
      <c r="AD86" s="197"/>
      <c r="AE86" s="197"/>
      <c r="AF86" s="151"/>
      <c r="AG86" s="185" t="s">
        <v>53</v>
      </c>
      <c r="AH86" s="185"/>
      <c r="AI86" s="185"/>
      <c r="AJ86" s="185"/>
      <c r="AK86" s="185"/>
      <c r="AL86" s="185"/>
      <c r="AM86" s="185"/>
    </row>
    <row r="87" spans="1:112" s="1" customFormat="1" x14ac:dyDescent="0.35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</row>
    <row r="88" spans="1:112" s="1" customFormat="1" x14ac:dyDescent="0.35">
      <c r="A88" s="2" t="s">
        <v>15</v>
      </c>
      <c r="B88" s="3" t="s">
        <v>8</v>
      </c>
      <c r="C88" s="4">
        <v>2</v>
      </c>
      <c r="D88" s="4">
        <v>3</v>
      </c>
      <c r="E88" s="4">
        <v>4</v>
      </c>
      <c r="F88" s="4">
        <v>5</v>
      </c>
      <c r="G88" s="38" t="s">
        <v>11</v>
      </c>
      <c r="H88" s="173"/>
      <c r="I88" s="2" t="s">
        <v>15</v>
      </c>
      <c r="J88" s="3" t="s">
        <v>8</v>
      </c>
      <c r="K88" s="4">
        <v>2</v>
      </c>
      <c r="L88" s="4">
        <v>3</v>
      </c>
      <c r="M88" s="4">
        <v>4</v>
      </c>
      <c r="N88" s="4">
        <v>5</v>
      </c>
      <c r="O88" s="44" t="s">
        <v>11</v>
      </c>
      <c r="P88" s="173"/>
      <c r="Q88" s="2" t="s">
        <v>15</v>
      </c>
      <c r="R88" s="3" t="s">
        <v>8</v>
      </c>
      <c r="S88" s="4">
        <v>2</v>
      </c>
      <c r="T88" s="4">
        <v>3</v>
      </c>
      <c r="U88" s="4">
        <v>4</v>
      </c>
      <c r="V88" s="4">
        <v>5</v>
      </c>
      <c r="W88" s="50" t="s">
        <v>11</v>
      </c>
      <c r="X88" s="173"/>
      <c r="Y88" s="2" t="s">
        <v>15</v>
      </c>
      <c r="Z88" s="3" t="s">
        <v>8</v>
      </c>
      <c r="AA88" s="4">
        <v>2</v>
      </c>
      <c r="AB88" s="4">
        <v>3</v>
      </c>
      <c r="AC88" s="4">
        <v>4</v>
      </c>
      <c r="AD88" s="4">
        <v>5</v>
      </c>
      <c r="AE88" s="56" t="s">
        <v>11</v>
      </c>
      <c r="AF88" s="173"/>
      <c r="AG88" s="2" t="s">
        <v>15</v>
      </c>
      <c r="AH88" s="3" t="s">
        <v>8</v>
      </c>
      <c r="AI88" s="4">
        <v>2</v>
      </c>
      <c r="AJ88" s="4">
        <v>3</v>
      </c>
      <c r="AK88" s="4">
        <v>4</v>
      </c>
      <c r="AL88" s="4">
        <v>5</v>
      </c>
      <c r="AM88" s="67" t="s">
        <v>11</v>
      </c>
    </row>
    <row r="89" spans="1:112" s="1" customFormat="1" x14ac:dyDescent="0.35">
      <c r="A89" s="5" t="s">
        <v>12</v>
      </c>
      <c r="B89" s="6"/>
      <c r="C89" s="7"/>
      <c r="D89" s="7"/>
      <c r="E89" s="7"/>
      <c r="F89" s="7"/>
      <c r="G89" s="39"/>
      <c r="H89" s="173"/>
      <c r="I89" s="5" t="s">
        <v>12</v>
      </c>
      <c r="J89" s="6"/>
      <c r="K89" s="7"/>
      <c r="L89" s="7"/>
      <c r="M89" s="7"/>
      <c r="N89" s="7"/>
      <c r="O89" s="45"/>
      <c r="P89" s="173"/>
      <c r="Q89" s="5" t="s">
        <v>12</v>
      </c>
      <c r="R89" s="6"/>
      <c r="S89" s="7"/>
      <c r="T89" s="7"/>
      <c r="U89" s="7"/>
      <c r="V89" s="7"/>
      <c r="W89" s="51"/>
      <c r="X89" s="173"/>
      <c r="Y89" s="5" t="s">
        <v>12</v>
      </c>
      <c r="Z89" s="6"/>
      <c r="AA89" s="7"/>
      <c r="AB89" s="7"/>
      <c r="AC89" s="7"/>
      <c r="AD89" s="7"/>
      <c r="AE89" s="58"/>
      <c r="AF89" s="173"/>
      <c r="AG89" s="5" t="s">
        <v>12</v>
      </c>
      <c r="AH89" s="6"/>
      <c r="AI89" s="7"/>
      <c r="AJ89" s="7"/>
      <c r="AK89" s="7"/>
      <c r="AL89" s="7"/>
      <c r="AM89" s="68"/>
    </row>
    <row r="90" spans="1:112" s="1" customFormat="1" x14ac:dyDescent="0.35">
      <c r="A90" s="5" t="s">
        <v>13</v>
      </c>
      <c r="B90" s="12" t="s">
        <v>9</v>
      </c>
      <c r="C90" s="66">
        <f>MIN(C$4,C$14,C$15,C$18,C$19)</f>
        <v>1.2999999999999999E-2</v>
      </c>
      <c r="D90" s="66">
        <f>MIN(I$4,I$14,I$15,I$18,I$19)</f>
        <v>2.1000000000000001E-2</v>
      </c>
      <c r="E90" s="119">
        <f>MIN(O$4,O$14,O$15,O$18,O$19)</f>
        <v>2.5000000000000001E-2</v>
      </c>
      <c r="F90" s="119">
        <f>MIN(V$4,V$14,V$15,V$18,V$19)</f>
        <v>2.8000000000000001E-2</v>
      </c>
      <c r="G90" s="120">
        <f>MIN(C90:F90)</f>
        <v>1.2999999999999999E-2</v>
      </c>
      <c r="H90" s="173"/>
      <c r="I90" s="5" t="s">
        <v>13</v>
      </c>
      <c r="J90" s="12" t="s">
        <v>9</v>
      </c>
      <c r="K90" s="66">
        <f>MIN(C$6,C$7,C$12,C$16)</f>
        <v>9.2999999999999999E-2</v>
      </c>
      <c r="L90" s="126">
        <f>MIN(I$6,I$7,I$12,I$16)</f>
        <v>8.1000000000000003E-2</v>
      </c>
      <c r="M90" s="126">
        <f>MIN(O$6,O$7,O$12,O$16)</f>
        <v>7.3999999999999996E-2</v>
      </c>
      <c r="N90" s="126">
        <f>MIN(V$6,V$7,V$12,V$16)</f>
        <v>7.0000000000000007E-2</v>
      </c>
      <c r="O90" s="127">
        <f>MIN(K90:N90)</f>
        <v>7.0000000000000007E-2</v>
      </c>
      <c r="P90" s="173"/>
      <c r="Q90" s="5" t="s">
        <v>13</v>
      </c>
      <c r="R90" s="12" t="s">
        <v>9</v>
      </c>
      <c r="S90" s="66">
        <f>MIN($C$8,$C$10,$C$11)</f>
        <v>5.6000000000000001E-2</v>
      </c>
      <c r="T90" s="133">
        <f>MIN($I$8,$I$10,$I$11)</f>
        <v>5.7000000000000002E-2</v>
      </c>
      <c r="U90" s="133">
        <f>MIN($O$8,$O$10,$O$11)</f>
        <v>5.3999999999999999E-2</v>
      </c>
      <c r="V90" s="133">
        <f>MIN($V$8,$V$10,$V$11)</f>
        <v>5.2999999999999999E-2</v>
      </c>
      <c r="W90" s="134">
        <f>MIN(S90:V90)</f>
        <v>5.2999999999999999E-2</v>
      </c>
      <c r="X90" s="173"/>
      <c r="Y90" s="5" t="s">
        <v>13</v>
      </c>
      <c r="Z90" s="12" t="s">
        <v>9</v>
      </c>
      <c r="AA90" s="66">
        <f>MIN($C$5,$C$13,$C$17)</f>
        <v>4.5999999999999999E-2</v>
      </c>
      <c r="AB90" s="119">
        <f>MIN($I$5,$I$13,$I$17)</f>
        <v>4.5999999999999999E-2</v>
      </c>
      <c r="AC90" s="119">
        <f>MIN($O$5,$O$13,$O$17)</f>
        <v>4.5999999999999999E-2</v>
      </c>
      <c r="AD90" s="66">
        <f>MIN($V$5,$V$13,$V$17)</f>
        <v>4.5999999999999999E-2</v>
      </c>
      <c r="AE90" s="139">
        <f>MIN(AA90:AD90)</f>
        <v>4.5999999999999999E-2</v>
      </c>
      <c r="AF90" s="173"/>
      <c r="AG90" s="5" t="s">
        <v>13</v>
      </c>
      <c r="AH90" s="12" t="s">
        <v>9</v>
      </c>
      <c r="AI90" s="66">
        <f>$C$9</f>
        <v>4.9000000000000002E-2</v>
      </c>
      <c r="AJ90" s="66">
        <f>$I$9</f>
        <v>4.8000000000000001E-2</v>
      </c>
      <c r="AK90" s="66">
        <f>$O$9</f>
        <v>4.7E-2</v>
      </c>
      <c r="AL90" s="66">
        <f>$V$9</f>
        <v>4.7E-2</v>
      </c>
      <c r="AM90" s="73">
        <f>MIN($AI90:$AL90)</f>
        <v>4.7E-2</v>
      </c>
    </row>
    <row r="91" spans="1:112" s="1" customFormat="1" x14ac:dyDescent="0.35">
      <c r="A91" s="5"/>
      <c r="B91" s="6" t="s">
        <v>10</v>
      </c>
      <c r="C91" s="66">
        <f>MAX(C$4,C$14,C$15,C$18,C$19)</f>
        <v>3.4000000000000002E-2</v>
      </c>
      <c r="D91" s="66">
        <f>MAX(I$4,I$14,I$15,I$18,I$19)</f>
        <v>4.2000000000000003E-2</v>
      </c>
      <c r="E91" s="119">
        <f>MAX(O$4,O$14,O$15,O$18,O$19)</f>
        <v>5.0999999999999997E-2</v>
      </c>
      <c r="F91" s="119">
        <f>MAX(V$4,V$14,V$15,V$18,V$19)</f>
        <v>0.06</v>
      </c>
      <c r="G91" s="121">
        <f>MAX(C91:F91)</f>
        <v>0.06</v>
      </c>
      <c r="H91" s="173"/>
      <c r="I91" s="5"/>
      <c r="J91" s="6" t="s">
        <v>10</v>
      </c>
      <c r="K91" s="66">
        <f>MAX(C$6,C$7,C$12,C$16)</f>
        <v>0.17199999999999999</v>
      </c>
      <c r="L91" s="126">
        <f>MAX(I$6,I$7,I$12,I$16)</f>
        <v>0.20799999999999999</v>
      </c>
      <c r="M91" s="126">
        <f>MAX(O$6,O$7,O$12,O$16)</f>
        <v>0.22600000000000001</v>
      </c>
      <c r="N91" s="126">
        <f>MAX(V$6,V$7,V$12,V$16)</f>
        <v>0.23499999999999999</v>
      </c>
      <c r="O91" s="128">
        <f>MAX(K91:N91)</f>
        <v>0.23499999999999999</v>
      </c>
      <c r="P91" s="173"/>
      <c r="Q91" s="5"/>
      <c r="R91" s="6" t="s">
        <v>10</v>
      </c>
      <c r="S91" s="66">
        <f>MAX($C$8,$C$10,$C$11)</f>
        <v>6.5000000000000002E-2</v>
      </c>
      <c r="T91" s="133">
        <f>MAX($I$8,$I$10,$I$11)</f>
        <v>8.7999999999999995E-2</v>
      </c>
      <c r="U91" s="133">
        <f>MAX($O$8,$O$10,$O$11)</f>
        <v>0.10299999999999999</v>
      </c>
      <c r="V91" s="133">
        <f>MAX($V$8,$V$10,$V$11)</f>
        <v>0.113</v>
      </c>
      <c r="W91" s="135">
        <f>MAX(S91:V91)</f>
        <v>0.113</v>
      </c>
      <c r="X91" s="173"/>
      <c r="Y91" s="5"/>
      <c r="Z91" s="6" t="s">
        <v>10</v>
      </c>
      <c r="AA91" s="140">
        <f>MAX($C$5,$C$13,$C$17)</f>
        <v>5.3999999999999999E-2</v>
      </c>
      <c r="AB91" s="141">
        <f>MAX($I$5,$I$13,$I$17)</f>
        <v>0.05</v>
      </c>
      <c r="AC91" s="141">
        <f>MAX($O$5,$O$13,$O$17)</f>
        <v>0.05</v>
      </c>
      <c r="AD91" s="140">
        <f>MAX($V$5,$V$13,$V$17)</f>
        <v>4.9000000000000002E-2</v>
      </c>
      <c r="AE91" s="142">
        <f>MAX(AA91:AD91)</f>
        <v>5.3999999999999999E-2</v>
      </c>
      <c r="AF91" s="173"/>
      <c r="AG91" s="5" t="s">
        <v>14</v>
      </c>
      <c r="AH91" s="12" t="s">
        <v>9</v>
      </c>
      <c r="AI91" s="66">
        <f>$C$25</f>
        <v>4.9000000000000002E-2</v>
      </c>
      <c r="AJ91" s="66">
        <f>$I$25</f>
        <v>4.9000000000000002E-2</v>
      </c>
      <c r="AK91" s="66">
        <f>$O$25</f>
        <v>4.9000000000000002E-2</v>
      </c>
      <c r="AL91" s="66">
        <f>$V$25</f>
        <v>4.8000000000000001E-2</v>
      </c>
      <c r="AM91" s="73">
        <f>MIN($AI91:$AL91)</f>
        <v>4.8000000000000001E-2</v>
      </c>
    </row>
    <row r="92" spans="1:112" s="1" customFormat="1" x14ac:dyDescent="0.35">
      <c r="A92" s="5" t="s">
        <v>14</v>
      </c>
      <c r="B92" s="12" t="s">
        <v>9</v>
      </c>
      <c r="C92" s="66">
        <f>MIN(C$20,C$30,C$31,C$34,C$35)</f>
        <v>1.0999999999999999E-2</v>
      </c>
      <c r="D92" s="66">
        <f>MIN(I$20,I$30,I$31,I$34,I$35)</f>
        <v>1.9E-2</v>
      </c>
      <c r="E92" s="119">
        <f>MIN(O$20,O$30,O$31,O$34,O$35)</f>
        <v>2.5000000000000001E-2</v>
      </c>
      <c r="F92" s="119">
        <f>MIN(V$20,V$30,V$31,V$34,V$35)</f>
        <v>2.7E-2</v>
      </c>
      <c r="G92" s="120">
        <f>MIN(C92:F92)</f>
        <v>1.0999999999999999E-2</v>
      </c>
      <c r="H92" s="173"/>
      <c r="I92" s="5" t="s">
        <v>14</v>
      </c>
      <c r="J92" s="12" t="s">
        <v>9</v>
      </c>
      <c r="K92" s="66">
        <f>MIN(C$22,C$23,C$28,C$32)</f>
        <v>0.09</v>
      </c>
      <c r="L92" s="126">
        <f>MIN(I$22,I$23,I$28,I$32)</f>
        <v>0.08</v>
      </c>
      <c r="M92" s="126">
        <f>MIN(O$22,O$23,O$28,O$32)</f>
        <v>7.3999999999999996E-2</v>
      </c>
      <c r="N92" s="126">
        <f>MIN(V$22,V$23,V$28,V$32)</f>
        <v>7.0999999999999994E-2</v>
      </c>
      <c r="O92" s="127">
        <f>MIN(K92:N92)</f>
        <v>7.0999999999999994E-2</v>
      </c>
      <c r="P92" s="173"/>
      <c r="Q92" s="5" t="s">
        <v>14</v>
      </c>
      <c r="R92" s="12" t="s">
        <v>9</v>
      </c>
      <c r="S92" s="133">
        <f>MIN($C$24,$C$26:$C$27)</f>
        <v>5.3999999999999999E-2</v>
      </c>
      <c r="T92" s="133">
        <f>MIN($I$24,$I$26:$I$27)</f>
        <v>5.7000000000000002E-2</v>
      </c>
      <c r="U92" s="133">
        <f>MIN($O$24,$O$26:$O$27)</f>
        <v>5.3999999999999999E-2</v>
      </c>
      <c r="V92" s="133">
        <f>MIN($V$24,$V$26,$V$27)</f>
        <v>5.3999999999999999E-2</v>
      </c>
      <c r="W92" s="134">
        <f>MIN(S92:V92)</f>
        <v>5.3999999999999999E-2</v>
      </c>
      <c r="X92" s="173"/>
      <c r="Y92" s="5" t="s">
        <v>14</v>
      </c>
      <c r="Z92" s="12" t="s">
        <v>9</v>
      </c>
      <c r="AA92" s="66">
        <f>MIN($C$21,$C$29,$C$33)</f>
        <v>4.7E-2</v>
      </c>
      <c r="AB92" s="119">
        <f>MIN($I$21,$I$29,$I$33)</f>
        <v>4.7E-2</v>
      </c>
      <c r="AC92" s="119">
        <f>MIN($O$21,$O$29,$O$33)</f>
        <v>4.7E-2</v>
      </c>
      <c r="AD92" s="66">
        <f>MIN($V$21,$V$29,$V$33)</f>
        <v>4.7E-2</v>
      </c>
      <c r="AE92" s="139">
        <f>MIN(AA92:AD92)</f>
        <v>4.7E-2</v>
      </c>
      <c r="AF92" s="173"/>
      <c r="AG92" s="5" t="s">
        <v>17</v>
      </c>
      <c r="AH92" s="12" t="s">
        <v>9</v>
      </c>
      <c r="AI92" s="66">
        <f>$C$41</f>
        <v>0.05</v>
      </c>
      <c r="AJ92" s="66">
        <f>$I$41</f>
        <v>4.9000000000000002E-2</v>
      </c>
      <c r="AK92" s="66">
        <f>$O$41</f>
        <v>4.8000000000000001E-2</v>
      </c>
      <c r="AL92" s="66">
        <f>$V$41</f>
        <v>4.9000000000000002E-2</v>
      </c>
      <c r="AM92" s="73">
        <f>MIN($AI92:$AL92)</f>
        <v>4.8000000000000001E-2</v>
      </c>
    </row>
    <row r="93" spans="1:112" s="1" customFormat="1" x14ac:dyDescent="0.35">
      <c r="A93" s="5"/>
      <c r="B93" s="6" t="s">
        <v>10</v>
      </c>
      <c r="C93" s="66">
        <f>MAX(C$20,C$30,C$31,C$34,C$35)</f>
        <v>0.03</v>
      </c>
      <c r="D93" s="66">
        <f>MAX(I$20,I$30,I$31,I$34,I$35)</f>
        <v>3.9E-2</v>
      </c>
      <c r="E93" s="119">
        <f>MAX(O$20,O$30,O$31,O$34,O$35)</f>
        <v>4.9000000000000002E-2</v>
      </c>
      <c r="F93" s="119">
        <f>MAX(V$20,V$30,V$31,V$34,V$35)</f>
        <v>5.7000000000000002E-2</v>
      </c>
      <c r="G93" s="121">
        <f>MAX(C93:F93)</f>
        <v>5.7000000000000002E-2</v>
      </c>
      <c r="H93" s="173"/>
      <c r="I93" s="5"/>
      <c r="J93" s="6" t="s">
        <v>10</v>
      </c>
      <c r="K93" s="66">
        <f>MAX(C$22,C$23,C$28,C$32)</f>
        <v>0.16400000000000001</v>
      </c>
      <c r="L93" s="126">
        <f>MAX(I$22,I$23,I$28,I$32)</f>
        <v>0.20100000000000001</v>
      </c>
      <c r="M93" s="126">
        <f>MAX(O$22,O$23,O$28,O$32)</f>
        <v>0.219</v>
      </c>
      <c r="N93" s="126">
        <f>MAX(V$22,V$23,V$28,V$32)</f>
        <v>0.22900000000000001</v>
      </c>
      <c r="O93" s="128">
        <f>MAX(K93:N93)</f>
        <v>0.22900000000000001</v>
      </c>
      <c r="P93" s="173"/>
      <c r="Q93" s="5"/>
      <c r="R93" s="6" t="s">
        <v>10</v>
      </c>
      <c r="S93" s="133">
        <f>MAX($C$24,$C$26:$C$27)</f>
        <v>6.0999999999999999E-2</v>
      </c>
      <c r="T93" s="133">
        <f>MAX($I$24,$I$26:$I$27)</f>
        <v>8.3000000000000004E-2</v>
      </c>
      <c r="U93" s="133">
        <f>MAX($O$24,$O$26:$O$27)</f>
        <v>9.9000000000000005E-2</v>
      </c>
      <c r="V93" s="133">
        <f>MAX($V$24,$V$26,$V$27)</f>
        <v>0.11</v>
      </c>
      <c r="W93" s="135">
        <f>MAX(S93:V93)</f>
        <v>0.11</v>
      </c>
      <c r="X93" s="173"/>
      <c r="Y93" s="5"/>
      <c r="Z93" s="6" t="s">
        <v>10</v>
      </c>
      <c r="AA93" s="140">
        <f>MAX($C$21,$C$29,$C$33)</f>
        <v>5.2999999999999999E-2</v>
      </c>
      <c r="AB93" s="141">
        <f>MAX($I$21,$I$29,$I$33)</f>
        <v>0.05</v>
      </c>
      <c r="AC93" s="141">
        <f>MAX($O$21,$O$29,$O$33)</f>
        <v>4.9000000000000002E-2</v>
      </c>
      <c r="AD93" s="140">
        <f>MAX($V$21,$V$29,$V$33)</f>
        <v>4.9000000000000002E-2</v>
      </c>
      <c r="AE93" s="142">
        <f>MAX(AA93:AD93)</f>
        <v>5.2999999999999999E-2</v>
      </c>
      <c r="AF93" s="173"/>
      <c r="AG93" s="5" t="s">
        <v>20</v>
      </c>
      <c r="AH93" s="12" t="s">
        <v>9</v>
      </c>
      <c r="AI93" s="66">
        <f>$C$57</f>
        <v>0.05</v>
      </c>
      <c r="AJ93" s="66">
        <f>$I$57</f>
        <v>4.9000000000000002E-2</v>
      </c>
      <c r="AK93" s="66">
        <f>$O$57</f>
        <v>4.9000000000000002E-2</v>
      </c>
      <c r="AL93" s="66">
        <f>$V$57</f>
        <v>4.9000000000000002E-2</v>
      </c>
      <c r="AM93" s="73">
        <f>MIN($AI93:$AL93)</f>
        <v>4.9000000000000002E-2</v>
      </c>
    </row>
    <row r="94" spans="1:112" s="1" customFormat="1" x14ac:dyDescent="0.35">
      <c r="A94" s="5" t="s">
        <v>17</v>
      </c>
      <c r="B94" s="12" t="s">
        <v>9</v>
      </c>
      <c r="C94" s="66">
        <f>MIN(C$36,C$46,C$47,C$50,C$51)</f>
        <v>1.0999999999999999E-2</v>
      </c>
      <c r="D94" s="66">
        <f>MIN(I$36,I$46,I$47,I$50,I$51)</f>
        <v>1.7999999999999999E-2</v>
      </c>
      <c r="E94" s="119">
        <f>MIN(O$36,O$46,O$47,O$50,O$51)</f>
        <v>2.4E-2</v>
      </c>
      <c r="F94" s="119">
        <f>MIN(V$36,V$46,V$47,V$50,V$51)</f>
        <v>2.5999999999999999E-2</v>
      </c>
      <c r="G94" s="120">
        <f>MIN(C94:F94)</f>
        <v>1.0999999999999999E-2</v>
      </c>
      <c r="H94" s="173"/>
      <c r="I94" s="5" t="s">
        <v>17</v>
      </c>
      <c r="J94" s="12" t="s">
        <v>9</v>
      </c>
      <c r="K94" s="66">
        <f>MIN(C$38,C$39,C$44,C$48)</f>
        <v>8.8999999999999996E-2</v>
      </c>
      <c r="L94" s="126">
        <f>MIN(I$38,I$39,I$44,I$48)</f>
        <v>0.08</v>
      </c>
      <c r="M94" s="126">
        <f>MIN(O$38,O$39,O$44,O$48)</f>
        <v>7.4999999999999997E-2</v>
      </c>
      <c r="N94" s="126">
        <f>MIN(V$38,V$39,V$44,V$48)</f>
        <v>7.1999999999999995E-2</v>
      </c>
      <c r="O94" s="127">
        <f>MIN(K94:N94)</f>
        <v>7.1999999999999995E-2</v>
      </c>
      <c r="P94" s="173"/>
      <c r="Q94" s="5" t="s">
        <v>17</v>
      </c>
      <c r="R94" s="12" t="s">
        <v>9</v>
      </c>
      <c r="S94" s="133">
        <f>MIN($C$40,$C$42:$C$43)</f>
        <v>5.2999999999999999E-2</v>
      </c>
      <c r="T94" s="133">
        <f>MIN($I$40,$I$42:$I$43)</f>
        <v>5.6000000000000001E-2</v>
      </c>
      <c r="U94" s="133">
        <f>MIN($O$40,$O$42:$O$43)</f>
        <v>5.5E-2</v>
      </c>
      <c r="V94" s="133">
        <f>MIN($V$40,$V$42,$V$43)</f>
        <v>5.3999999999999999E-2</v>
      </c>
      <c r="W94" s="134">
        <f>MIN(S94:V94)</f>
        <v>5.2999999999999999E-2</v>
      </c>
      <c r="X94" s="173"/>
      <c r="Y94" s="5" t="s">
        <v>17</v>
      </c>
      <c r="Z94" s="12" t="s">
        <v>9</v>
      </c>
      <c r="AA94" s="66">
        <f>MIN($C$37,$C$45,$C$49)</f>
        <v>4.8000000000000001E-2</v>
      </c>
      <c r="AB94" s="119">
        <f>MIN($I$37,$I$45,$I$49)</f>
        <v>4.8000000000000001E-2</v>
      </c>
      <c r="AC94" s="119">
        <f>MIN($O$37,$O$45,$O$49)</f>
        <v>4.8000000000000001E-2</v>
      </c>
      <c r="AD94" s="66">
        <f>MIN($V$37,$V$45,$V$49)</f>
        <v>4.8000000000000001E-2</v>
      </c>
      <c r="AE94" s="139">
        <f>MIN(AA94:AD94)</f>
        <v>4.8000000000000001E-2</v>
      </c>
      <c r="AF94" s="173"/>
      <c r="AG94" s="117" t="s">
        <v>41</v>
      </c>
      <c r="AH94" s="118" t="s">
        <v>9</v>
      </c>
      <c r="AI94" s="66">
        <f>$C$73</f>
        <v>0.05</v>
      </c>
      <c r="AJ94" s="66">
        <f>$I$73</f>
        <v>0.05</v>
      </c>
      <c r="AK94" s="66">
        <f>$O$73</f>
        <v>4.9000000000000002E-2</v>
      </c>
      <c r="AL94" s="66">
        <f>$V$73</f>
        <v>4.9000000000000002E-2</v>
      </c>
      <c r="AM94" s="73">
        <f>MIN($AI94:$AL94)</f>
        <v>4.9000000000000002E-2</v>
      </c>
    </row>
    <row r="95" spans="1:112" s="1" customFormat="1" x14ac:dyDescent="0.35">
      <c r="A95" s="5"/>
      <c r="B95" s="6" t="s">
        <v>10</v>
      </c>
      <c r="C95" s="66">
        <f>MAX(C$36,C$46,C$47,C$50,C$51)</f>
        <v>2.9000000000000001E-2</v>
      </c>
      <c r="D95" s="66">
        <f>MAX(I$36,I$46,I$47,I$50,I$51)</f>
        <v>3.7999999999999999E-2</v>
      </c>
      <c r="E95" s="119">
        <f>MAX(O$36,O$46,O$47,O$50,O$51)</f>
        <v>4.8000000000000001E-2</v>
      </c>
      <c r="F95" s="119">
        <f>MAX(V$36,V$46,V$47,V$50,V$51)</f>
        <v>5.6000000000000001E-2</v>
      </c>
      <c r="G95" s="121">
        <f>MAX(C95:F95)</f>
        <v>5.6000000000000001E-2</v>
      </c>
      <c r="H95" s="173"/>
      <c r="I95" s="5"/>
      <c r="J95" s="6" t="s">
        <v>10</v>
      </c>
      <c r="K95" s="66">
        <f>MAX(C$38,C$39,C$44,C$48)</f>
        <v>0.161</v>
      </c>
      <c r="L95" s="126">
        <f>MAX(I$38,I$39,I$44,I$48)</f>
        <v>0.19700000000000001</v>
      </c>
      <c r="M95" s="126">
        <f>MAX(O$38,O$39,O$44,O$48)</f>
        <v>0.215</v>
      </c>
      <c r="N95" s="126">
        <f>MAX(V$38,V$39,V$44,V$48)</f>
        <v>0.22500000000000001</v>
      </c>
      <c r="O95" s="128">
        <f>MAX(K95:N95)</f>
        <v>0.22500000000000001</v>
      </c>
      <c r="P95" s="173"/>
      <c r="Q95" s="5"/>
      <c r="R95" s="6" t="s">
        <v>10</v>
      </c>
      <c r="S95" s="133">
        <f>MAX($C$40,$C$42:$C$43)</f>
        <v>5.8000000000000003E-2</v>
      </c>
      <c r="T95" s="133">
        <f>MAX($I$40,$I$42:$I$43)</f>
        <v>8.2000000000000003E-2</v>
      </c>
      <c r="U95" s="133">
        <f>MAX($O$40,$O$42:$O$43)</f>
        <v>9.7000000000000003E-2</v>
      </c>
      <c r="V95" s="133">
        <f>MAX($V$40,$V$42,$V$43)</f>
        <v>0.108</v>
      </c>
      <c r="W95" s="135">
        <f>MAX(S95:V95)</f>
        <v>0.108</v>
      </c>
      <c r="X95" s="173"/>
      <c r="Y95" s="5"/>
      <c r="Z95" s="6" t="s">
        <v>10</v>
      </c>
      <c r="AA95" s="140">
        <f>MAX($C$37,$C$45,$C$49)</f>
        <v>5.1999999999999998E-2</v>
      </c>
      <c r="AB95" s="141">
        <f>MAX($I$37,$I$45,$I$49)</f>
        <v>0.05</v>
      </c>
      <c r="AC95" s="141">
        <f>MAX($O$37,$O$45,$O$49)</f>
        <v>4.9000000000000002E-2</v>
      </c>
      <c r="AD95" s="140">
        <f>MAX($V$37,$V$45,$V$49)</f>
        <v>4.9000000000000002E-2</v>
      </c>
      <c r="AE95" s="142">
        <f>MAX(AA95:AD95)</f>
        <v>5.1999999999999998E-2</v>
      </c>
      <c r="AF95" s="173"/>
      <c r="AG95" s="69"/>
      <c r="AH95" s="70" t="s">
        <v>9</v>
      </c>
      <c r="AI95" s="71">
        <f>MIN($AI90:$AI94)</f>
        <v>4.9000000000000002E-2</v>
      </c>
      <c r="AJ95" s="71">
        <f>MIN($AJ90:$AJ94)</f>
        <v>4.8000000000000001E-2</v>
      </c>
      <c r="AK95" s="71">
        <f>MIN($AK90:$AK94)</f>
        <v>4.7E-2</v>
      </c>
      <c r="AL95" s="71">
        <f>MIN($AL90:$AL94)</f>
        <v>4.7E-2</v>
      </c>
      <c r="AM95" s="72">
        <f>MIN($AM90:$AM94)</f>
        <v>4.7E-2</v>
      </c>
    </row>
    <row r="96" spans="1:112" s="1" customFormat="1" x14ac:dyDescent="0.35">
      <c r="A96" s="5" t="s">
        <v>20</v>
      </c>
      <c r="B96" s="12" t="s">
        <v>9</v>
      </c>
      <c r="C96" s="66">
        <f>MIN(C$52,C$62,C$63,C$66,C$67)</f>
        <v>0.01</v>
      </c>
      <c r="D96" s="66">
        <f>MIN(I$52,I$62,I$63,I$66,I$67)</f>
        <v>1.7999999999999999E-2</v>
      </c>
      <c r="E96" s="119">
        <f>MIN(O$52,O$62,O$63,O$66,O$67)</f>
        <v>2.4E-2</v>
      </c>
      <c r="F96" s="119">
        <f>MIN(V$52,V$62,V$63,V$66,V$67)</f>
        <v>2.5999999999999999E-2</v>
      </c>
      <c r="G96" s="120">
        <f>MIN(C96:F96)</f>
        <v>0.01</v>
      </c>
      <c r="H96" s="173"/>
      <c r="I96" s="5" t="s">
        <v>20</v>
      </c>
      <c r="J96" s="12" t="s">
        <v>9</v>
      </c>
      <c r="K96" s="66">
        <f>MIN(C$54,C$55,C$60,C$64)</f>
        <v>8.7999999999999995E-2</v>
      </c>
      <c r="L96" s="126">
        <f>MIN(I$54,I$55,I$60,I$64)</f>
        <v>7.9000000000000001E-2</v>
      </c>
      <c r="M96" s="126">
        <f>MIN(O$54,O$55,O$60,O$64)</f>
        <v>7.3999999999999996E-2</v>
      </c>
      <c r="N96" s="126">
        <f>MIN(V$54,V$55,V$60,V$64)</f>
        <v>7.0999999999999994E-2</v>
      </c>
      <c r="O96" s="127">
        <f>MIN(K96:N96)</f>
        <v>7.0999999999999994E-2</v>
      </c>
      <c r="P96" s="173"/>
      <c r="Q96" s="5" t="s">
        <v>20</v>
      </c>
      <c r="R96" s="12" t="s">
        <v>9</v>
      </c>
      <c r="S96" s="133">
        <f>MIN($C$56,$C$58,$C$59)</f>
        <v>5.1999999999999998E-2</v>
      </c>
      <c r="T96" s="133">
        <f>MIN($I$56,$I$58,$I$59)</f>
        <v>5.6000000000000001E-2</v>
      </c>
      <c r="U96" s="133">
        <f>MIN($O$56,$O$58,$O$59)</f>
        <v>5.5E-2</v>
      </c>
      <c r="V96" s="133">
        <f>MIN($V$56,$V$58,$V$59)</f>
        <v>5.3999999999999999E-2</v>
      </c>
      <c r="W96" s="134">
        <f>MIN(S96:V96)</f>
        <v>5.1999999999999998E-2</v>
      </c>
      <c r="X96" s="173"/>
      <c r="Y96" s="5" t="s">
        <v>20</v>
      </c>
      <c r="Z96" s="12" t="s">
        <v>9</v>
      </c>
      <c r="AA96" s="66">
        <f>MIN($C$53,$C$61,$C$65)</f>
        <v>4.9000000000000002E-2</v>
      </c>
      <c r="AB96" s="119">
        <f>MIN($I$53,$I$61,$I$65)</f>
        <v>4.8000000000000001E-2</v>
      </c>
      <c r="AC96" s="119">
        <f>MIN($O$53,$O$61,$O$65)</f>
        <v>4.8000000000000001E-2</v>
      </c>
      <c r="AD96" s="66">
        <f>MIN($V$53,$V$61,$V$65)</f>
        <v>4.8000000000000001E-2</v>
      </c>
      <c r="AE96" s="139">
        <f>MIN(AA96:AD96)</f>
        <v>4.8000000000000001E-2</v>
      </c>
      <c r="AF96" s="173"/>
      <c r="AG96" s="69"/>
      <c r="AH96" s="70" t="s">
        <v>10</v>
      </c>
      <c r="AI96" s="71">
        <f>MAX($AI90:$AI94)</f>
        <v>0.05</v>
      </c>
      <c r="AJ96" s="71">
        <f>MAX($AJ90:$AJ94)</f>
        <v>0.05</v>
      </c>
      <c r="AK96" s="71">
        <f>MAX($AK90:$AK94)</f>
        <v>4.9000000000000002E-2</v>
      </c>
      <c r="AL96" s="71">
        <f>MAX($AL90:$AL94)</f>
        <v>4.9000000000000002E-2</v>
      </c>
      <c r="AM96" s="72">
        <f>MAX($AM90:$AM94)</f>
        <v>4.9000000000000002E-2</v>
      </c>
    </row>
    <row r="97" spans="1:39" s="1" customFormat="1" x14ac:dyDescent="0.35">
      <c r="A97" s="5"/>
      <c r="B97" s="6" t="s">
        <v>10</v>
      </c>
      <c r="C97" s="66">
        <f>MAX(C$52,C$62,C$63,C$66,C$67)</f>
        <v>2.9000000000000001E-2</v>
      </c>
      <c r="D97" s="66">
        <f>MAX(I$52,I$62,I$63,I$66,I$67)</f>
        <v>3.5999999999999997E-2</v>
      </c>
      <c r="E97" s="119">
        <f>MAX(O$52,O$62,O$63,O$66,O$67)</f>
        <v>4.7E-2</v>
      </c>
      <c r="F97" s="119">
        <f>MAX(V$52,V$62,V$63,V$66,V$67)</f>
        <v>5.5E-2</v>
      </c>
      <c r="G97" s="121">
        <f>MAX(C97:F97)</f>
        <v>5.5E-2</v>
      </c>
      <c r="H97" s="173"/>
      <c r="I97" s="5"/>
      <c r="J97" s="6" t="s">
        <v>10</v>
      </c>
      <c r="K97" s="66">
        <f>MAX(C$54,C$55,C$60,C$64)</f>
        <v>0.158</v>
      </c>
      <c r="L97" s="126">
        <f>MAX(I$54,I$55,I$60,I$64)</f>
        <v>0.19400000000000001</v>
      </c>
      <c r="M97" s="126">
        <f>MAX(O$54,O$55,O$60,O$64)</f>
        <v>0.21299999999999999</v>
      </c>
      <c r="N97" s="126">
        <f>MAX(V$54,V$55,V$60,V$64)</f>
        <v>0.223</v>
      </c>
      <c r="O97" s="128">
        <f>MAX(K97:N97)</f>
        <v>0.223</v>
      </c>
      <c r="P97" s="173"/>
      <c r="Q97" s="5"/>
      <c r="R97" s="6" t="s">
        <v>10</v>
      </c>
      <c r="S97" s="133">
        <f>MAX($C$56,$C$58,$C$59)</f>
        <v>5.7000000000000002E-2</v>
      </c>
      <c r="T97" s="133">
        <f>MAX($I$56,$I$58,$I$59)</f>
        <v>0.08</v>
      </c>
      <c r="U97" s="133">
        <f>MAX($O$56,$O$58,$O$59)</f>
        <v>9.5000000000000001E-2</v>
      </c>
      <c r="V97" s="133">
        <f>MAX($V$56,$V$58,$V$59)</f>
        <v>0.107</v>
      </c>
      <c r="W97" s="135">
        <f>MAX(S97:V97)</f>
        <v>0.107</v>
      </c>
      <c r="X97" s="173"/>
      <c r="Y97" s="5"/>
      <c r="Z97" s="6" t="s">
        <v>10</v>
      </c>
      <c r="AA97" s="140">
        <f>MAX($C$53,$C$61,$C$65)</f>
        <v>5.1999999999999998E-2</v>
      </c>
      <c r="AB97" s="141">
        <f>MAX($I$53,$I$61,$I$65)</f>
        <v>0.05</v>
      </c>
      <c r="AC97" s="141">
        <f>MAX($O$53,$O$61,$O$65)</f>
        <v>4.9000000000000002E-2</v>
      </c>
      <c r="AD97" s="66">
        <f>MAX($V$53,$V$61,$V$65)</f>
        <v>0.05</v>
      </c>
      <c r="AE97" s="142">
        <f>MAX(AA97:AD97)</f>
        <v>5.1999999999999998E-2</v>
      </c>
      <c r="AF97" s="173"/>
      <c r="AG97" s="173"/>
      <c r="AH97" s="173"/>
      <c r="AI97" s="173"/>
      <c r="AJ97" s="173"/>
      <c r="AK97" s="173"/>
      <c r="AL97" s="173"/>
      <c r="AM97" s="173"/>
    </row>
    <row r="98" spans="1:39" s="1" customFormat="1" x14ac:dyDescent="0.35">
      <c r="A98" s="173" t="s">
        <v>41</v>
      </c>
      <c r="B98" s="12" t="s">
        <v>9</v>
      </c>
      <c r="C98" s="66">
        <f>MIN(C$68,C$78,C$79,C$82,C$83)</f>
        <v>8.9999999999999993E-3</v>
      </c>
      <c r="D98" s="66">
        <f>MIN(I$68,I$78,I$79,I$82,I$83)</f>
        <v>1.7000000000000001E-2</v>
      </c>
      <c r="E98" s="119">
        <f>MIN(O$68,O$78,O$79,O$82,O$83)</f>
        <v>2.3E-2</v>
      </c>
      <c r="F98" s="119">
        <f>MIN(V$68,V$78,V$79,V$82,V$83)</f>
        <v>2.5999999999999999E-2</v>
      </c>
      <c r="G98" s="120">
        <f>MIN(C98:F98)</f>
        <v>8.9999999999999993E-3</v>
      </c>
      <c r="H98" s="173"/>
      <c r="I98" s="5" t="s">
        <v>41</v>
      </c>
      <c r="J98" s="12" t="s">
        <v>9</v>
      </c>
      <c r="K98" s="66">
        <f>MIN(C$70,C$71,C$76,C$80)</f>
        <v>8.5999999999999993E-2</v>
      </c>
      <c r="L98" s="126">
        <f>MIN(I$70,I$71,I$76,I$80)</f>
        <v>7.9000000000000001E-2</v>
      </c>
      <c r="M98" s="126">
        <f>MIN(O$70,O$71,O$76,O$80)</f>
        <v>7.4999999999999997E-2</v>
      </c>
      <c r="N98" s="126">
        <f>MIN(V$70,V$71,V$76,V$80)</f>
        <v>7.1999999999999995E-2</v>
      </c>
      <c r="O98" s="127">
        <f>MIN(K98:N98)</f>
        <v>7.1999999999999995E-2</v>
      </c>
      <c r="P98" s="173"/>
      <c r="Q98" s="5" t="s">
        <v>41</v>
      </c>
      <c r="R98" s="12" t="s">
        <v>9</v>
      </c>
      <c r="S98" s="133">
        <f>MIN($C$72,$C$74,$C$75)</f>
        <v>5.0999999999999997E-2</v>
      </c>
      <c r="T98" s="133">
        <f>MIN($I$72,$I$74,$I$75)</f>
        <v>5.5E-2</v>
      </c>
      <c r="U98" s="133">
        <f>MIN($O$72,$O$74,$O$75)</f>
        <v>5.5E-2</v>
      </c>
      <c r="V98" s="133">
        <f>MIN($V$72,$V$74,$V$75)</f>
        <v>5.5E-2</v>
      </c>
      <c r="W98" s="134">
        <f>MIN(S98:V98)</f>
        <v>5.0999999999999997E-2</v>
      </c>
      <c r="X98" s="173"/>
      <c r="Y98" s="5" t="s">
        <v>41</v>
      </c>
      <c r="Z98" s="12" t="s">
        <v>9</v>
      </c>
      <c r="AA98" s="66">
        <f>MIN($C$69,$C$77,$C$81)</f>
        <v>4.9000000000000002E-2</v>
      </c>
      <c r="AB98" s="66">
        <f>MIN($I$69,$I$77,$I$81)</f>
        <v>4.9000000000000002E-2</v>
      </c>
      <c r="AC98" s="66">
        <f>MIN($O$69,$O$77,$O$81)</f>
        <v>4.9000000000000002E-2</v>
      </c>
      <c r="AD98" s="66">
        <f>MIN($V$69,$V$77,$V$81)</f>
        <v>4.9000000000000002E-2</v>
      </c>
      <c r="AE98" s="139">
        <f>MIN(AA98:AD98)</f>
        <v>4.9000000000000002E-2</v>
      </c>
      <c r="AF98" s="173"/>
      <c r="AG98" s="173"/>
      <c r="AH98" s="173"/>
      <c r="AI98" s="173"/>
      <c r="AJ98" s="173"/>
      <c r="AK98" s="173"/>
      <c r="AL98" s="173"/>
      <c r="AM98" s="173"/>
    </row>
    <row r="99" spans="1:39" s="1" customFormat="1" x14ac:dyDescent="0.35">
      <c r="A99" s="173"/>
      <c r="B99" s="6" t="s">
        <v>10</v>
      </c>
      <c r="C99" s="66">
        <f>MAX(C$68,C$78,C$79,C$82,C$83)</f>
        <v>2.8000000000000001E-2</v>
      </c>
      <c r="D99" s="66">
        <f>MAX(I$68,I$78,I$79,I$82,I$83)</f>
        <v>3.5000000000000003E-2</v>
      </c>
      <c r="E99" s="119">
        <f>MAX(O$68,O$78,O$79,O$82,O$83)</f>
        <v>4.4999999999999998E-2</v>
      </c>
      <c r="F99" s="119">
        <f>MAX(V$68,V$78,V$79,V$82,V$83)</f>
        <v>5.2999999999999999E-2</v>
      </c>
      <c r="G99" s="121">
        <f>MAX(C99:F99)</f>
        <v>5.2999999999999999E-2</v>
      </c>
      <c r="H99" s="173"/>
      <c r="I99" s="5"/>
      <c r="J99" s="6" t="s">
        <v>10</v>
      </c>
      <c r="K99" s="66">
        <f>MAX(C$70,C$71,C$76,C$80)</f>
        <v>0.153</v>
      </c>
      <c r="L99" s="126">
        <f>MAX(I$70,I$71,I$76,I$80)</f>
        <v>0.19</v>
      </c>
      <c r="M99" s="126">
        <f>MAX(O$70,O$71,O$76,O$80)</f>
        <v>0.20799999999999999</v>
      </c>
      <c r="N99" s="126">
        <f>MAX(V$70,V$71,V$76,V$80)</f>
        <v>0.219</v>
      </c>
      <c r="O99" s="128">
        <f>MAX(K99:N99)</f>
        <v>0.219</v>
      </c>
      <c r="P99" s="173"/>
      <c r="Q99" s="5"/>
      <c r="R99" s="6" t="s">
        <v>10</v>
      </c>
      <c r="S99" s="133">
        <f>MAX($C$72,$C$74,$C$75)</f>
        <v>5.3999999999999999E-2</v>
      </c>
      <c r="T99" s="133">
        <f>MAX($I$72,$I$74,$I$75)</f>
        <v>7.8E-2</v>
      </c>
      <c r="U99" s="133">
        <f>MAX($O$72,$O$74,$O$75)</f>
        <v>9.2999999999999999E-2</v>
      </c>
      <c r="V99" s="133">
        <f>MAX($V$72,$V$74,$V$75)</f>
        <v>0.104</v>
      </c>
      <c r="W99" s="135">
        <f>MAX(S99:V99)</f>
        <v>0.104</v>
      </c>
      <c r="X99" s="173"/>
      <c r="Y99" s="5"/>
      <c r="Z99" s="6" t="s">
        <v>10</v>
      </c>
      <c r="AA99" s="66">
        <f>MAX($C$69,$C$77,$C$81)</f>
        <v>5.0999999999999997E-2</v>
      </c>
      <c r="AB99" s="66">
        <f>MAX($I$69,$I$77,$I$81)</f>
        <v>0.05</v>
      </c>
      <c r="AC99" s="66">
        <f>MAX($O$69,$O$77,$O$81)</f>
        <v>0.05</v>
      </c>
      <c r="AD99" s="66">
        <f>MAX($V$69,$V$77,$V$81)</f>
        <v>0.05</v>
      </c>
      <c r="AE99" s="142">
        <f>MAX(AA99:AD99)</f>
        <v>5.0999999999999997E-2</v>
      </c>
      <c r="AF99" s="173"/>
      <c r="AG99" s="173"/>
      <c r="AH99" s="173"/>
      <c r="AI99" s="173"/>
      <c r="AJ99" s="173"/>
      <c r="AK99" s="173"/>
      <c r="AL99" s="173"/>
      <c r="AM99" s="173"/>
    </row>
    <row r="100" spans="1:39" s="1" customFormat="1" x14ac:dyDescent="0.35">
      <c r="A100" s="40"/>
      <c r="B100" s="41" t="s">
        <v>18</v>
      </c>
      <c r="C100" s="122">
        <f>MIN(C90:C99)</f>
        <v>8.9999999999999993E-3</v>
      </c>
      <c r="D100" s="122">
        <f>MIN(D90:D99)</f>
        <v>1.7000000000000001E-2</v>
      </c>
      <c r="E100" s="122">
        <f>MIN(E90:E99)</f>
        <v>2.3E-2</v>
      </c>
      <c r="F100" s="122">
        <f>MIN(F90:F99)</f>
        <v>2.5999999999999999E-2</v>
      </c>
      <c r="G100" s="123">
        <f>MIN(C100:F100)</f>
        <v>8.9999999999999993E-3</v>
      </c>
      <c r="H100" s="173"/>
      <c r="I100" s="46"/>
      <c r="J100" s="47" t="s">
        <v>18</v>
      </c>
      <c r="K100" s="129">
        <f>MIN(K90:K99)</f>
        <v>8.5999999999999993E-2</v>
      </c>
      <c r="L100" s="129">
        <f>MIN(L90:L99)</f>
        <v>7.9000000000000001E-2</v>
      </c>
      <c r="M100" s="129">
        <f>MIN(M90:M99)</f>
        <v>7.3999999999999996E-2</v>
      </c>
      <c r="N100" s="129">
        <f>MIN(N90:N99)</f>
        <v>7.0000000000000007E-2</v>
      </c>
      <c r="O100" s="130">
        <f>MIN(K100:N100)</f>
        <v>7.0000000000000007E-2</v>
      </c>
      <c r="P100" s="173"/>
      <c r="Q100" s="52"/>
      <c r="R100" s="53" t="s">
        <v>18</v>
      </c>
      <c r="S100" s="112">
        <f>MIN(S90:S99)</f>
        <v>5.0999999999999997E-2</v>
      </c>
      <c r="T100" s="112">
        <f>MIN(T90:T99)</f>
        <v>5.5E-2</v>
      </c>
      <c r="U100" s="112">
        <f>MIN(U90:U99)</f>
        <v>5.3999999999999999E-2</v>
      </c>
      <c r="V100" s="112">
        <f>MIN(V90:V99)</f>
        <v>5.2999999999999999E-2</v>
      </c>
      <c r="W100" s="136">
        <f>MIN(S100:V100)</f>
        <v>5.0999999999999997E-2</v>
      </c>
      <c r="X100" s="173"/>
      <c r="Y100" s="59"/>
      <c r="Z100" s="74" t="s">
        <v>9</v>
      </c>
      <c r="AA100" s="143">
        <f>MIN(AA90:AA99)</f>
        <v>4.5999999999999999E-2</v>
      </c>
      <c r="AB100" s="143">
        <f>MIN(AB90:AB99)</f>
        <v>4.5999999999999999E-2</v>
      </c>
      <c r="AC100" s="143">
        <f>MIN(AC90:AC99)</f>
        <v>4.5999999999999999E-2</v>
      </c>
      <c r="AD100" s="143">
        <f>MIN(AD90:AD99)</f>
        <v>4.5999999999999999E-2</v>
      </c>
      <c r="AE100" s="144">
        <f>MIN(AA100:AD100)</f>
        <v>4.5999999999999999E-2</v>
      </c>
      <c r="AF100" s="173"/>
      <c r="AG100" s="173"/>
      <c r="AH100" s="173"/>
      <c r="AI100" s="173"/>
      <c r="AJ100" s="173"/>
      <c r="AK100" s="173"/>
      <c r="AL100" s="173"/>
      <c r="AM100" s="173"/>
    </row>
    <row r="101" spans="1:39" s="1" customFormat="1" x14ac:dyDescent="0.35">
      <c r="A101" s="42"/>
      <c r="B101" s="43" t="s">
        <v>19</v>
      </c>
      <c r="C101" s="124">
        <f>MAX(C90:C99)</f>
        <v>3.4000000000000002E-2</v>
      </c>
      <c r="D101" s="124">
        <f>MAX(D90:D99)</f>
        <v>4.2000000000000003E-2</v>
      </c>
      <c r="E101" s="124">
        <f>MAX(E90:E99)</f>
        <v>5.0999999999999997E-2</v>
      </c>
      <c r="F101" s="124">
        <f>MAX(F90:F99)</f>
        <v>0.06</v>
      </c>
      <c r="G101" s="125">
        <f>MAX(C101:F101)</f>
        <v>0.06</v>
      </c>
      <c r="H101" s="173"/>
      <c r="I101" s="48"/>
      <c r="J101" s="49" t="s">
        <v>19</v>
      </c>
      <c r="K101" s="131">
        <f>MAX(K90:K99)</f>
        <v>0.17199999999999999</v>
      </c>
      <c r="L101" s="131">
        <f>MAX(L90:L99)</f>
        <v>0.20799999999999999</v>
      </c>
      <c r="M101" s="131">
        <f>MAX(M90:M99)</f>
        <v>0.22600000000000001</v>
      </c>
      <c r="N101" s="131">
        <f>MAX(N90:N99)</f>
        <v>0.23499999999999999</v>
      </c>
      <c r="O101" s="132">
        <f>MAX(K101:N101)</f>
        <v>0.23499999999999999</v>
      </c>
      <c r="P101" s="173"/>
      <c r="Q101" s="54"/>
      <c r="R101" s="55" t="s">
        <v>19</v>
      </c>
      <c r="S101" s="137">
        <f>MAX(S90:S99)</f>
        <v>6.5000000000000002E-2</v>
      </c>
      <c r="T101" s="137">
        <f>MAX(T90:T99)</f>
        <v>8.7999999999999995E-2</v>
      </c>
      <c r="U101" s="137">
        <f>MAX(U90:U99)</f>
        <v>0.10299999999999999</v>
      </c>
      <c r="V101" s="137">
        <f>MAX(V90:V99)</f>
        <v>0.113</v>
      </c>
      <c r="W101" s="138">
        <f>MAX(S101:V101)</f>
        <v>0.113</v>
      </c>
      <c r="X101" s="173"/>
      <c r="Y101" s="61"/>
      <c r="Z101" s="62" t="s">
        <v>10</v>
      </c>
      <c r="AA101" s="145">
        <f>MAX(AA90:AA99)</f>
        <v>5.3999999999999999E-2</v>
      </c>
      <c r="AB101" s="145">
        <f>MAX(AB90:AB99)</f>
        <v>0.05</v>
      </c>
      <c r="AC101" s="145">
        <f>MAX(AC90:AC99)</f>
        <v>0.05</v>
      </c>
      <c r="AD101" s="145">
        <f>MAX(AD90:AD99)</f>
        <v>0.05</v>
      </c>
      <c r="AE101" s="146">
        <f>MAX(AA101:AD101)</f>
        <v>5.3999999999999999E-2</v>
      </c>
      <c r="AF101" s="173"/>
      <c r="AG101" s="173"/>
      <c r="AH101" s="173"/>
      <c r="AI101" s="173"/>
      <c r="AJ101" s="173"/>
      <c r="AK101" s="173"/>
      <c r="AL101" s="173"/>
      <c r="AM101" s="173"/>
    </row>
    <row r="102" spans="1:39" s="1" customFormat="1" x14ac:dyDescent="0.35">
      <c r="A102" s="34"/>
      <c r="B102" s="35"/>
      <c r="C102" s="35"/>
      <c r="D102" s="35"/>
      <c r="E102" s="35"/>
      <c r="F102" s="35"/>
      <c r="G102" s="36"/>
      <c r="H102" s="37"/>
      <c r="I102" s="34"/>
      <c r="J102" s="35"/>
      <c r="K102" s="35"/>
      <c r="L102" s="35"/>
      <c r="M102" s="35"/>
      <c r="N102" s="35"/>
      <c r="O102" s="36"/>
      <c r="P102" s="37"/>
      <c r="Q102" s="37"/>
      <c r="R102" s="37"/>
      <c r="S102" s="37"/>
      <c r="T102" s="37"/>
      <c r="U102" s="37"/>
      <c r="V102" s="37"/>
      <c r="W102" s="37"/>
      <c r="X102" s="37"/>
      <c r="Y102" s="173"/>
      <c r="Z102" s="173"/>
      <c r="AA102" s="173"/>
      <c r="AB102" s="173"/>
      <c r="AC102" s="173"/>
      <c r="AD102" s="173"/>
      <c r="AE102" s="173"/>
      <c r="AF102" s="173"/>
      <c r="AG102" s="37"/>
      <c r="AH102" s="37"/>
      <c r="AI102" s="37"/>
      <c r="AJ102" s="37"/>
      <c r="AK102" s="37"/>
      <c r="AL102" s="37"/>
      <c r="AM102" s="37"/>
    </row>
    <row r="103" spans="1:39" s="1" customFormat="1" x14ac:dyDescent="0.35">
      <c r="A103" s="2" t="s">
        <v>49</v>
      </c>
      <c r="B103" s="3" t="s">
        <v>8</v>
      </c>
      <c r="C103" s="4">
        <v>2</v>
      </c>
      <c r="D103" s="4">
        <v>3</v>
      </c>
      <c r="E103" s="4">
        <v>4</v>
      </c>
      <c r="F103" s="4">
        <v>5</v>
      </c>
      <c r="G103" s="38" t="s">
        <v>11</v>
      </c>
      <c r="H103" s="173"/>
      <c r="I103" s="2" t="s">
        <v>49</v>
      </c>
      <c r="J103" s="3" t="s">
        <v>8</v>
      </c>
      <c r="K103" s="4">
        <v>2</v>
      </c>
      <c r="L103" s="4">
        <v>3</v>
      </c>
      <c r="M103" s="4">
        <v>4</v>
      </c>
      <c r="N103" s="4">
        <v>5</v>
      </c>
      <c r="O103" s="44" t="s">
        <v>11</v>
      </c>
      <c r="P103" s="173"/>
      <c r="Q103" s="2" t="s">
        <v>2</v>
      </c>
      <c r="R103" s="3" t="s">
        <v>8</v>
      </c>
      <c r="S103" s="4">
        <v>2</v>
      </c>
      <c r="T103" s="4">
        <v>3</v>
      </c>
      <c r="U103" s="4">
        <v>4</v>
      </c>
      <c r="V103" s="4">
        <v>5</v>
      </c>
      <c r="W103" s="50" t="s">
        <v>11</v>
      </c>
      <c r="X103" s="173"/>
      <c r="Y103" s="2" t="s">
        <v>2</v>
      </c>
      <c r="Z103" s="3" t="s">
        <v>8</v>
      </c>
      <c r="AA103" s="4">
        <v>2</v>
      </c>
      <c r="AB103" s="4">
        <v>3</v>
      </c>
      <c r="AC103" s="4">
        <v>4</v>
      </c>
      <c r="AD103" s="4">
        <v>5</v>
      </c>
      <c r="AE103" s="56" t="s">
        <v>11</v>
      </c>
      <c r="AF103" s="173"/>
      <c r="AG103" s="185" t="s">
        <v>53</v>
      </c>
      <c r="AH103" s="185"/>
      <c r="AI103" s="185"/>
      <c r="AJ103" s="185"/>
      <c r="AK103" s="185"/>
      <c r="AL103" s="185"/>
      <c r="AM103" s="185"/>
    </row>
    <row r="104" spans="1:39" s="1" customFormat="1" x14ac:dyDescent="0.35">
      <c r="A104" s="5" t="s">
        <v>12</v>
      </c>
      <c r="B104" s="6"/>
      <c r="C104" s="7"/>
      <c r="D104" s="7"/>
      <c r="E104" s="7"/>
      <c r="F104" s="7"/>
      <c r="G104" s="39"/>
      <c r="H104" s="173"/>
      <c r="I104" s="5" t="s">
        <v>12</v>
      </c>
      <c r="J104" s="6"/>
      <c r="K104" s="7"/>
      <c r="L104" s="7"/>
      <c r="M104" s="7"/>
      <c r="N104" s="7"/>
      <c r="O104" s="45"/>
      <c r="P104" s="173"/>
      <c r="Q104" s="5" t="s">
        <v>12</v>
      </c>
      <c r="R104" s="6"/>
      <c r="S104" s="7"/>
      <c r="T104" s="7"/>
      <c r="U104" s="7"/>
      <c r="V104" s="7"/>
      <c r="W104" s="51"/>
      <c r="X104" s="173"/>
      <c r="Y104" s="5" t="s">
        <v>12</v>
      </c>
      <c r="Z104" s="6"/>
      <c r="AA104" s="7"/>
      <c r="AB104" s="7"/>
      <c r="AC104" s="7"/>
      <c r="AD104" s="7"/>
      <c r="AE104" s="57"/>
      <c r="AF104" s="173"/>
      <c r="AG104" s="173"/>
      <c r="AH104" s="173"/>
      <c r="AI104" s="173"/>
      <c r="AJ104" s="173"/>
      <c r="AK104" s="173"/>
      <c r="AL104" s="173"/>
      <c r="AM104" s="173"/>
    </row>
    <row r="105" spans="1:39" s="1" customFormat="1" x14ac:dyDescent="0.35">
      <c r="A105" s="5" t="s">
        <v>13</v>
      </c>
      <c r="B105" s="12" t="s">
        <v>9</v>
      </c>
      <c r="C105" s="148">
        <f>MIN(D$4,D$14,D$15,D$18,D$19)</f>
        <v>4.8000000000000001E-2</v>
      </c>
      <c r="D105" s="148">
        <f>MIN(J$4,J$14,J$15,J$18,J$19)</f>
        <v>0.05</v>
      </c>
      <c r="E105" s="148">
        <f>MIN(P$4,P$14,P$15,P$18,P$19)</f>
        <v>5.3999999999999999E-2</v>
      </c>
      <c r="F105" s="148">
        <f>MIN(W$4,W$14,W$15,W$18,W$19)</f>
        <v>0.06</v>
      </c>
      <c r="G105" s="120">
        <f>MIN(C120:F120)</f>
        <v>4.8000000000000001E-2</v>
      </c>
      <c r="H105" s="173"/>
      <c r="I105" s="5" t="s">
        <v>13</v>
      </c>
      <c r="J105" s="12" t="s">
        <v>9</v>
      </c>
      <c r="K105" s="148">
        <f>MIN(D$6,D$7,D$12,D$16)</f>
        <v>6.4000000000000001E-2</v>
      </c>
      <c r="L105" s="148">
        <f>MIN(J$6,J$7,J$12,J$16)</f>
        <v>0.06</v>
      </c>
      <c r="M105" s="148">
        <f>MIN(P$6,P$7,P$12,P$16)</f>
        <v>6.3E-2</v>
      </c>
      <c r="N105" s="148">
        <f>MIN(W$6,W$7,W$12,W$16)</f>
        <v>6.7000000000000004E-2</v>
      </c>
      <c r="O105" s="127">
        <f>MIN(K105:N105)</f>
        <v>0.06</v>
      </c>
      <c r="P105" s="173"/>
      <c r="Q105" s="5" t="s">
        <v>13</v>
      </c>
      <c r="R105" s="12" t="s">
        <v>9</v>
      </c>
      <c r="S105" s="148">
        <f>MIN($D$8,$D$10,$D$11)</f>
        <v>5.2999999999999999E-2</v>
      </c>
      <c r="T105" s="148">
        <f>MIN($J$8,$J$10,$J$11)</f>
        <v>5.1999999999999998E-2</v>
      </c>
      <c r="U105" s="148">
        <f>MIN($P$8,$P$10,$P$11)</f>
        <v>5.6000000000000001E-2</v>
      </c>
      <c r="V105" s="148">
        <f>MIN($W$8,$W$10,$W$11)</f>
        <v>6.2E-2</v>
      </c>
      <c r="W105" s="134">
        <f>MIN(S105:V105)</f>
        <v>5.1999999999999998E-2</v>
      </c>
      <c r="X105" s="173"/>
      <c r="Y105" s="5" t="s">
        <v>13</v>
      </c>
      <c r="Z105" s="12" t="s">
        <v>9</v>
      </c>
      <c r="AA105" s="148">
        <f>MIN($D$5,$D$13,$D$17)</f>
        <v>0.05</v>
      </c>
      <c r="AB105" s="148">
        <f>MIN($J$5,$J$13,$J$17)</f>
        <v>5.2999999999999999E-2</v>
      </c>
      <c r="AC105" s="148">
        <f>MIN($P$5,$P$13,$P$17)</f>
        <v>5.8999999999999997E-2</v>
      </c>
      <c r="AD105" s="148">
        <f>MIN($W$5,$W$13,$W$17)</f>
        <v>6.4000000000000001E-2</v>
      </c>
      <c r="AE105" s="139">
        <f>MIN(AA105:AD105)</f>
        <v>0.05</v>
      </c>
      <c r="AF105" s="173"/>
      <c r="AG105" s="2" t="s">
        <v>15</v>
      </c>
      <c r="AH105" s="3" t="s">
        <v>8</v>
      </c>
      <c r="AI105" s="4">
        <v>2</v>
      </c>
      <c r="AJ105" s="4">
        <v>3</v>
      </c>
      <c r="AK105" s="4">
        <v>4</v>
      </c>
      <c r="AL105" s="4">
        <v>5</v>
      </c>
      <c r="AM105" s="67" t="s">
        <v>11</v>
      </c>
    </row>
    <row r="106" spans="1:39" s="1" customFormat="1" x14ac:dyDescent="0.35">
      <c r="A106" s="5"/>
      <c r="B106" s="6" t="s">
        <v>10</v>
      </c>
      <c r="C106" s="148">
        <f>MAX(D$4,D$14,D$15,D$18,D$19)</f>
        <v>5.5E-2</v>
      </c>
      <c r="D106" s="148">
        <f>MAX(J$4,J$14,J$15,J$18,J$19)</f>
        <v>5.6000000000000001E-2</v>
      </c>
      <c r="E106" s="148">
        <f>MAX(P$4,P$14,P$15,P$18,P$19)</f>
        <v>6.3E-2</v>
      </c>
      <c r="F106" s="148">
        <f>MAX(W$4,W$14,W$15,W$18,W$19)</f>
        <v>6.8000000000000005E-2</v>
      </c>
      <c r="G106" s="121">
        <f>MAX(C121:F121)</f>
        <v>9.8000000000000004E-2</v>
      </c>
      <c r="H106" s="173"/>
      <c r="I106" s="5"/>
      <c r="J106" s="6" t="s">
        <v>10</v>
      </c>
      <c r="K106" s="148">
        <f>MAX(D$6,D$7,D$12,D$16)</f>
        <v>7.0999999999999994E-2</v>
      </c>
      <c r="L106" s="148">
        <f>MAX(J$6,J$7,J$12,J$16)</f>
        <v>8.5000000000000006E-2</v>
      </c>
      <c r="M106" s="148">
        <f>MAX(P$6,P$7,P$12,P$16)</f>
        <v>9.4E-2</v>
      </c>
      <c r="N106" s="148">
        <f>MAX(W$6,W$7,W$12,W$16)</f>
        <v>0.10100000000000001</v>
      </c>
      <c r="O106" s="128">
        <f>MAX(K106:N106)</f>
        <v>0.10100000000000001</v>
      </c>
      <c r="P106" s="173"/>
      <c r="Q106" s="5"/>
      <c r="R106" s="6" t="s">
        <v>10</v>
      </c>
      <c r="S106" s="148">
        <f>MAX($D$8,$D$10,$D$11)</f>
        <v>6.3E-2</v>
      </c>
      <c r="T106" s="148">
        <f>MAX($J$8,$J$10,$J$11)</f>
        <v>7.1999999999999995E-2</v>
      </c>
      <c r="U106" s="148">
        <f>MAX($P$8,$P$10,$P$11)</f>
        <v>7.8E-2</v>
      </c>
      <c r="V106" s="148">
        <f>MAX($W$8,$W$10,$W$11)</f>
        <v>8.3000000000000004E-2</v>
      </c>
      <c r="W106" s="135">
        <f>MAX(S106:V106)</f>
        <v>8.3000000000000004E-2</v>
      </c>
      <c r="X106" s="173"/>
      <c r="Y106" s="5"/>
      <c r="Z106" s="6" t="s">
        <v>10</v>
      </c>
      <c r="AA106" s="149">
        <f>MAX($D$5,$D$13,$D$17)</f>
        <v>5.5E-2</v>
      </c>
      <c r="AB106" s="149">
        <f>MAX($J$5,$J$13,$J$17)</f>
        <v>6.2E-2</v>
      </c>
      <c r="AC106" s="149">
        <f>MAX($P$5,$P$13,$P$17)</f>
        <v>6.7000000000000004E-2</v>
      </c>
      <c r="AD106" s="149">
        <f>MAX($W$5,$W$13,$W$17)</f>
        <v>7.1999999999999995E-2</v>
      </c>
      <c r="AE106" s="142">
        <f>MAX(AA106:AD106)</f>
        <v>7.1999999999999995E-2</v>
      </c>
      <c r="AF106" s="173"/>
      <c r="AG106" s="5" t="s">
        <v>12</v>
      </c>
      <c r="AH106" s="6"/>
      <c r="AI106" s="7"/>
      <c r="AJ106" s="7"/>
      <c r="AK106" s="7"/>
      <c r="AL106" s="7"/>
      <c r="AM106" s="68"/>
    </row>
    <row r="107" spans="1:39" s="1" customFormat="1" x14ac:dyDescent="0.35">
      <c r="A107" s="5" t="s">
        <v>14</v>
      </c>
      <c r="B107" s="12" t="s">
        <v>9</v>
      </c>
      <c r="C107" s="148">
        <f>MIN(D$20,D$30,D$31,D$34,D$35)</f>
        <v>4.9000000000000002E-2</v>
      </c>
      <c r="D107" s="148">
        <f>MIN(J$20,J$30,J$31,J$34,J$35)</f>
        <v>0.05</v>
      </c>
      <c r="E107" s="148">
        <f>MIN(P$20,P$30,P$31,P$34,P$35)</f>
        <v>5.3999999999999999E-2</v>
      </c>
      <c r="F107" s="148">
        <f>MIN(W$20,W$30,W$31,W$34,W$35)</f>
        <v>5.8000000000000003E-2</v>
      </c>
      <c r="G107" s="120">
        <f>MIN(C122:F122)</f>
        <v>4.9000000000000002E-2</v>
      </c>
      <c r="H107" s="173"/>
      <c r="I107" s="5" t="s">
        <v>14</v>
      </c>
      <c r="J107" s="12" t="s">
        <v>9</v>
      </c>
      <c r="K107" s="148">
        <f>MIN(D$22,D$23,D$28,D$32)</f>
        <v>5.8999999999999997E-2</v>
      </c>
      <c r="L107" s="148">
        <f>MIN(J$22,J$23,J$28,J$32)</f>
        <v>5.7000000000000002E-2</v>
      </c>
      <c r="M107" s="148">
        <f>MIN(P$22,P$23,P$28,P$32)</f>
        <v>0.06</v>
      </c>
      <c r="N107" s="148">
        <f>MIN(W$22,W$23,W$28,W$32)</f>
        <v>6.4000000000000001E-2</v>
      </c>
      <c r="O107" s="127">
        <f>MIN(K107:N107)</f>
        <v>5.7000000000000002E-2</v>
      </c>
      <c r="P107" s="173"/>
      <c r="Q107" s="5" t="s">
        <v>14</v>
      </c>
      <c r="R107" s="12" t="s">
        <v>9</v>
      </c>
      <c r="S107" s="148">
        <f>MIN($D$24,$D$26:$D$27)</f>
        <v>5.1999999999999998E-2</v>
      </c>
      <c r="T107" s="148">
        <f>MIN($J$24,$J$26:$J$27)</f>
        <v>5.1999999999999998E-2</v>
      </c>
      <c r="U107" s="148">
        <f>MIN($P$24,$P$26:$P$27)</f>
        <v>5.5E-2</v>
      </c>
      <c r="V107" s="148">
        <f>MIN($W$24,$W$26,$W$27)</f>
        <v>0.06</v>
      </c>
      <c r="W107" s="134">
        <f>MIN(S107:V107)</f>
        <v>5.1999999999999998E-2</v>
      </c>
      <c r="X107" s="173"/>
      <c r="Y107" s="5" t="s">
        <v>14</v>
      </c>
      <c r="Z107" s="12" t="s">
        <v>9</v>
      </c>
      <c r="AA107" s="148">
        <f>MIN($D$21,$D$29,$D$33)</f>
        <v>0.05</v>
      </c>
      <c r="AB107" s="148">
        <f>MIN($J$21,$J$29,$J$33)</f>
        <v>5.2999999999999999E-2</v>
      </c>
      <c r="AC107" s="148">
        <f>MIN($P$21,$P$29,$P$33)</f>
        <v>5.7000000000000002E-2</v>
      </c>
      <c r="AD107" s="148">
        <f>MIN($W$21,$W$29,$W$33)</f>
        <v>6.0999999999999999E-2</v>
      </c>
      <c r="AE107" s="139">
        <f>MIN(AA107:AD107)</f>
        <v>0.05</v>
      </c>
      <c r="AF107" s="173"/>
      <c r="AG107" s="5" t="s">
        <v>13</v>
      </c>
      <c r="AH107" s="12" t="s">
        <v>9</v>
      </c>
      <c r="AI107" s="66">
        <f>$D$9</f>
        <v>4.7E-2</v>
      </c>
      <c r="AJ107" s="66">
        <f>$J$9</f>
        <v>5.2999999999999999E-2</v>
      </c>
      <c r="AK107" s="66">
        <f>$P$9</f>
        <v>5.8000000000000003E-2</v>
      </c>
      <c r="AL107" s="66">
        <f>$W$9</f>
        <v>6.4000000000000001E-2</v>
      </c>
      <c r="AM107" s="73">
        <f>MIN($AI107:$AL107)</f>
        <v>4.7E-2</v>
      </c>
    </row>
    <row r="108" spans="1:39" s="1" customFormat="1" x14ac:dyDescent="0.35">
      <c r="A108" s="5"/>
      <c r="B108" s="6" t="s">
        <v>10</v>
      </c>
      <c r="C108" s="148">
        <f>MAX(D$20,D$30,D$31,D$34,D$35)</f>
        <v>5.2999999999999999E-2</v>
      </c>
      <c r="D108" s="148">
        <f>MAX(J$20,J$30,J$31,J$34,J$35)</f>
        <v>5.6000000000000001E-2</v>
      </c>
      <c r="E108" s="148">
        <f>MAX(P$20,P$30,P$31,P$34,P$35)</f>
        <v>6.0999999999999999E-2</v>
      </c>
      <c r="F108" s="148">
        <f>MAX(W$20,W$30,W$31,W$34,W$35)</f>
        <v>6.5000000000000002E-2</v>
      </c>
      <c r="G108" s="121">
        <f>MAX(C123:F123)</f>
        <v>9.9000000000000005E-2</v>
      </c>
      <c r="H108" s="173"/>
      <c r="I108" s="5"/>
      <c r="J108" s="6" t="s">
        <v>10</v>
      </c>
      <c r="K108" s="148">
        <f>MAX(D$22,D$23,D$28,D$32)</f>
        <v>6.6000000000000003E-2</v>
      </c>
      <c r="L108" s="148">
        <f>MAX(J$22,J$23,J$28,J$32)</f>
        <v>7.5999999999999998E-2</v>
      </c>
      <c r="M108" s="148">
        <f>MAX(P$22,P$23,P$28,P$32)</f>
        <v>8.4000000000000005E-2</v>
      </c>
      <c r="N108" s="148">
        <f>MAX(W$22,W$23,W$28,W$32)</f>
        <v>8.8999999999999996E-2</v>
      </c>
      <c r="O108" s="128">
        <f>MAX(K108:N108)</f>
        <v>8.8999999999999996E-2</v>
      </c>
      <c r="P108" s="173"/>
      <c r="Q108" s="5"/>
      <c r="R108" s="6" t="s">
        <v>10</v>
      </c>
      <c r="S108" s="148">
        <f>MAX($D$24,$D$26:$D$27)</f>
        <v>0.06</v>
      </c>
      <c r="T108" s="148">
        <f>MAX($J$24,$J$26:$J$27)</f>
        <v>6.7000000000000004E-2</v>
      </c>
      <c r="U108" s="148">
        <f>MAX($P$24,$P$26:$P$27)</f>
        <v>7.0999999999999994E-2</v>
      </c>
      <c r="V108" s="148">
        <f>MAX($W$24,$W$26,$W$27)</f>
        <v>7.4999999999999997E-2</v>
      </c>
      <c r="W108" s="135">
        <f>MAX(S108:V108)</f>
        <v>7.4999999999999997E-2</v>
      </c>
      <c r="X108" s="173"/>
      <c r="Y108" s="5"/>
      <c r="Z108" s="6" t="s">
        <v>10</v>
      </c>
      <c r="AA108" s="149">
        <f>MAX($D$21,$D$29,$D$33)</f>
        <v>5.3999999999999999E-2</v>
      </c>
      <c r="AB108" s="149">
        <f>MAX($J$21,$J$29,$J$33)</f>
        <v>5.8999999999999997E-2</v>
      </c>
      <c r="AC108" s="149">
        <f>MAX($P$21,$P$29,$P$33)</f>
        <v>6.4000000000000001E-2</v>
      </c>
      <c r="AD108" s="149">
        <f>MAX($W$21,$W$29,$W$33)</f>
        <v>6.7000000000000004E-2</v>
      </c>
      <c r="AE108" s="142">
        <f>MAX(AA108:AD108)</f>
        <v>6.7000000000000004E-2</v>
      </c>
      <c r="AF108" s="173"/>
      <c r="AG108" s="5" t="s">
        <v>14</v>
      </c>
      <c r="AH108" s="12" t="s">
        <v>9</v>
      </c>
      <c r="AI108" s="66">
        <f>$D$25</f>
        <v>4.9000000000000002E-2</v>
      </c>
      <c r="AJ108" s="66">
        <f>$J$25</f>
        <v>5.2999999999999999E-2</v>
      </c>
      <c r="AK108" s="66">
        <f>$P$25</f>
        <v>5.8000000000000003E-2</v>
      </c>
      <c r="AL108" s="66">
        <f>$W$25</f>
        <v>6.2E-2</v>
      </c>
      <c r="AM108" s="73">
        <f>MIN($AI108:$AL108)</f>
        <v>4.9000000000000002E-2</v>
      </c>
    </row>
    <row r="109" spans="1:39" s="1" customFormat="1" x14ac:dyDescent="0.35">
      <c r="A109" s="5" t="s">
        <v>17</v>
      </c>
      <c r="B109" s="12" t="s">
        <v>9</v>
      </c>
      <c r="C109" s="148">
        <f>MIN(D$36,D$46,D$47,D$50,D$51)</f>
        <v>0.05</v>
      </c>
      <c r="D109" s="148">
        <f>MIN(J$36,J$46,J$47,J$50,J$51)</f>
        <v>0.05</v>
      </c>
      <c r="E109" s="148">
        <f>MIN(P$36,P$46,P$47,P$50,P$51)</f>
        <v>5.2999999999999999E-2</v>
      </c>
      <c r="F109" s="148">
        <f>MIN(W$36,W$46,W$47,W$50,W$51)</f>
        <v>5.7000000000000002E-2</v>
      </c>
      <c r="G109" s="120">
        <f>MIN(C124:F124)</f>
        <v>0.05</v>
      </c>
      <c r="H109" s="173"/>
      <c r="I109" s="5" t="s">
        <v>17</v>
      </c>
      <c r="J109" s="12" t="s">
        <v>9</v>
      </c>
      <c r="K109" s="148">
        <f>MIN(D$38,D$39,D$44,D$48)</f>
        <v>5.6000000000000001E-2</v>
      </c>
      <c r="L109" s="148">
        <f>MIN(J$38,J$39,J$44,J$48)</f>
        <v>5.5E-2</v>
      </c>
      <c r="M109" s="148">
        <f>MIN(P$38,P$39,P$44,P$48)</f>
        <v>5.8000000000000003E-2</v>
      </c>
      <c r="N109" s="148">
        <f>MIN(W$38,W$39,W$44,W$48)</f>
        <v>6.0999999999999999E-2</v>
      </c>
      <c r="O109" s="127">
        <f>MIN(K109:N109)</f>
        <v>5.5E-2</v>
      </c>
      <c r="P109" s="173"/>
      <c r="Q109" s="5" t="s">
        <v>17</v>
      </c>
      <c r="R109" s="12" t="s">
        <v>9</v>
      </c>
      <c r="S109" s="148">
        <f>MIN($D$40,$D$42:$D$43)</f>
        <v>5.0999999999999997E-2</v>
      </c>
      <c r="T109" s="148">
        <f>MIN($J$40,$J$42:$J$43)</f>
        <v>5.0999999999999997E-2</v>
      </c>
      <c r="U109" s="148">
        <f>MIN($P$40,$P$42:$P$43)</f>
        <v>5.5E-2</v>
      </c>
      <c r="V109" s="148">
        <f>MIN($W$40,$W$42,$W$43)</f>
        <v>5.8000000000000003E-2</v>
      </c>
      <c r="W109" s="134">
        <f>MIN(S109:V109)</f>
        <v>5.0999999999999997E-2</v>
      </c>
      <c r="X109" s="173"/>
      <c r="Y109" s="5" t="s">
        <v>17</v>
      </c>
      <c r="Z109" s="12" t="s">
        <v>9</v>
      </c>
      <c r="AA109" s="148">
        <f>MIN($D$37,$D$45,$D$49)</f>
        <v>0.05</v>
      </c>
      <c r="AB109" s="148">
        <f>MIN($J$37,$J$45,$J$49)</f>
        <v>5.1999999999999998E-2</v>
      </c>
      <c r="AC109" s="148">
        <f>MIN($P$37,$P$45,$P$49)</f>
        <v>5.6000000000000001E-2</v>
      </c>
      <c r="AD109" s="148">
        <f>MIN($W$37,$W$45,$W$49)</f>
        <v>0.06</v>
      </c>
      <c r="AE109" s="139">
        <f>MIN(AA109:AD109)</f>
        <v>0.05</v>
      </c>
      <c r="AF109" s="173"/>
      <c r="AG109" s="5" t="s">
        <v>17</v>
      </c>
      <c r="AH109" s="12" t="s">
        <v>9</v>
      </c>
      <c r="AI109" s="66">
        <f>$D$41</f>
        <v>4.9000000000000002E-2</v>
      </c>
      <c r="AJ109" s="66">
        <f>$J$41</f>
        <v>5.2999999999999999E-2</v>
      </c>
      <c r="AK109" s="66">
        <f>$P$41</f>
        <v>5.6000000000000001E-2</v>
      </c>
      <c r="AL109" s="66">
        <f>$W$41</f>
        <v>0.06</v>
      </c>
      <c r="AM109" s="73">
        <f>MIN($AI109:$AL109)</f>
        <v>4.9000000000000002E-2</v>
      </c>
    </row>
    <row r="110" spans="1:39" s="1" customFormat="1" x14ac:dyDescent="0.35">
      <c r="A110" s="5"/>
      <c r="B110" s="6" t="s">
        <v>10</v>
      </c>
      <c r="C110" s="148">
        <f>MAX(D$36,D$46,D$47,D$50,D$51)</f>
        <v>5.2999999999999999E-2</v>
      </c>
      <c r="D110" s="148">
        <f>MAX(J$36,J$46,J$47,J$50,J$51)</f>
        <v>5.6000000000000001E-2</v>
      </c>
      <c r="E110" s="148">
        <f>MAX(P$36,P$46,P$47,P$50,P$51)</f>
        <v>5.8999999999999997E-2</v>
      </c>
      <c r="F110" s="148">
        <f>MAX(W$36,W$46,W$47,W$50,W$51)</f>
        <v>6.3E-2</v>
      </c>
      <c r="G110" s="121">
        <f>MAX(C125:F125)</f>
        <v>9.9000000000000005E-2</v>
      </c>
      <c r="H110" s="173"/>
      <c r="I110" s="5"/>
      <c r="J110" s="6" t="s">
        <v>10</v>
      </c>
      <c r="K110" s="148">
        <f>MAX(D$38,D$39,D$44,D$48)</f>
        <v>6.2E-2</v>
      </c>
      <c r="L110" s="148">
        <f>MAX(J$38,J$39,J$44,J$48)</f>
        <v>7.0999999999999994E-2</v>
      </c>
      <c r="M110" s="148">
        <f>MAX(P$38,P$39,P$44,P$48)</f>
        <v>7.6999999999999999E-2</v>
      </c>
      <c r="N110" s="148">
        <f>MAX(W$38,W$39,W$44,W$48)</f>
        <v>8.1000000000000003E-2</v>
      </c>
      <c r="O110" s="128">
        <f>MAX(K110:N110)</f>
        <v>8.1000000000000003E-2</v>
      </c>
      <c r="P110" s="173"/>
      <c r="Q110" s="5"/>
      <c r="R110" s="6" t="s">
        <v>10</v>
      </c>
      <c r="S110" s="148">
        <f>MAX($D$40,$D$42:$D$43)</f>
        <v>5.7000000000000002E-2</v>
      </c>
      <c r="T110" s="148">
        <f>MAX($J$40,$J$42:$J$43)</f>
        <v>6.3E-2</v>
      </c>
      <c r="U110" s="148">
        <f>MAX($P$40,$P$42:$P$43)</f>
        <v>6.7000000000000004E-2</v>
      </c>
      <c r="V110" s="148">
        <f>MAX($W$40,$W$42,$W$43)</f>
        <v>7.0999999999999994E-2</v>
      </c>
      <c r="W110" s="135">
        <f>MAX(S110:V110)</f>
        <v>7.0999999999999994E-2</v>
      </c>
      <c r="X110" s="173"/>
      <c r="Y110" s="5"/>
      <c r="Z110" s="6" t="s">
        <v>10</v>
      </c>
      <c r="AA110" s="149">
        <f>MAX($D$37,$D$45,$D$49)</f>
        <v>5.2999999999999999E-2</v>
      </c>
      <c r="AB110" s="149">
        <f>MAX($J$37,$J$45,$J$49)</f>
        <v>5.8000000000000003E-2</v>
      </c>
      <c r="AC110" s="149">
        <f>MAX($P$37,$P$45,$P$49)</f>
        <v>6.2E-2</v>
      </c>
      <c r="AD110" s="149">
        <f>MAX($W$37,$W$45,$W$49)</f>
        <v>6.5000000000000002E-2</v>
      </c>
      <c r="AE110" s="142">
        <f>MAX(AA110:AD110)</f>
        <v>6.5000000000000002E-2</v>
      </c>
      <c r="AF110" s="173"/>
      <c r="AG110" s="5" t="s">
        <v>20</v>
      </c>
      <c r="AH110" s="12" t="s">
        <v>9</v>
      </c>
      <c r="AI110" s="66">
        <f>$D$57</f>
        <v>4.9000000000000002E-2</v>
      </c>
      <c r="AJ110" s="66">
        <f>$J$57</f>
        <v>5.1999999999999998E-2</v>
      </c>
      <c r="AK110" s="66">
        <f>$P$57</f>
        <v>5.5E-2</v>
      </c>
      <c r="AL110" s="66">
        <f>$W$57</f>
        <v>5.8999999999999997E-2</v>
      </c>
      <c r="AM110" s="73">
        <f>MIN($AI110:$AL110)</f>
        <v>4.9000000000000002E-2</v>
      </c>
    </row>
    <row r="111" spans="1:39" s="1" customFormat="1" x14ac:dyDescent="0.35">
      <c r="A111" s="5" t="s">
        <v>20</v>
      </c>
      <c r="B111" s="12" t="s">
        <v>9</v>
      </c>
      <c r="C111" s="148">
        <f>MIN(D$52,D$62,D$63,D$66,D$67)</f>
        <v>0.05</v>
      </c>
      <c r="D111" s="148">
        <f>MIN(J$52,J$62,J$63,J$66,J$67)</f>
        <v>0.05</v>
      </c>
      <c r="E111" s="148">
        <f>MIN(P$52,P$62,P$63,P$66,P$67)</f>
        <v>5.2999999999999999E-2</v>
      </c>
      <c r="F111" s="148">
        <f>MIN(W$52,W$62,W$63,W$66,W$67)</f>
        <v>5.6000000000000001E-2</v>
      </c>
      <c r="G111" s="120">
        <f>MIN(C126:F126)</f>
        <v>0.05</v>
      </c>
      <c r="H111" s="173"/>
      <c r="I111" s="5" t="s">
        <v>20</v>
      </c>
      <c r="J111" s="12" t="s">
        <v>9</v>
      </c>
      <c r="K111" s="148">
        <f>MIN(D$54,D$55,D$60,D$64)</f>
        <v>5.6000000000000001E-2</v>
      </c>
      <c r="L111" s="148">
        <f>MIN(J$54,J$55,J$60,J$64)</f>
        <v>5.3999999999999999E-2</v>
      </c>
      <c r="M111" s="148">
        <f>MIN(P$54,P$55,P$60,P$64)</f>
        <v>5.7000000000000002E-2</v>
      </c>
      <c r="N111" s="148">
        <f>MIN(W$54,W$55,W$60,W$64)</f>
        <v>5.8999999999999997E-2</v>
      </c>
      <c r="O111" s="127">
        <f>MIN(K111:N111)</f>
        <v>5.3999999999999999E-2</v>
      </c>
      <c r="P111" s="173"/>
      <c r="Q111" s="5" t="s">
        <v>20</v>
      </c>
      <c r="R111" s="12" t="s">
        <v>9</v>
      </c>
      <c r="S111" s="148">
        <f>MIN($D$56,$D$58,$D$59)</f>
        <v>5.0999999999999997E-2</v>
      </c>
      <c r="T111" s="148">
        <f>MIN($J$56,$J$58,$J$59)</f>
        <v>5.0999999999999997E-2</v>
      </c>
      <c r="U111" s="148">
        <f>MIN($P$56,$P$58,$P$59)</f>
        <v>5.3999999999999999E-2</v>
      </c>
      <c r="V111" s="148">
        <f>MIN($W$56,$W$58,$W$59)</f>
        <v>5.7000000000000002E-2</v>
      </c>
      <c r="W111" s="134">
        <f>MIN(S111:V111)</f>
        <v>5.0999999999999997E-2</v>
      </c>
      <c r="X111" s="173"/>
      <c r="Y111" s="5" t="s">
        <v>20</v>
      </c>
      <c r="Z111" s="12" t="s">
        <v>9</v>
      </c>
      <c r="AA111" s="148">
        <f>MIN($D$53,$D$61,$D$65)</f>
        <v>0.05</v>
      </c>
      <c r="AB111" s="148">
        <f>MIN($J$53,$J$61,$J$65)</f>
        <v>5.1999999999999998E-2</v>
      </c>
      <c r="AC111" s="148">
        <f>MIN($P$53,$P$61,$P$65)</f>
        <v>5.5E-2</v>
      </c>
      <c r="AD111" s="148">
        <f>MIN($W$53,$W$61,$W$65)</f>
        <v>5.8000000000000003E-2</v>
      </c>
      <c r="AE111" s="139">
        <f>MIN(AA111:AD111)</f>
        <v>0.05</v>
      </c>
      <c r="AF111" s="173"/>
      <c r="AG111" s="5" t="s">
        <v>41</v>
      </c>
      <c r="AH111" s="12" t="s">
        <v>9</v>
      </c>
      <c r="AI111" s="66">
        <f>$D$73</f>
        <v>0.05</v>
      </c>
      <c r="AJ111" s="66">
        <f>$J$73</f>
        <v>5.1999999999999998E-2</v>
      </c>
      <c r="AK111" s="66">
        <f>$P$73</f>
        <v>5.2999999999999999E-2</v>
      </c>
      <c r="AL111" s="66">
        <f>$W$73</f>
        <v>5.5E-2</v>
      </c>
      <c r="AM111" s="73">
        <f>MIN($AI111:$AL111)</f>
        <v>0.05</v>
      </c>
    </row>
    <row r="112" spans="1:39" s="1" customFormat="1" x14ac:dyDescent="0.35">
      <c r="A112" s="5"/>
      <c r="B112" s="6" t="s">
        <v>10</v>
      </c>
      <c r="C112" s="148">
        <f>MAX(D$52,D$62,D$63,D$66,D$67)</f>
        <v>5.1999999999999998E-2</v>
      </c>
      <c r="D112" s="148">
        <f>MAX(J$52,J$62,J$63,J$66,J$67)</f>
        <v>5.3999999999999999E-2</v>
      </c>
      <c r="E112" s="148">
        <f>MAX(P$52,P$62,P$63,P$66,P$67)</f>
        <v>5.8000000000000003E-2</v>
      </c>
      <c r="F112" s="148">
        <f>MAX(W$52,W$62,W$63,W$66,W$67)</f>
        <v>6.0999999999999999E-2</v>
      </c>
      <c r="G112" s="121">
        <f>MAX(C127:F127)</f>
        <v>0.1</v>
      </c>
      <c r="H112" s="173"/>
      <c r="I112" s="5"/>
      <c r="J112" s="6" t="s">
        <v>10</v>
      </c>
      <c r="K112" s="148">
        <f>MAX(D$54,D$55,D$60,D$64)</f>
        <v>0.06</v>
      </c>
      <c r="L112" s="148">
        <f>MAX(J$54,J$55,J$60,J$64)</f>
        <v>6.8000000000000005E-2</v>
      </c>
      <c r="M112" s="148">
        <f>MAX(P$54,P$55,P$60,P$64)</f>
        <v>7.1999999999999995E-2</v>
      </c>
      <c r="N112" s="148">
        <f>MAX(W$54,W$55,W$60,W$64)</f>
        <v>7.5999999999999998E-2</v>
      </c>
      <c r="O112" s="128">
        <f>MAX(K112:N112)</f>
        <v>7.5999999999999998E-2</v>
      </c>
      <c r="P112" s="173"/>
      <c r="Q112" s="5"/>
      <c r="R112" s="6" t="s">
        <v>10</v>
      </c>
      <c r="S112" s="148">
        <f>MAX($D$56,$D$58,$D$59)</f>
        <v>5.6000000000000001E-2</v>
      </c>
      <c r="T112" s="148">
        <f>MAX($J$56,$J$58,$J$59)</f>
        <v>6.0999999999999999E-2</v>
      </c>
      <c r="U112" s="148">
        <f>MAX($P$56,$P$58,$P$59)</f>
        <v>6.5000000000000002E-2</v>
      </c>
      <c r="V112" s="148">
        <f>MAX($W$56,$W$58,$W$59)</f>
        <v>6.8000000000000005E-2</v>
      </c>
      <c r="W112" s="135">
        <f>MAX(S112:V112)</f>
        <v>6.8000000000000005E-2</v>
      </c>
      <c r="X112" s="173"/>
      <c r="Y112" s="5"/>
      <c r="Z112" s="6" t="s">
        <v>10</v>
      </c>
      <c r="AA112" s="149">
        <f>MAX($D$53,$D$61,$D$65)</f>
        <v>5.2999999999999999E-2</v>
      </c>
      <c r="AB112" s="149">
        <f>MAX($J$53,$J$61,$J$65)</f>
        <v>5.6000000000000001E-2</v>
      </c>
      <c r="AC112" s="149">
        <f>MAX($P$53,$P$61,$P$65)</f>
        <v>5.8999999999999997E-2</v>
      </c>
      <c r="AD112" s="148">
        <f>MAX($W$53,$W$61,$W$65)</f>
        <v>6.3E-2</v>
      </c>
      <c r="AE112" s="142">
        <f>MAX(AA112:AD112)</f>
        <v>6.3E-2</v>
      </c>
      <c r="AF112" s="173"/>
      <c r="AG112" s="69"/>
      <c r="AH112" s="147" t="s">
        <v>9</v>
      </c>
      <c r="AI112" s="71">
        <f>MIN($AI107:$AI111)</f>
        <v>4.7E-2</v>
      </c>
      <c r="AJ112" s="71">
        <f>MIN($AJ107:$AJ111)</f>
        <v>5.1999999999999998E-2</v>
      </c>
      <c r="AK112" s="71">
        <f>MIN($AK107:$AK111)</f>
        <v>5.2999999999999999E-2</v>
      </c>
      <c r="AL112" s="71">
        <f>MIN($AL107:$AL111)</f>
        <v>5.5E-2</v>
      </c>
      <c r="AM112" s="72">
        <f>MIN($AM107:$AM111)</f>
        <v>4.7E-2</v>
      </c>
    </row>
    <row r="113" spans="1:39" s="1" customFormat="1" x14ac:dyDescent="0.35">
      <c r="A113" s="173" t="s">
        <v>41</v>
      </c>
      <c r="B113" s="12" t="s">
        <v>9</v>
      </c>
      <c r="C113" s="148">
        <f>MIN(D$68,D$78,D$79,D$82,D$83)</f>
        <v>0.05</v>
      </c>
      <c r="D113" s="148">
        <f>MIN(J$68,J$78,J$79,J$82,J$83)</f>
        <v>0.05</v>
      </c>
      <c r="E113" s="148">
        <f>MIN(P$68,P$78,P$79,P$82,P$83)</f>
        <v>5.1999999999999998E-2</v>
      </c>
      <c r="F113" s="148">
        <f>MIN(W$68,W$78,W$79,W$82,W$83)</f>
        <v>5.2999999999999999E-2</v>
      </c>
      <c r="G113" s="120">
        <f>MIN(C128:F128)</f>
        <v>0.05</v>
      </c>
      <c r="H113" s="173"/>
      <c r="I113" s="5" t="s">
        <v>41</v>
      </c>
      <c r="J113" s="12" t="s">
        <v>9</v>
      </c>
      <c r="K113" s="148">
        <f>MIN(D$70,D$71,D$76,D$80)</f>
        <v>5.2999999999999999E-2</v>
      </c>
      <c r="L113" s="148">
        <f>MIN(J$70,J$71,J$76,J$80)</f>
        <v>5.1999999999999998E-2</v>
      </c>
      <c r="M113" s="148">
        <f>MIN(P$70,P$71,P$76,P$80)</f>
        <v>5.3999999999999999E-2</v>
      </c>
      <c r="N113" s="148">
        <f>MIN(W$70,W$71,W$76,W$80)</f>
        <v>5.5E-2</v>
      </c>
      <c r="O113" s="127">
        <f>MIN(K113:N113)</f>
        <v>5.1999999999999998E-2</v>
      </c>
      <c r="P113" s="173"/>
      <c r="Q113" s="5" t="s">
        <v>41</v>
      </c>
      <c r="R113" s="12" t="s">
        <v>9</v>
      </c>
      <c r="S113" s="148">
        <f>MIN($D$72,$D$74,$D$75)</f>
        <v>0.05</v>
      </c>
      <c r="T113" s="148">
        <f>MIN($J$72,$J$74,$J$75)</f>
        <v>0.05</v>
      </c>
      <c r="U113" s="148">
        <f>MIN($P$72,$P$74,$P$75)</f>
        <v>5.1999999999999998E-2</v>
      </c>
      <c r="V113" s="148">
        <f>MIN($W$72,$W$74,$W$75)</f>
        <v>5.3999999999999999E-2</v>
      </c>
      <c r="W113" s="134">
        <f>MIN(S113:V113)</f>
        <v>0.05</v>
      </c>
      <c r="X113" s="173"/>
      <c r="Y113" s="5" t="s">
        <v>41</v>
      </c>
      <c r="Z113" s="12" t="s">
        <v>9</v>
      </c>
      <c r="AA113" s="148">
        <f>MIN($D$69,$D$77,$D$81)</f>
        <v>0.05</v>
      </c>
      <c r="AB113" s="148">
        <f>MIN($J$69,$J$77,$J$81)</f>
        <v>5.0999999999999997E-2</v>
      </c>
      <c r="AC113" s="148">
        <f>MIN($P$69,$P$77,$P$81)</f>
        <v>5.2999999999999999E-2</v>
      </c>
      <c r="AD113" s="148">
        <f>MIN($W$69,$W$77,$W$81)</f>
        <v>5.5E-2</v>
      </c>
      <c r="AE113" s="139">
        <f>MIN(AA113:AD113)</f>
        <v>0.05</v>
      </c>
      <c r="AF113" s="173"/>
      <c r="AG113" s="69"/>
      <c r="AH113" s="147" t="s">
        <v>10</v>
      </c>
      <c r="AI113" s="71">
        <f>MAX($AI107:$AI111)</f>
        <v>0.05</v>
      </c>
      <c r="AJ113" s="71">
        <f>MAX($AJ107:$AJ111)</f>
        <v>5.2999999999999999E-2</v>
      </c>
      <c r="AK113" s="71">
        <f>MAX($AK107:$AK111)</f>
        <v>5.8000000000000003E-2</v>
      </c>
      <c r="AL113" s="71">
        <f>MAX($AL107:$AL111)</f>
        <v>6.4000000000000001E-2</v>
      </c>
      <c r="AM113" s="72">
        <f>MAX($AM107:$AM111)</f>
        <v>0.05</v>
      </c>
    </row>
    <row r="114" spans="1:39" s="1" customFormat="1" x14ac:dyDescent="0.35">
      <c r="A114" s="173"/>
      <c r="B114" s="6" t="s">
        <v>10</v>
      </c>
      <c r="C114" s="148">
        <f>MAX(D$68,D$78,D$79,D$82,D$83)</f>
        <v>5.0999999999999997E-2</v>
      </c>
      <c r="D114" s="148">
        <f>MAX(J$68,J$78,J$79,J$82,J$83)</f>
        <v>5.2999999999999999E-2</v>
      </c>
      <c r="E114" s="148">
        <f>MAX(P$68,P$78,P$79,P$82,P$83)</f>
        <v>5.5E-2</v>
      </c>
      <c r="F114" s="148">
        <f>MAX(W$68,W$78,W$79,W$82,W$83)</f>
        <v>5.7000000000000002E-2</v>
      </c>
      <c r="G114" s="121">
        <f>MAX(C129:F129)</f>
        <v>0.1</v>
      </c>
      <c r="H114" s="173"/>
      <c r="I114" s="5"/>
      <c r="J114" s="6" t="s">
        <v>10</v>
      </c>
      <c r="K114" s="148">
        <f>MAX(D$70,D$71,D$76,D$80)</f>
        <v>5.5E-2</v>
      </c>
      <c r="L114" s="148">
        <f>MAX(J$70,J$71,J$76,J$80)</f>
        <v>5.8999999999999997E-2</v>
      </c>
      <c r="M114" s="148">
        <f>MAX(P$70,P$71,P$76,P$80)</f>
        <v>6.2E-2</v>
      </c>
      <c r="N114" s="148">
        <f>MAX(W$70,W$71,W$76,W$80)</f>
        <v>6.4000000000000001E-2</v>
      </c>
      <c r="O114" s="128">
        <f>MAX(K114:N114)</f>
        <v>6.4000000000000001E-2</v>
      </c>
      <c r="P114" s="173"/>
      <c r="Q114" s="5"/>
      <c r="R114" s="6" t="s">
        <v>10</v>
      </c>
      <c r="S114" s="148">
        <f>MAX($D$72,$D$74,$D$75)</f>
        <v>5.3999999999999999E-2</v>
      </c>
      <c r="T114" s="148">
        <f>MAX($J$72,$J$74,$J$75)</f>
        <v>5.7000000000000002E-2</v>
      </c>
      <c r="U114" s="148">
        <f>MAX($P$72,$P$74,$P$75)</f>
        <v>5.8000000000000003E-2</v>
      </c>
      <c r="V114" s="148">
        <f>MAX($W$72,$W$74,$W$75)</f>
        <v>0.06</v>
      </c>
      <c r="W114" s="135">
        <f>MAX(S114:V114)</f>
        <v>0.06</v>
      </c>
      <c r="X114" s="173"/>
      <c r="Y114" s="5"/>
      <c r="Z114" s="6" t="s">
        <v>10</v>
      </c>
      <c r="AA114" s="148">
        <f>MAX($D$69,$D$77,$D$81)</f>
        <v>5.0999999999999997E-2</v>
      </c>
      <c r="AB114" s="148">
        <f>MAX($J$69,$J$77,$J$81)</f>
        <v>5.3999999999999999E-2</v>
      </c>
      <c r="AC114" s="148">
        <f>MAX($P$69,$P$77,$P$81)</f>
        <v>5.5E-2</v>
      </c>
      <c r="AD114" s="148">
        <f>MAX($W$69,$W$77,$W$81)</f>
        <v>5.7000000000000002E-2</v>
      </c>
      <c r="AE114" s="142">
        <f>MAX(AA114:AD114)</f>
        <v>5.7000000000000002E-2</v>
      </c>
      <c r="AF114" s="173"/>
      <c r="AG114" s="173"/>
      <c r="AH114" s="173"/>
      <c r="AI114" s="173"/>
      <c r="AJ114" s="173"/>
      <c r="AK114" s="173"/>
      <c r="AL114" s="173"/>
      <c r="AM114" s="173"/>
    </row>
    <row r="115" spans="1:39" s="1" customFormat="1" x14ac:dyDescent="0.35">
      <c r="A115" s="40"/>
      <c r="B115" s="41" t="s">
        <v>18</v>
      </c>
      <c r="C115" s="122">
        <f>MIN(C105:C114)</f>
        <v>4.8000000000000001E-2</v>
      </c>
      <c r="D115" s="122">
        <f>MIN(D105:D114)</f>
        <v>0.05</v>
      </c>
      <c r="E115" s="122">
        <f>MIN(E105:E114)</f>
        <v>5.1999999999999998E-2</v>
      </c>
      <c r="F115" s="122">
        <f>MIN(F105:F114)</f>
        <v>5.2999999999999999E-2</v>
      </c>
      <c r="G115" s="123">
        <f>MIN(C115:F115)</f>
        <v>4.8000000000000001E-2</v>
      </c>
      <c r="H115" s="173"/>
      <c r="I115" s="46"/>
      <c r="J115" s="47" t="s">
        <v>18</v>
      </c>
      <c r="K115" s="129">
        <f>MIN(K105:K114)</f>
        <v>5.2999999999999999E-2</v>
      </c>
      <c r="L115" s="129">
        <f>MIN(L105:L114)</f>
        <v>5.1999999999999998E-2</v>
      </c>
      <c r="M115" s="129">
        <f>MIN(M105:M114)</f>
        <v>5.3999999999999999E-2</v>
      </c>
      <c r="N115" s="129">
        <f>MIN(N105:N114)</f>
        <v>5.5E-2</v>
      </c>
      <c r="O115" s="130">
        <f>MIN(K115:N115)</f>
        <v>5.1999999999999998E-2</v>
      </c>
      <c r="P115" s="173"/>
      <c r="Q115" s="52"/>
      <c r="R115" s="53" t="s">
        <v>18</v>
      </c>
      <c r="S115" s="112">
        <f>MIN(S105:S114)</f>
        <v>0.05</v>
      </c>
      <c r="T115" s="112">
        <f>MIN(T105:T114)</f>
        <v>0.05</v>
      </c>
      <c r="U115" s="112">
        <f>MIN(U105:U114)</f>
        <v>5.1999999999999998E-2</v>
      </c>
      <c r="V115" s="112">
        <f>MIN(V105:V114)</f>
        <v>5.3999999999999999E-2</v>
      </c>
      <c r="W115" s="136">
        <f>MIN(S115:V115)</f>
        <v>0.05</v>
      </c>
      <c r="X115" s="173"/>
      <c r="Y115" s="59"/>
      <c r="Z115" s="60" t="s">
        <v>11</v>
      </c>
      <c r="AA115" s="143">
        <f>MIN(AA105:AA114)</f>
        <v>0.05</v>
      </c>
      <c r="AB115" s="143">
        <f>MIN(AB105:AB114)</f>
        <v>5.0999999999999997E-2</v>
      </c>
      <c r="AC115" s="143">
        <f>MIN(AC105:AC114)</f>
        <v>5.2999999999999999E-2</v>
      </c>
      <c r="AD115" s="143">
        <f>MIN(AD105:AD114)</f>
        <v>5.5E-2</v>
      </c>
      <c r="AE115" s="144">
        <f>MIN(AA115:AD115)</f>
        <v>0.05</v>
      </c>
      <c r="AF115" s="173"/>
      <c r="AG115" s="173"/>
      <c r="AH115" s="173"/>
      <c r="AI115" s="173"/>
      <c r="AJ115" s="173"/>
      <c r="AK115" s="173"/>
      <c r="AL115" s="173"/>
      <c r="AM115" s="173"/>
    </row>
    <row r="116" spans="1:39" s="1" customFormat="1" x14ac:dyDescent="0.35">
      <c r="A116" s="42"/>
      <c r="B116" s="43" t="s">
        <v>19</v>
      </c>
      <c r="C116" s="124">
        <f>MAX(C105:C114)</f>
        <v>5.5E-2</v>
      </c>
      <c r="D116" s="124">
        <f>MAX(D105:D114)</f>
        <v>5.6000000000000001E-2</v>
      </c>
      <c r="E116" s="124">
        <f>MAX(E105:E114)</f>
        <v>6.3E-2</v>
      </c>
      <c r="F116" s="124">
        <f>MAX(F105:F114)</f>
        <v>6.8000000000000005E-2</v>
      </c>
      <c r="G116" s="125">
        <f>MAX(C116:F116)</f>
        <v>6.8000000000000005E-2</v>
      </c>
      <c r="H116" s="173"/>
      <c r="I116" s="48"/>
      <c r="J116" s="49" t="s">
        <v>19</v>
      </c>
      <c r="K116" s="131">
        <f>MAX(K105:K114)</f>
        <v>7.0999999999999994E-2</v>
      </c>
      <c r="L116" s="131">
        <f>MAX(L105:L114)</f>
        <v>8.5000000000000006E-2</v>
      </c>
      <c r="M116" s="131">
        <f>MAX(M105:M114)</f>
        <v>9.4E-2</v>
      </c>
      <c r="N116" s="131">
        <f>MAX(N105:N114)</f>
        <v>0.10100000000000001</v>
      </c>
      <c r="O116" s="132">
        <f>MAX(K116:N116)</f>
        <v>0.10100000000000001</v>
      </c>
      <c r="P116" s="173"/>
      <c r="Q116" s="54"/>
      <c r="R116" s="55" t="s">
        <v>19</v>
      </c>
      <c r="S116" s="137">
        <f>MAX(S105:S114)</f>
        <v>6.3E-2</v>
      </c>
      <c r="T116" s="137">
        <f>MAX(T105:T114)</f>
        <v>7.1999999999999995E-2</v>
      </c>
      <c r="U116" s="137">
        <f>MAX(U105:U114)</f>
        <v>7.8E-2</v>
      </c>
      <c r="V116" s="137">
        <f>MAX(V105:V114)</f>
        <v>8.3000000000000004E-2</v>
      </c>
      <c r="W116" s="138">
        <f>MAX(S116:V116)</f>
        <v>8.3000000000000004E-2</v>
      </c>
      <c r="X116" s="173"/>
      <c r="Y116" s="61"/>
      <c r="Z116" s="62"/>
      <c r="AA116" s="145">
        <f>MAX(AA105:AA114)</f>
        <v>5.5E-2</v>
      </c>
      <c r="AB116" s="145">
        <f>MAX(AB105:AB114)</f>
        <v>6.2E-2</v>
      </c>
      <c r="AC116" s="145">
        <f>MAX(AC105:AC114)</f>
        <v>6.7000000000000004E-2</v>
      </c>
      <c r="AD116" s="145">
        <f>MAX(AD105:AD114)</f>
        <v>7.1999999999999995E-2</v>
      </c>
      <c r="AE116" s="150">
        <f>MAX(AA116:AD116)</f>
        <v>7.1999999999999995E-2</v>
      </c>
      <c r="AF116" s="173"/>
      <c r="AG116" s="173"/>
      <c r="AH116" s="173"/>
      <c r="AI116" s="173"/>
      <c r="AJ116" s="173"/>
      <c r="AK116" s="173"/>
      <c r="AL116" s="173"/>
      <c r="AM116" s="173"/>
    </row>
    <row r="117" spans="1:39" s="1" customFormat="1" x14ac:dyDescent="0.35">
      <c r="A117" s="34"/>
      <c r="B117" s="35"/>
      <c r="C117" s="35"/>
      <c r="D117" s="35"/>
      <c r="E117" s="35"/>
      <c r="F117" s="35"/>
      <c r="G117" s="36"/>
      <c r="H117" s="37"/>
      <c r="I117" s="34"/>
      <c r="J117" s="35"/>
      <c r="K117" s="35"/>
      <c r="L117" s="35"/>
      <c r="M117" s="35"/>
      <c r="N117" s="35"/>
      <c r="O117" s="36"/>
      <c r="P117" s="3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</row>
    <row r="118" spans="1:39" s="1" customFormat="1" x14ac:dyDescent="0.35">
      <c r="A118" s="2" t="s">
        <v>50</v>
      </c>
      <c r="B118" s="3" t="s">
        <v>8</v>
      </c>
      <c r="C118" s="4">
        <v>2</v>
      </c>
      <c r="D118" s="4">
        <v>3</v>
      </c>
      <c r="E118" s="4">
        <v>4</v>
      </c>
      <c r="F118" s="4">
        <v>5</v>
      </c>
      <c r="G118" s="38" t="s">
        <v>11</v>
      </c>
      <c r="H118" s="173"/>
      <c r="I118" s="2" t="s">
        <v>50</v>
      </c>
      <c r="J118" s="3" t="s">
        <v>8</v>
      </c>
      <c r="K118" s="4">
        <v>2</v>
      </c>
      <c r="L118" s="4">
        <v>3</v>
      </c>
      <c r="M118" s="4">
        <v>4</v>
      </c>
      <c r="N118" s="4">
        <v>5</v>
      </c>
      <c r="O118" s="44" t="s">
        <v>11</v>
      </c>
      <c r="P118" s="173"/>
      <c r="Q118" s="2" t="s">
        <v>3</v>
      </c>
      <c r="R118" s="3" t="s">
        <v>8</v>
      </c>
      <c r="S118" s="4">
        <v>2</v>
      </c>
      <c r="T118" s="4">
        <v>3</v>
      </c>
      <c r="U118" s="4">
        <v>4</v>
      </c>
      <c r="V118" s="4">
        <v>5</v>
      </c>
      <c r="W118" s="50" t="s">
        <v>11</v>
      </c>
      <c r="X118" s="173"/>
      <c r="Y118" s="2" t="s">
        <v>3</v>
      </c>
      <c r="Z118" s="3" t="s">
        <v>8</v>
      </c>
      <c r="AA118" s="4">
        <v>2</v>
      </c>
      <c r="AB118" s="4">
        <v>3</v>
      </c>
      <c r="AC118" s="4">
        <v>4</v>
      </c>
      <c r="AD118" s="4">
        <v>5</v>
      </c>
      <c r="AE118" s="56" t="s">
        <v>11</v>
      </c>
      <c r="AF118" s="173"/>
      <c r="AG118" s="186" t="s">
        <v>53</v>
      </c>
      <c r="AH118" s="186"/>
      <c r="AI118" s="186"/>
      <c r="AJ118" s="186"/>
      <c r="AK118" s="186"/>
      <c r="AL118" s="186"/>
      <c r="AM118" s="186"/>
    </row>
    <row r="119" spans="1:39" s="1" customFormat="1" x14ac:dyDescent="0.35">
      <c r="A119" s="5" t="s">
        <v>12</v>
      </c>
      <c r="B119" s="6"/>
      <c r="C119" s="7"/>
      <c r="D119" s="7"/>
      <c r="E119" s="7"/>
      <c r="F119" s="7"/>
      <c r="G119" s="39"/>
      <c r="H119" s="173"/>
      <c r="I119" s="5" t="s">
        <v>12</v>
      </c>
      <c r="J119" s="6"/>
      <c r="K119" s="7"/>
      <c r="L119" s="7"/>
      <c r="M119" s="7"/>
      <c r="N119" s="7"/>
      <c r="O119" s="45"/>
      <c r="P119" s="173"/>
      <c r="Q119" s="5" t="s">
        <v>12</v>
      </c>
      <c r="R119" s="6"/>
      <c r="S119" s="7"/>
      <c r="T119" s="7"/>
      <c r="U119" s="7"/>
      <c r="V119" s="7"/>
      <c r="W119" s="51"/>
      <c r="X119" s="173"/>
      <c r="Y119" s="5" t="s">
        <v>12</v>
      </c>
      <c r="Z119" s="6"/>
      <c r="AA119" s="7"/>
      <c r="AB119" s="7"/>
      <c r="AC119" s="7"/>
      <c r="AD119" s="7"/>
      <c r="AE119" s="57"/>
      <c r="AF119" s="173"/>
      <c r="AG119" s="173"/>
      <c r="AH119" s="173"/>
      <c r="AI119" s="173"/>
      <c r="AJ119" s="173"/>
      <c r="AK119" s="173"/>
      <c r="AL119" s="173"/>
      <c r="AM119" s="173"/>
    </row>
    <row r="120" spans="1:39" s="1" customFormat="1" x14ac:dyDescent="0.35">
      <c r="A120" s="5" t="s">
        <v>13</v>
      </c>
      <c r="B120" s="12" t="s">
        <v>9</v>
      </c>
      <c r="C120" s="148">
        <f>MIN(E$4,E$14,E$15,E$18,E$19)</f>
        <v>4.8000000000000001E-2</v>
      </c>
      <c r="D120" s="148">
        <f>MIN(K$4,K$14,K$15,K$18,K$19)</f>
        <v>5.1999999999999998E-2</v>
      </c>
      <c r="E120" s="148">
        <f>MIN(Q$4,Q$14,Q$15,Q$18,Q$19)</f>
        <v>5.0999999999999997E-2</v>
      </c>
      <c r="F120" s="148">
        <f>MIN(X$4,X$14,X$15,X$18,X$19)</f>
        <v>4.9000000000000002E-2</v>
      </c>
      <c r="G120" s="120">
        <f>MIN(C105:F105)</f>
        <v>4.8000000000000001E-2</v>
      </c>
      <c r="H120" s="173"/>
      <c r="I120" s="5" t="s">
        <v>13</v>
      </c>
      <c r="J120" s="12" t="s">
        <v>9</v>
      </c>
      <c r="K120" s="148">
        <f>MIN(E$6,E$7,E$12,E$16)</f>
        <v>6.4000000000000001E-2</v>
      </c>
      <c r="L120" s="148">
        <f>MIN(K$6,K$7,K$12,K$16)</f>
        <v>5.5E-2</v>
      </c>
      <c r="M120" s="148">
        <f>MIN(Q$6,Q$7,Q$12,Q$16)</f>
        <v>0.05</v>
      </c>
      <c r="N120" s="148">
        <f>MIN(X$6,X$7,X$12,X$16)</f>
        <v>4.8000000000000001E-2</v>
      </c>
      <c r="O120" s="127">
        <f>MIN(K120:N120)</f>
        <v>4.8000000000000001E-2</v>
      </c>
      <c r="P120" s="173"/>
      <c r="Q120" s="5" t="s">
        <v>13</v>
      </c>
      <c r="R120" s="12" t="s">
        <v>9</v>
      </c>
      <c r="S120" s="148">
        <f>MIN($E$8,$E$10,$E$11)</f>
        <v>5.2999999999999999E-2</v>
      </c>
      <c r="T120" s="148">
        <f>MIN($K$8,$K$10,$K$11)</f>
        <v>5.3999999999999999E-2</v>
      </c>
      <c r="U120" s="148">
        <f>MIN($Q$8,$Q$10,$Q$11)</f>
        <v>0.05</v>
      </c>
      <c r="V120" s="148">
        <f>MIN($X$8,$X$10,$X$11)</f>
        <v>4.9000000000000002E-2</v>
      </c>
      <c r="W120" s="134">
        <f>MIN(S120:V120)</f>
        <v>4.9000000000000002E-2</v>
      </c>
      <c r="X120" s="173"/>
      <c r="Y120" s="5" t="s">
        <v>13</v>
      </c>
      <c r="Z120" s="12" t="s">
        <v>9</v>
      </c>
      <c r="AA120" s="148">
        <f>MIN($E$5,$E$13,$E$17)</f>
        <v>0.05</v>
      </c>
      <c r="AB120" s="148">
        <f>MIN($K$5,$K$13,$K$17)</f>
        <v>4.4999999999999998E-2</v>
      </c>
      <c r="AC120" s="148">
        <f>MIN($Q$5,$Q$13,$Q$17)</f>
        <v>4.4999999999999998E-2</v>
      </c>
      <c r="AD120" s="148">
        <f>MIN($X$5,$X$13,$X$17)</f>
        <v>4.4999999999999998E-2</v>
      </c>
      <c r="AE120" s="139">
        <f>MIN(AA120:AD120)</f>
        <v>4.4999999999999998E-2</v>
      </c>
      <c r="AF120" s="173"/>
      <c r="AG120" s="2" t="s">
        <v>15</v>
      </c>
      <c r="AH120" s="3" t="s">
        <v>8</v>
      </c>
      <c r="AI120" s="4">
        <v>2</v>
      </c>
      <c r="AJ120" s="4">
        <v>3</v>
      </c>
      <c r="AK120" s="4">
        <v>4</v>
      </c>
      <c r="AL120" s="4">
        <v>5</v>
      </c>
      <c r="AM120" s="67" t="s">
        <v>11</v>
      </c>
    </row>
    <row r="121" spans="1:39" s="1" customFormat="1" x14ac:dyDescent="0.35">
      <c r="A121" s="5"/>
      <c r="B121" s="6" t="s">
        <v>10</v>
      </c>
      <c r="C121" s="148">
        <f>MAX(E$4,E$14,E$15,E$18,E$19)</f>
        <v>5.5E-2</v>
      </c>
      <c r="D121" s="148">
        <f>MAX(K$4,K$14,K$15,K$18,K$19)</f>
        <v>7.5999999999999998E-2</v>
      </c>
      <c r="E121" s="148">
        <f>MAX(Q$4,Q$14,Q$15,Q$18,Q$19)</f>
        <v>8.7999999999999995E-2</v>
      </c>
      <c r="F121" s="148">
        <f>MAX(X$4,X$14,X$15,X$18,X$19)</f>
        <v>9.8000000000000004E-2</v>
      </c>
      <c r="G121" s="121">
        <f>MAX(C106:F106)</f>
        <v>6.8000000000000005E-2</v>
      </c>
      <c r="H121" s="173"/>
      <c r="I121" s="5"/>
      <c r="J121" s="6" t="s">
        <v>10</v>
      </c>
      <c r="K121" s="148">
        <f>MAX(E$6,E$7,E$12,E$16)</f>
        <v>7.0999999999999994E-2</v>
      </c>
      <c r="L121" s="148">
        <f>MAX(K$6,K$7,K$12,K$16)</f>
        <v>8.4000000000000005E-2</v>
      </c>
      <c r="M121" s="148">
        <f>MAX(Q$6,Q$7,Q$12,Q$16)</f>
        <v>9.4E-2</v>
      </c>
      <c r="N121" s="148">
        <f>MAX(X$6,X$7,X$12,X$16)</f>
        <v>0.10100000000000001</v>
      </c>
      <c r="O121" s="128">
        <f>MAX(K121:N121)</f>
        <v>0.10100000000000001</v>
      </c>
      <c r="P121" s="173"/>
      <c r="Q121" s="5"/>
      <c r="R121" s="6" t="s">
        <v>10</v>
      </c>
      <c r="S121" s="148">
        <f>MAX($E$8,$E$10,$E$11)</f>
        <v>6.3E-2</v>
      </c>
      <c r="T121" s="148">
        <f>MAX($K$8,$K$10,$K$11)</f>
        <v>7.8E-2</v>
      </c>
      <c r="U121" s="148">
        <f>MAX($Q$8,$Q$10,$Q$11)</f>
        <v>9.0999999999999998E-2</v>
      </c>
      <c r="V121" s="148">
        <f>MAX($X$8,$X$10,$X$11)</f>
        <v>9.9000000000000005E-2</v>
      </c>
      <c r="W121" s="135">
        <f>MAX(S121:V121)</f>
        <v>9.9000000000000005E-2</v>
      </c>
      <c r="X121" s="173"/>
      <c r="Y121" s="5"/>
      <c r="Z121" s="6" t="s">
        <v>10</v>
      </c>
      <c r="AA121" s="149">
        <f>MAX($E$5,$E$13,$E$17)</f>
        <v>5.5E-2</v>
      </c>
      <c r="AB121" s="149">
        <f>MAX($K$5,$K$13,$K$17)</f>
        <v>4.9000000000000002E-2</v>
      </c>
      <c r="AC121" s="149">
        <f>MAX($Q$5,$Q$13,$Q$17)</f>
        <v>4.5999999999999999E-2</v>
      </c>
      <c r="AD121" s="149">
        <f>MAX($X$5,$X$13,$X$17)</f>
        <v>4.5999999999999999E-2</v>
      </c>
      <c r="AE121" s="142">
        <f>MAX(AA121:AD121)</f>
        <v>5.5E-2</v>
      </c>
      <c r="AF121" s="173"/>
      <c r="AG121" s="5" t="s">
        <v>12</v>
      </c>
      <c r="AH121" s="6"/>
      <c r="AI121" s="7"/>
      <c r="AJ121" s="7"/>
      <c r="AK121" s="7"/>
      <c r="AL121" s="7"/>
      <c r="AM121" s="68"/>
    </row>
    <row r="122" spans="1:39" s="1" customFormat="1" x14ac:dyDescent="0.35">
      <c r="A122" s="5" t="s">
        <v>14</v>
      </c>
      <c r="B122" s="12" t="s">
        <v>9</v>
      </c>
      <c r="C122" s="148">
        <f>MIN(E$20,E$30,E$31,E$34,E$35)</f>
        <v>4.9000000000000002E-2</v>
      </c>
      <c r="D122" s="148">
        <f>MIN(K$20,K$30,K$31,K$34,K$35)</f>
        <v>5.5E-2</v>
      </c>
      <c r="E122" s="148">
        <f>MIN(Q$20,Q$30,Q$31,Q$34,Q$35)</f>
        <v>5.2999999999999999E-2</v>
      </c>
      <c r="F122" s="148">
        <f>MIN(X$20,X$30,X$31,X$34,X$35)</f>
        <v>5.1999999999999998E-2</v>
      </c>
      <c r="G122" s="120">
        <f>MIN(C107:F107)</f>
        <v>4.9000000000000002E-2</v>
      </c>
      <c r="H122" s="173"/>
      <c r="I122" s="5" t="s">
        <v>14</v>
      </c>
      <c r="J122" s="12" t="s">
        <v>9</v>
      </c>
      <c r="K122" s="148">
        <f>MIN(E$22,E$23,E$28,E$32)</f>
        <v>5.8999999999999997E-2</v>
      </c>
      <c r="L122" s="148">
        <f>MIN(K$22,K$23,K$28,K$32)</f>
        <v>5.5E-2</v>
      </c>
      <c r="M122" s="148">
        <f>MIN(Q$22,Q$23,Q$28,Q$32)</f>
        <v>5.1999999999999998E-2</v>
      </c>
      <c r="N122" s="148">
        <f>MIN(X$22,X$23,X$28,X$32)</f>
        <v>5.0999999999999997E-2</v>
      </c>
      <c r="O122" s="127">
        <f>MIN(K122:N122)</f>
        <v>5.0999999999999997E-2</v>
      </c>
      <c r="P122" s="173"/>
      <c r="Q122" s="5" t="s">
        <v>14</v>
      </c>
      <c r="R122" s="12" t="s">
        <v>9</v>
      </c>
      <c r="S122" s="148">
        <f>MIN($E$24,$E$26:$E$27)</f>
        <v>5.1999999999999998E-2</v>
      </c>
      <c r="T122" s="148">
        <f>MIN($K$24,$K$26:$K$27)</f>
        <v>5.5E-2</v>
      </c>
      <c r="U122" s="148">
        <f>MIN($Q$24,$Q$26:$Q$27)</f>
        <v>5.1999999999999998E-2</v>
      </c>
      <c r="V122" s="148">
        <f>MIN($X$24,$X$26,$X$27)</f>
        <v>5.1999999999999998E-2</v>
      </c>
      <c r="W122" s="134">
        <f>MIN(S122:V122)</f>
        <v>5.1999999999999998E-2</v>
      </c>
      <c r="X122" s="173"/>
      <c r="Y122" s="5" t="s">
        <v>14</v>
      </c>
      <c r="Z122" s="12" t="s">
        <v>9</v>
      </c>
      <c r="AA122" s="148">
        <f>MIN($E$21,$E$29,$E$33)</f>
        <v>0.05</v>
      </c>
      <c r="AB122" s="148">
        <f>MIN($K$21,$K$29,$K$33)</f>
        <v>4.7E-2</v>
      </c>
      <c r="AC122" s="148">
        <f>MIN($Q$21,$Q$29,$Q$33)</f>
        <v>4.5999999999999999E-2</v>
      </c>
      <c r="AD122" s="148">
        <f>MIN($X$21,$X$29,$X$33)</f>
        <v>4.7E-2</v>
      </c>
      <c r="AE122" s="139">
        <f>MIN(AA122:AD122)</f>
        <v>4.5999999999999999E-2</v>
      </c>
      <c r="AF122" s="173"/>
      <c r="AG122" s="5" t="s">
        <v>13</v>
      </c>
      <c r="AH122" s="12" t="s">
        <v>9</v>
      </c>
      <c r="AI122" s="66">
        <f>$E$9</f>
        <v>4.7E-2</v>
      </c>
      <c r="AJ122" s="66">
        <f>$K$9</f>
        <v>4.5999999999999999E-2</v>
      </c>
      <c r="AK122" s="66">
        <f>$Q$9</f>
        <v>4.4999999999999998E-2</v>
      </c>
      <c r="AL122" s="66">
        <f>$X$9</f>
        <v>4.4999999999999998E-2</v>
      </c>
      <c r="AM122" s="73">
        <f>MIN($AI122:$AL122)</f>
        <v>4.4999999999999998E-2</v>
      </c>
    </row>
    <row r="123" spans="1:39" s="1" customFormat="1" x14ac:dyDescent="0.35">
      <c r="A123" s="5"/>
      <c r="B123" s="6" t="s">
        <v>10</v>
      </c>
      <c r="C123" s="148">
        <f>MAX(E$20,E$30,E$31,E$34,E$35)</f>
        <v>5.2999999999999999E-2</v>
      </c>
      <c r="D123" s="148">
        <f>MAX(K$20,K$30,K$31,K$34,K$35)</f>
        <v>7.4999999999999997E-2</v>
      </c>
      <c r="E123" s="148">
        <f>MAX(Q$20,Q$30,Q$31,Q$34,Q$35)</f>
        <v>8.8999999999999996E-2</v>
      </c>
      <c r="F123" s="148">
        <f>MAX(X$20,X$30,X$31,X$34,X$35)</f>
        <v>9.9000000000000005E-2</v>
      </c>
      <c r="G123" s="121">
        <f>MAX(C108:F108)</f>
        <v>6.5000000000000002E-2</v>
      </c>
      <c r="H123" s="173"/>
      <c r="I123" s="5"/>
      <c r="J123" s="6" t="s">
        <v>10</v>
      </c>
      <c r="K123" s="148">
        <f>MAX(E$22,E$23,E$28,E$32)</f>
        <v>6.6000000000000003E-2</v>
      </c>
      <c r="L123" s="148">
        <f>MAX(K$22,K$23,K$28,K$32)</f>
        <v>8.1000000000000003E-2</v>
      </c>
      <c r="M123" s="148">
        <f>MAX(Q$22,Q$23,Q$28,Q$32)</f>
        <v>9.1999999999999998E-2</v>
      </c>
      <c r="N123" s="148">
        <f>MAX(X$22,X$23,X$28,X$32)</f>
        <v>0.10100000000000001</v>
      </c>
      <c r="O123" s="128">
        <f>MAX(K123:N123)</f>
        <v>0.10100000000000001</v>
      </c>
      <c r="P123" s="173"/>
      <c r="Q123" s="5"/>
      <c r="R123" s="6" t="s">
        <v>10</v>
      </c>
      <c r="S123" s="148">
        <f>MAX($E$24,$E$26:$E$27)</f>
        <v>0.06</v>
      </c>
      <c r="T123" s="148">
        <f>MAX($K$24,$K$26:$K$27)</f>
        <v>7.6999999999999999E-2</v>
      </c>
      <c r="U123" s="148">
        <f>MAX($Q$24,$Q$26:$Q$27)</f>
        <v>9.0999999999999998E-2</v>
      </c>
      <c r="V123" s="148">
        <f>MAX($X$24,$X$26,$X$27)</f>
        <v>0.1</v>
      </c>
      <c r="W123" s="135">
        <f>MAX(S123:V123)</f>
        <v>0.1</v>
      </c>
      <c r="X123" s="173"/>
      <c r="Y123" s="5"/>
      <c r="Z123" s="6" t="s">
        <v>10</v>
      </c>
      <c r="AA123" s="149">
        <f>MAX($E$21,$E$29,$E$33)</f>
        <v>5.3999999999999999E-2</v>
      </c>
      <c r="AB123" s="149">
        <f>MAX($K$21,$K$29,$K$33)</f>
        <v>4.9000000000000002E-2</v>
      </c>
      <c r="AC123" s="149">
        <f>MAX($Q$21,$Q$29,$Q$33)</f>
        <v>4.8000000000000001E-2</v>
      </c>
      <c r="AD123" s="149">
        <f>MAX($X$21,$X$29,$X$33)</f>
        <v>4.7E-2</v>
      </c>
      <c r="AE123" s="142">
        <f>MAX(AA123:AD123)</f>
        <v>5.3999999999999999E-2</v>
      </c>
      <c r="AF123" s="173"/>
      <c r="AG123" s="5" t="s">
        <v>14</v>
      </c>
      <c r="AH123" s="12" t="s">
        <v>9</v>
      </c>
      <c r="AI123" s="66">
        <f>$E$25</f>
        <v>4.9000000000000002E-2</v>
      </c>
      <c r="AJ123" s="66">
        <f>$K$25</f>
        <v>4.8000000000000001E-2</v>
      </c>
      <c r="AK123" s="66">
        <f>$Q$25</f>
        <v>4.7E-2</v>
      </c>
      <c r="AL123" s="66">
        <f>$X$25</f>
        <v>4.5999999999999999E-2</v>
      </c>
      <c r="AM123" s="73">
        <f>MIN($AI123:$AL123)</f>
        <v>4.5999999999999999E-2</v>
      </c>
    </row>
    <row r="124" spans="1:39" s="1" customFormat="1" x14ac:dyDescent="0.35">
      <c r="A124" s="5" t="s">
        <v>17</v>
      </c>
      <c r="B124" s="12" t="s">
        <v>9</v>
      </c>
      <c r="C124" s="148">
        <f>MIN(E$36,E$46,E$47,E$50,E$51)</f>
        <v>0.05</v>
      </c>
      <c r="D124" s="148">
        <f>MIN(K$36,K$46,K$47,K$50,K$51)</f>
        <v>5.6000000000000001E-2</v>
      </c>
      <c r="E124" s="148">
        <f>MIN(Q$36,Q$46,Q$47,Q$50,Q$51)</f>
        <v>5.5E-2</v>
      </c>
      <c r="F124" s="148">
        <f>MIN(X$36,X$46,X$47,X$50,X$51)</f>
        <v>5.3999999999999999E-2</v>
      </c>
      <c r="G124" s="120">
        <f>MIN(C109:F109)</f>
        <v>0.05</v>
      </c>
      <c r="H124" s="173"/>
      <c r="I124" s="5" t="s">
        <v>17</v>
      </c>
      <c r="J124" s="12" t="s">
        <v>9</v>
      </c>
      <c r="K124" s="148">
        <f>MIN(E$38,E$39,E$44,E$48)</f>
        <v>5.6000000000000001E-2</v>
      </c>
      <c r="L124" s="148">
        <f>MIN(K$38,K$39,K$44,K$48)</f>
        <v>5.5E-2</v>
      </c>
      <c r="M124" s="148">
        <f>MIN(Q$38,Q$39,Q$44,Q$48)</f>
        <v>5.1999999999999998E-2</v>
      </c>
      <c r="N124" s="148">
        <f>MIN(X$38,X$39,X$44,X$48)</f>
        <v>5.1999999999999998E-2</v>
      </c>
      <c r="O124" s="127">
        <f>MIN(K124:N124)</f>
        <v>5.1999999999999998E-2</v>
      </c>
      <c r="P124" s="173"/>
      <c r="Q124" s="5" t="s">
        <v>17</v>
      </c>
      <c r="R124" s="12" t="s">
        <v>9</v>
      </c>
      <c r="S124" s="148">
        <f>MIN($E$40,$E$42:$E$43)</f>
        <v>5.0999999999999997E-2</v>
      </c>
      <c r="T124" s="148">
        <f>MIN($K$40,$K$42:$K$43)</f>
        <v>5.5E-2</v>
      </c>
      <c r="U124" s="148">
        <f>MIN($Q$40,$Q$42:$Q$43)</f>
        <v>5.2999999999999999E-2</v>
      </c>
      <c r="V124" s="148">
        <f>MIN($X$40,$X$42,$X$43)</f>
        <v>5.2999999999999999E-2</v>
      </c>
      <c r="W124" s="134">
        <f>MIN(S124:V124)</f>
        <v>5.0999999999999997E-2</v>
      </c>
      <c r="X124" s="173"/>
      <c r="Y124" s="5" t="s">
        <v>17</v>
      </c>
      <c r="Z124" s="12" t="s">
        <v>9</v>
      </c>
      <c r="AA124" s="148">
        <f>MIN($E$37,$E$45,$E$49)</f>
        <v>0.05</v>
      </c>
      <c r="AB124" s="148">
        <f>MIN($K$37,$K$45,$K$49)</f>
        <v>4.8000000000000001E-2</v>
      </c>
      <c r="AC124" s="148">
        <f>MIN($Q$37,$Q$45,$Q$49)</f>
        <v>4.7E-2</v>
      </c>
      <c r="AD124" s="148">
        <f>MIN($X$37,$X$45,$X$49)</f>
        <v>4.8000000000000001E-2</v>
      </c>
      <c r="AE124" s="139">
        <f>MIN(AA124:AD124)</f>
        <v>4.7E-2</v>
      </c>
      <c r="AF124" s="173"/>
      <c r="AG124" s="5" t="s">
        <v>17</v>
      </c>
      <c r="AH124" s="12" t="s">
        <v>9</v>
      </c>
      <c r="AI124" s="66">
        <f>$E$41</f>
        <v>4.9000000000000002E-2</v>
      </c>
      <c r="AJ124" s="66">
        <f>$K$41</f>
        <v>4.8000000000000001E-2</v>
      </c>
      <c r="AK124" s="66">
        <f>$Q$41</f>
        <v>4.8000000000000001E-2</v>
      </c>
      <c r="AL124" s="66">
        <f>$X$41</f>
        <v>4.8000000000000001E-2</v>
      </c>
      <c r="AM124" s="73">
        <f>MIN($AI124:$AL124)</f>
        <v>4.8000000000000001E-2</v>
      </c>
    </row>
    <row r="125" spans="1:39" s="1" customFormat="1" x14ac:dyDescent="0.35">
      <c r="A125" s="5"/>
      <c r="B125" s="6" t="s">
        <v>10</v>
      </c>
      <c r="C125" s="148">
        <f>MAX(E$36,E$46,E$47,E$50,E$51)</f>
        <v>5.2999999999999999E-2</v>
      </c>
      <c r="D125" s="148">
        <f>MAX(K$36,K$46,K$47,K$50,K$51)</f>
        <v>7.4999999999999997E-2</v>
      </c>
      <c r="E125" s="148">
        <f>MAX(Q$36,Q$46,Q$47,Q$50,Q$51)</f>
        <v>8.8999999999999996E-2</v>
      </c>
      <c r="F125" s="148">
        <f>MAX(X$36,X$46,X$47,X$50,X$51)</f>
        <v>9.9000000000000005E-2</v>
      </c>
      <c r="G125" s="121">
        <f>MAX(C110:F110)</f>
        <v>6.3E-2</v>
      </c>
      <c r="H125" s="173"/>
      <c r="I125" s="5"/>
      <c r="J125" s="6" t="s">
        <v>10</v>
      </c>
      <c r="K125" s="148">
        <f>MAX(E$38,E$39,E$44,E$48)</f>
        <v>6.2E-2</v>
      </c>
      <c r="L125" s="148">
        <f>MAX(K$38,K$39,K$44,K$48)</f>
        <v>0.08</v>
      </c>
      <c r="M125" s="148">
        <f>MAX(Q$38,Q$39,Q$44,Q$48)</f>
        <v>9.1999999999999998E-2</v>
      </c>
      <c r="N125" s="148">
        <f>MAX(X$38,X$39,X$44,X$48)</f>
        <v>0.10100000000000001</v>
      </c>
      <c r="O125" s="128">
        <f>MAX(K125:N125)</f>
        <v>0.10100000000000001</v>
      </c>
      <c r="P125" s="173"/>
      <c r="Q125" s="5"/>
      <c r="R125" s="6" t="s">
        <v>10</v>
      </c>
      <c r="S125" s="148">
        <f>MAX($E$40,$E$42:$E$43)</f>
        <v>5.7000000000000002E-2</v>
      </c>
      <c r="T125" s="148">
        <f>MAX($K$40,$K$42:$K$43)</f>
        <v>7.6999999999999999E-2</v>
      </c>
      <c r="U125" s="148">
        <f>MAX($Q$40,$Q$42:$Q$43)</f>
        <v>9.0999999999999998E-2</v>
      </c>
      <c r="V125" s="148">
        <f>MAX($X$40,$X$42,$X$43)</f>
        <v>0.10100000000000001</v>
      </c>
      <c r="W125" s="135">
        <f>MAX(S125:V125)</f>
        <v>0.10100000000000001</v>
      </c>
      <c r="X125" s="173"/>
      <c r="Y125" s="5"/>
      <c r="Z125" s="6" t="s">
        <v>10</v>
      </c>
      <c r="AA125" s="149">
        <f>MAX($E$37,$E$45,$E$49)</f>
        <v>5.2999999999999999E-2</v>
      </c>
      <c r="AB125" s="149">
        <f>MAX($K$37,$K$45,$K$49)</f>
        <v>0.05</v>
      </c>
      <c r="AC125" s="149">
        <f>MAX($Q$37,$Q$45,$Q$49)</f>
        <v>4.9000000000000002E-2</v>
      </c>
      <c r="AD125" s="149">
        <f>MAX($X$37,$X$45,$X$49)</f>
        <v>4.8000000000000001E-2</v>
      </c>
      <c r="AE125" s="142">
        <f>MAX(AA125:AD125)</f>
        <v>5.2999999999999999E-2</v>
      </c>
      <c r="AF125" s="173"/>
      <c r="AG125" s="5" t="s">
        <v>20</v>
      </c>
      <c r="AH125" s="12" t="s">
        <v>9</v>
      </c>
      <c r="AI125" s="66">
        <f>$E$57</f>
        <v>4.9000000000000002E-2</v>
      </c>
      <c r="AJ125" s="66">
        <f>$K$57</f>
        <v>4.8000000000000001E-2</v>
      </c>
      <c r="AK125" s="66">
        <f>$Q$57</f>
        <v>4.8000000000000001E-2</v>
      </c>
      <c r="AL125" s="66">
        <f>$X$57</f>
        <v>4.8000000000000001E-2</v>
      </c>
      <c r="AM125" s="73">
        <f>MIN($AI125:$AL125)</f>
        <v>4.8000000000000001E-2</v>
      </c>
    </row>
    <row r="126" spans="1:39" s="1" customFormat="1" x14ac:dyDescent="0.35">
      <c r="A126" s="5" t="s">
        <v>20</v>
      </c>
      <c r="B126" s="12" t="s">
        <v>9</v>
      </c>
      <c r="C126" s="148">
        <f>MIN(E$52,E$62,E$63,E$66,E$67)</f>
        <v>0.05</v>
      </c>
      <c r="D126" s="148">
        <f>MIN(K$52,K$62,K$63,K$66,K$67)</f>
        <v>5.6000000000000001E-2</v>
      </c>
      <c r="E126" s="148">
        <f>MIN(Q$52,Q$62,Q$63,Q$66,Q$67)</f>
        <v>5.6000000000000001E-2</v>
      </c>
      <c r="F126" s="148">
        <f>MIN(X$52,X$62,X$63,X$66,X$67)</f>
        <v>5.5E-2</v>
      </c>
      <c r="G126" s="120">
        <f>MIN(C111:F111)</f>
        <v>0.05</v>
      </c>
      <c r="H126" s="173"/>
      <c r="I126" s="5" t="s">
        <v>20</v>
      </c>
      <c r="J126" s="12" t="s">
        <v>9</v>
      </c>
      <c r="K126" s="148">
        <f>MIN(E$54,E$55,E$60,E$64)</f>
        <v>5.6000000000000001E-2</v>
      </c>
      <c r="L126" s="148">
        <f>MIN(K$54,K$55,K$60,K$64)</f>
        <v>5.5E-2</v>
      </c>
      <c r="M126" s="148">
        <f>MIN(Q$54,Q$55,Q$60,Q$64)</f>
        <v>5.2999999999999999E-2</v>
      </c>
      <c r="N126" s="148">
        <f>MIN(X$54,X$55,X$60,X$64)</f>
        <v>5.1999999999999998E-2</v>
      </c>
      <c r="O126" s="127">
        <f>MIN(K126:N126)</f>
        <v>5.1999999999999998E-2</v>
      </c>
      <c r="P126" s="173"/>
      <c r="Q126" s="5" t="s">
        <v>20</v>
      </c>
      <c r="R126" s="12" t="s">
        <v>9</v>
      </c>
      <c r="S126" s="148">
        <f>MIN($E$56,$E$58,$E$59)</f>
        <v>5.0999999999999997E-2</v>
      </c>
      <c r="T126" s="148">
        <f>MIN($K$56,$K$58,$K$59)</f>
        <v>5.5E-2</v>
      </c>
      <c r="U126" s="148">
        <f>MIN($Q$56,$Q$58,$Q$59)</f>
        <v>5.3999999999999999E-2</v>
      </c>
      <c r="V126" s="148">
        <f>MIN($X$56,$X$58,$X$59)</f>
        <v>5.2999999999999999E-2</v>
      </c>
      <c r="W126" s="134">
        <f>MIN(S126:V126)</f>
        <v>5.0999999999999997E-2</v>
      </c>
      <c r="X126" s="173"/>
      <c r="Y126" s="5" t="s">
        <v>20</v>
      </c>
      <c r="Z126" s="12" t="s">
        <v>9</v>
      </c>
      <c r="AA126" s="148">
        <f>MIN($E$53,$E$61,$E$65)</f>
        <v>0.05</v>
      </c>
      <c r="AB126" s="148">
        <f>MIN($K$53,$K$61,$K$65)</f>
        <v>4.9000000000000002E-2</v>
      </c>
      <c r="AC126" s="148">
        <f>MIN($Q$53,$Q$61,$Q$65)</f>
        <v>4.8000000000000001E-2</v>
      </c>
      <c r="AD126" s="148">
        <f>MIN($X$53,$X$61,$X$65)</f>
        <v>4.8000000000000001E-2</v>
      </c>
      <c r="AE126" s="139">
        <f>MIN(AA126:AD126)</f>
        <v>4.8000000000000001E-2</v>
      </c>
      <c r="AF126" s="173"/>
      <c r="AG126" s="5" t="s">
        <v>41</v>
      </c>
      <c r="AH126" s="12" t="s">
        <v>9</v>
      </c>
      <c r="AI126" s="66">
        <f>$E$73</f>
        <v>0.05</v>
      </c>
      <c r="AJ126" s="66">
        <f>$K$73</f>
        <v>0.05</v>
      </c>
      <c r="AK126" s="66">
        <f>$Q$73</f>
        <v>4.9000000000000002E-2</v>
      </c>
      <c r="AL126" s="66">
        <f>$X$73</f>
        <v>4.9000000000000002E-2</v>
      </c>
      <c r="AM126" s="73">
        <f>MIN($AI126:$AL126)</f>
        <v>4.9000000000000002E-2</v>
      </c>
    </row>
    <row r="127" spans="1:39" s="1" customFormat="1" x14ac:dyDescent="0.35">
      <c r="A127" s="5"/>
      <c r="B127" s="6" t="s">
        <v>10</v>
      </c>
      <c r="C127" s="148">
        <f>MAX(E$52,E$62,E$63,E$66,E$67)</f>
        <v>5.1999999999999998E-2</v>
      </c>
      <c r="D127" s="148">
        <f>MAX(K$52,K$62,K$63,K$66,K$67)</f>
        <v>7.3999999999999996E-2</v>
      </c>
      <c r="E127" s="148">
        <f>MAX(Q$52,Q$62,Q$63,Q$66,Q$67)</f>
        <v>8.8999999999999996E-2</v>
      </c>
      <c r="F127" s="148">
        <f>MAX(X$52,X$62,X$63,X$66,X$67)</f>
        <v>0.1</v>
      </c>
      <c r="G127" s="121">
        <f>MAX(C112:F112)</f>
        <v>6.0999999999999999E-2</v>
      </c>
      <c r="H127" s="173"/>
      <c r="I127" s="5"/>
      <c r="J127" s="6" t="s">
        <v>10</v>
      </c>
      <c r="K127" s="148">
        <f>MAX(E$54,E$55,E$60,E$64)</f>
        <v>0.06</v>
      </c>
      <c r="L127" s="148">
        <f>MAX(K$54,K$55,K$60,K$64)</f>
        <v>7.9000000000000001E-2</v>
      </c>
      <c r="M127" s="148">
        <f>MAX(Q$54,Q$55,Q$60,Q$64)</f>
        <v>9.1999999999999998E-2</v>
      </c>
      <c r="N127" s="148">
        <f>MAX(X$54,X$55,X$60,X$64)</f>
        <v>0.10100000000000001</v>
      </c>
      <c r="O127" s="128">
        <f>MAX(K127:N127)</f>
        <v>0.10100000000000001</v>
      </c>
      <c r="P127" s="173"/>
      <c r="Q127" s="5"/>
      <c r="R127" s="6" t="s">
        <v>10</v>
      </c>
      <c r="S127" s="148">
        <f>MAX($E$56,$E$58,$E$59)</f>
        <v>5.6000000000000001E-2</v>
      </c>
      <c r="T127" s="148">
        <f>MAX($K$56,$K$58,$K$59)</f>
        <v>7.6999999999999999E-2</v>
      </c>
      <c r="U127" s="148">
        <f>MAX($Q$56,$Q$58,$Q$59)</f>
        <v>0.09</v>
      </c>
      <c r="V127" s="148">
        <f>MAX($X$56,$X$58,$X$59)</f>
        <v>0.1</v>
      </c>
      <c r="W127" s="135">
        <f>MAX(S127:V127)</f>
        <v>0.1</v>
      </c>
      <c r="X127" s="173"/>
      <c r="Y127" s="5"/>
      <c r="Z127" s="6" t="s">
        <v>10</v>
      </c>
      <c r="AA127" s="149">
        <f>MAX($E$53,$E$61,$E$65)</f>
        <v>5.2999999999999999E-2</v>
      </c>
      <c r="AB127" s="149">
        <f>MAX($K$53,$K$61,$K$65)</f>
        <v>0.05</v>
      </c>
      <c r="AC127" s="149">
        <f>MAX($Q$53,$Q$61,$Q$65)</f>
        <v>4.9000000000000002E-2</v>
      </c>
      <c r="AD127" s="148">
        <f>MAX($X$53,$X$61,$X$65)</f>
        <v>4.9000000000000002E-2</v>
      </c>
      <c r="AE127" s="142">
        <f>MAX(AA127:AD127)</f>
        <v>5.2999999999999999E-2</v>
      </c>
      <c r="AF127" s="173"/>
      <c r="AG127" s="69"/>
      <c r="AH127" s="147" t="s">
        <v>9</v>
      </c>
      <c r="AI127" s="71">
        <f>MIN($AI122:$AI126)</f>
        <v>4.7E-2</v>
      </c>
      <c r="AJ127" s="71">
        <f>MIN($AJ122:$AJ126)</f>
        <v>4.5999999999999999E-2</v>
      </c>
      <c r="AK127" s="71">
        <f>MIN($AK122:$AK126)</f>
        <v>4.4999999999999998E-2</v>
      </c>
      <c r="AL127" s="71">
        <f>MIN($AL122:$AL126)</f>
        <v>4.4999999999999998E-2</v>
      </c>
      <c r="AM127" s="72">
        <f>MIN($AM122:$AM126)</f>
        <v>4.4999999999999998E-2</v>
      </c>
    </row>
    <row r="128" spans="1:39" s="1" customFormat="1" x14ac:dyDescent="0.35">
      <c r="A128" s="173" t="s">
        <v>41</v>
      </c>
      <c r="B128" s="12" t="s">
        <v>9</v>
      </c>
      <c r="C128" s="148">
        <f>MIN(E$68,E$78,E$79,E$82,E$83)</f>
        <v>0.05</v>
      </c>
      <c r="D128" s="148">
        <f>MIN(K$68,K$78,K$79,K$82,K$83)</f>
        <v>5.7000000000000002E-2</v>
      </c>
      <c r="E128" s="148">
        <f>MIN(Q$68,Q$78,Q$79,Q$82,Q$83)</f>
        <v>5.7000000000000002E-2</v>
      </c>
      <c r="F128" s="148">
        <f>MIN(X$68,X$78,X$79,X$82,X$83)</f>
        <v>5.6000000000000001E-2</v>
      </c>
      <c r="G128" s="120">
        <f>MIN(C113:F113)</f>
        <v>0.05</v>
      </c>
      <c r="H128" s="173"/>
      <c r="I128" s="5" t="s">
        <v>41</v>
      </c>
      <c r="J128" s="12" t="s">
        <v>9</v>
      </c>
      <c r="K128" s="148">
        <f>MIN(E$70,E$71,E$76,E$80)</f>
        <v>5.2999999999999999E-2</v>
      </c>
      <c r="L128" s="148">
        <f>MIN(K$70,K$71,K$76,K$80)</f>
        <v>5.2999999999999999E-2</v>
      </c>
      <c r="M128" s="148">
        <f>MIN(Q$70,Q$71,Q$76,Q$80)</f>
        <v>5.2999999999999999E-2</v>
      </c>
      <c r="N128" s="148">
        <f>MIN(X$70,X$71,X$76,X$80)</f>
        <v>5.2999999999999999E-2</v>
      </c>
      <c r="O128" s="127">
        <f>MIN(K128:N128)</f>
        <v>5.2999999999999999E-2</v>
      </c>
      <c r="P128" s="173"/>
      <c r="Q128" s="5" t="s">
        <v>41</v>
      </c>
      <c r="R128" s="12" t="s">
        <v>9</v>
      </c>
      <c r="S128" s="148">
        <f>MIN($E$72,$E$74,$E$75)</f>
        <v>0.05</v>
      </c>
      <c r="T128" s="148">
        <f>MIN($K$72,$K$74,$K$75)</f>
        <v>5.5E-2</v>
      </c>
      <c r="U128" s="148">
        <f>MIN($Q$72,$Q$74,$Q$75)</f>
        <v>5.5E-2</v>
      </c>
      <c r="V128" s="148">
        <f>MIN($X$72,$X$74,$X$75)</f>
        <v>5.5E-2</v>
      </c>
      <c r="W128" s="134">
        <f>MIN(S128:V128)</f>
        <v>0.05</v>
      </c>
      <c r="X128" s="173"/>
      <c r="Y128" s="5" t="s">
        <v>41</v>
      </c>
      <c r="Z128" s="12" t="s">
        <v>9</v>
      </c>
      <c r="AA128" s="148">
        <f>MIN($E$69,$E$77,$E$81)</f>
        <v>0.05</v>
      </c>
      <c r="AB128" s="148">
        <f>MIN($K$69,$K$77,$K$81)</f>
        <v>4.9000000000000002E-2</v>
      </c>
      <c r="AC128" s="148">
        <f>MIN($Q$69,$Q$77,$Q$81)</f>
        <v>4.9000000000000002E-2</v>
      </c>
      <c r="AD128" s="148">
        <f>MIN($X$69,$X$77,$X$81)</f>
        <v>4.9000000000000002E-2</v>
      </c>
      <c r="AE128" s="139">
        <f>MIN(AA128:AD128)</f>
        <v>4.9000000000000002E-2</v>
      </c>
      <c r="AF128" s="173"/>
      <c r="AG128" s="69"/>
      <c r="AH128" s="147" t="s">
        <v>10</v>
      </c>
      <c r="AI128" s="71">
        <f>MAX($AI122:$AI126)</f>
        <v>0.05</v>
      </c>
      <c r="AJ128" s="71">
        <f>MAX($AJ122:$AJ126)</f>
        <v>0.05</v>
      </c>
      <c r="AK128" s="71">
        <f>MAX($AK122:$AK126)</f>
        <v>4.9000000000000002E-2</v>
      </c>
      <c r="AL128" s="71">
        <f>MAX($AL122:$AL126)</f>
        <v>4.9000000000000002E-2</v>
      </c>
      <c r="AM128" s="72">
        <f>MAX($AM122:$AM126)</f>
        <v>4.9000000000000002E-2</v>
      </c>
    </row>
    <row r="129" spans="1:39" s="1" customFormat="1" x14ac:dyDescent="0.35">
      <c r="A129" s="173"/>
      <c r="B129" s="6" t="s">
        <v>10</v>
      </c>
      <c r="C129" s="148">
        <f>MAX(E$68,E$78,E$79,E$82,E$83)</f>
        <v>5.0999999999999997E-2</v>
      </c>
      <c r="D129" s="148">
        <f>MAX(K$68,K$78,K$79,K$82,K$83)</f>
        <v>7.3999999999999996E-2</v>
      </c>
      <c r="E129" s="148">
        <f>MAX(Q$68,Q$78,Q$79,Q$82,Q$83)</f>
        <v>8.8999999999999996E-2</v>
      </c>
      <c r="F129" s="148">
        <f>MAX(X$68,X$78,X$79,X$82,X$83)</f>
        <v>0.1</v>
      </c>
      <c r="G129" s="121">
        <f>MAX(C114:F114)</f>
        <v>5.7000000000000002E-2</v>
      </c>
      <c r="H129" s="173"/>
      <c r="I129" s="5"/>
      <c r="J129" s="6" t="s">
        <v>10</v>
      </c>
      <c r="K129" s="148">
        <f>MAX(E$70,E$71,E$76,E$80)</f>
        <v>5.5E-2</v>
      </c>
      <c r="L129" s="148">
        <f>MAX(K$70,K$71,K$76,K$80)</f>
        <v>7.8E-2</v>
      </c>
      <c r="M129" s="148">
        <f>MAX(Q$70,Q$71,Q$76,Q$80)</f>
        <v>9.1999999999999998E-2</v>
      </c>
      <c r="N129" s="148">
        <f>MAX(X$70,X$71,X$76,X$80)</f>
        <v>0.10199999999999999</v>
      </c>
      <c r="O129" s="128">
        <f>MAX(K129:N129)</f>
        <v>0.10199999999999999</v>
      </c>
      <c r="P129" s="173"/>
      <c r="Q129" s="5"/>
      <c r="R129" s="6" t="s">
        <v>10</v>
      </c>
      <c r="S129" s="148">
        <f>MAX($E$72,$E$74,$E$75)</f>
        <v>5.3999999999999999E-2</v>
      </c>
      <c r="T129" s="148">
        <f>MAX($K$72,$K$74,$K$75)</f>
        <v>7.5999999999999998E-2</v>
      </c>
      <c r="U129" s="148">
        <f>MAX($Q$72,$Q$74,$Q$75)</f>
        <v>9.0999999999999998E-2</v>
      </c>
      <c r="V129" s="148">
        <f>MAX($X$72,$X$74,$X$75)</f>
        <v>0.10100000000000001</v>
      </c>
      <c r="W129" s="135">
        <f>MAX(S129:V129)</f>
        <v>0.10100000000000001</v>
      </c>
      <c r="X129" s="173"/>
      <c r="Y129" s="5"/>
      <c r="Z129" s="6" t="s">
        <v>10</v>
      </c>
      <c r="AA129" s="148">
        <f>MAX($E$69,$E$77,$E$81)</f>
        <v>5.0999999999999997E-2</v>
      </c>
      <c r="AB129" s="148">
        <f>MAX($K$69,$K$77,$K$81)</f>
        <v>0.05</v>
      </c>
      <c r="AC129" s="148">
        <f>MAX($Q$69,$Q$77,$Q$81)</f>
        <v>0.05</v>
      </c>
      <c r="AD129" s="148">
        <f>MAX($X$69,$X$77,$X$81)</f>
        <v>0.05</v>
      </c>
      <c r="AE129" s="142">
        <f>MAX(AA129:AD129)</f>
        <v>5.0999999999999997E-2</v>
      </c>
      <c r="AF129" s="173"/>
      <c r="AG129" s="173"/>
      <c r="AH129" s="173"/>
      <c r="AI129" s="173"/>
      <c r="AJ129" s="173"/>
      <c r="AK129" s="173"/>
      <c r="AL129" s="173"/>
      <c r="AM129" s="173"/>
    </row>
    <row r="130" spans="1:39" s="1" customFormat="1" x14ac:dyDescent="0.35">
      <c r="A130" s="40"/>
      <c r="B130" s="41" t="s">
        <v>18</v>
      </c>
      <c r="C130" s="122">
        <f>MIN(C120:C129)</f>
        <v>4.8000000000000001E-2</v>
      </c>
      <c r="D130" s="122">
        <f>MIN(D120:D129)</f>
        <v>5.1999999999999998E-2</v>
      </c>
      <c r="E130" s="122">
        <f>MIN(E120:E129)</f>
        <v>5.0999999999999997E-2</v>
      </c>
      <c r="F130" s="122">
        <f>MIN(F120:F129)</f>
        <v>4.9000000000000002E-2</v>
      </c>
      <c r="G130" s="123">
        <f>MIN(C130:F130)</f>
        <v>4.8000000000000001E-2</v>
      </c>
      <c r="H130" s="173"/>
      <c r="I130" s="46"/>
      <c r="J130" s="47" t="s">
        <v>18</v>
      </c>
      <c r="K130" s="129">
        <f>MIN(K120:K129)</f>
        <v>5.2999999999999999E-2</v>
      </c>
      <c r="L130" s="129">
        <f>MIN(L120:L129)</f>
        <v>5.2999999999999999E-2</v>
      </c>
      <c r="M130" s="129">
        <f>MIN(M120:M129)</f>
        <v>0.05</v>
      </c>
      <c r="N130" s="129">
        <f>MIN(N120:N129)</f>
        <v>4.8000000000000001E-2</v>
      </c>
      <c r="O130" s="130">
        <f>MIN(K130:N130)</f>
        <v>4.8000000000000001E-2</v>
      </c>
      <c r="P130" s="173"/>
      <c r="Q130" s="52"/>
      <c r="R130" s="53" t="s">
        <v>18</v>
      </c>
      <c r="S130" s="112">
        <f>MIN(S120:S129)</f>
        <v>0.05</v>
      </c>
      <c r="T130" s="112">
        <f>MIN(T120:T129)</f>
        <v>5.3999999999999999E-2</v>
      </c>
      <c r="U130" s="112">
        <f>MIN(U120:U129)</f>
        <v>0.05</v>
      </c>
      <c r="V130" s="112">
        <f>MIN(V120:V129)</f>
        <v>4.9000000000000002E-2</v>
      </c>
      <c r="W130" s="136">
        <f>MIN(S130:V130)</f>
        <v>4.9000000000000002E-2</v>
      </c>
      <c r="X130" s="173"/>
      <c r="Y130" s="59"/>
      <c r="Z130" s="74" t="s">
        <v>9</v>
      </c>
      <c r="AA130" s="143">
        <f>MIN(AA120:AA129)</f>
        <v>0.05</v>
      </c>
      <c r="AB130" s="143">
        <f>MIN(AB120:AB129)</f>
        <v>4.4999999999999998E-2</v>
      </c>
      <c r="AC130" s="143">
        <f>MIN(AC120:AC129)</f>
        <v>4.4999999999999998E-2</v>
      </c>
      <c r="AD130" s="143">
        <f>MIN(AD120:AD129)</f>
        <v>4.4999999999999998E-2</v>
      </c>
      <c r="AE130" s="144">
        <f>MIN(AA130:AD130)</f>
        <v>4.4999999999999998E-2</v>
      </c>
      <c r="AF130" s="173"/>
      <c r="AG130" s="173"/>
      <c r="AH130" s="173"/>
      <c r="AI130" s="173"/>
      <c r="AJ130" s="173"/>
      <c r="AK130" s="173"/>
      <c r="AL130" s="173"/>
      <c r="AM130" s="173"/>
    </row>
    <row r="131" spans="1:39" s="1" customFormat="1" x14ac:dyDescent="0.35">
      <c r="A131" s="42"/>
      <c r="B131" s="43" t="s">
        <v>19</v>
      </c>
      <c r="C131" s="124">
        <f>MAX(C120:C129)</f>
        <v>5.5E-2</v>
      </c>
      <c r="D131" s="124">
        <f>MAX(D120:D129)</f>
        <v>7.5999999999999998E-2</v>
      </c>
      <c r="E131" s="124">
        <f>MAX(E120:E129)</f>
        <v>8.8999999999999996E-2</v>
      </c>
      <c r="F131" s="124">
        <f>MAX(F120:F129)</f>
        <v>0.1</v>
      </c>
      <c r="G131" s="125">
        <f>MAX(C131:F131)</f>
        <v>0.1</v>
      </c>
      <c r="H131" s="173"/>
      <c r="I131" s="48"/>
      <c r="J131" s="49" t="s">
        <v>19</v>
      </c>
      <c r="K131" s="131">
        <f>MAX(K120:K129)</f>
        <v>7.0999999999999994E-2</v>
      </c>
      <c r="L131" s="131">
        <f>MAX(L120:L129)</f>
        <v>8.4000000000000005E-2</v>
      </c>
      <c r="M131" s="131">
        <f>MAX(M120:M129)</f>
        <v>9.4E-2</v>
      </c>
      <c r="N131" s="131">
        <f>MAX(N120:N129)</f>
        <v>0.10199999999999999</v>
      </c>
      <c r="O131" s="132">
        <f>MAX(K131:N131)</f>
        <v>0.10199999999999999</v>
      </c>
      <c r="P131" s="173"/>
      <c r="Q131" s="54"/>
      <c r="R131" s="55" t="s">
        <v>19</v>
      </c>
      <c r="S131" s="137">
        <f>MAX(S120:S129)</f>
        <v>6.3E-2</v>
      </c>
      <c r="T131" s="137">
        <f>MAX(T120:T129)</f>
        <v>7.8E-2</v>
      </c>
      <c r="U131" s="137">
        <f>MAX(U120:U129)</f>
        <v>9.0999999999999998E-2</v>
      </c>
      <c r="V131" s="137">
        <f>MAX(V120:V129)</f>
        <v>0.10100000000000001</v>
      </c>
      <c r="W131" s="138">
        <f>MAX(S131:V131)</f>
        <v>0.10100000000000001</v>
      </c>
      <c r="X131" s="173"/>
      <c r="Y131" s="61"/>
      <c r="Z131" s="62" t="s">
        <v>10</v>
      </c>
      <c r="AA131" s="145">
        <f>MAX(AA120:AA129)</f>
        <v>5.5E-2</v>
      </c>
      <c r="AB131" s="145">
        <f>MAX(AB120:AB129)</f>
        <v>0.05</v>
      </c>
      <c r="AC131" s="145">
        <f>MAX(AC120:AC129)</f>
        <v>0.05</v>
      </c>
      <c r="AD131" s="145">
        <f>MAX(AD120:AD129)</f>
        <v>0.05</v>
      </c>
      <c r="AE131" s="144">
        <f>MAX(AA131:AD131)</f>
        <v>5.5E-2</v>
      </c>
      <c r="AF131" s="173"/>
      <c r="AG131" s="173"/>
      <c r="AH131" s="173"/>
      <c r="AI131" s="173"/>
      <c r="AJ131" s="173"/>
      <c r="AK131" s="173"/>
      <c r="AL131" s="173"/>
      <c r="AM131" s="173"/>
    </row>
    <row r="132" spans="1:39" s="1" customFormat="1" x14ac:dyDescent="0.35"/>
    <row r="133" spans="1:39" s="1" customFormat="1" x14ac:dyDescent="0.35"/>
    <row r="134" spans="1:39" s="1" customFormat="1" x14ac:dyDescent="0.35"/>
    <row r="135" spans="1:39" s="1" customFormat="1" x14ac:dyDescent="0.35"/>
    <row r="136" spans="1:39" s="1" customFormat="1" x14ac:dyDescent="0.35"/>
    <row r="137" spans="1:39" s="1" customFormat="1" x14ac:dyDescent="0.35"/>
    <row r="138" spans="1:39" s="1" customFormat="1" x14ac:dyDescent="0.35"/>
    <row r="139" spans="1:39" s="1" customFormat="1" x14ac:dyDescent="0.35"/>
    <row r="146" spans="89:100" x14ac:dyDescent="0.35">
      <c r="CK146" s="14"/>
      <c r="CV146" s="14"/>
    </row>
  </sheetData>
  <mergeCells count="20">
    <mergeCell ref="CM4:CV4"/>
    <mergeCell ref="CM11:CV11"/>
    <mergeCell ref="CM18:CV18"/>
    <mergeCell ref="CM25:CV25"/>
    <mergeCell ref="CM32:CV32"/>
    <mergeCell ref="A86:G86"/>
    <mergeCell ref="I86:O86"/>
    <mergeCell ref="Q86:W86"/>
    <mergeCell ref="Y86:AE86"/>
    <mergeCell ref="C2:E2"/>
    <mergeCell ref="I2:K2"/>
    <mergeCell ref="O2:Q2"/>
    <mergeCell ref="V2:X2"/>
    <mergeCell ref="Z2:AD2"/>
    <mergeCell ref="AG103:AM103"/>
    <mergeCell ref="AG118:AM118"/>
    <mergeCell ref="Z3:AD3"/>
    <mergeCell ref="Z4:AD4"/>
    <mergeCell ref="Z5:AD5"/>
    <mergeCell ref="AG86:AM86"/>
  </mergeCells>
  <conditionalFormatting sqref="AH92">
    <cfRule type="duplicateValues" dxfId="53" priority="25"/>
  </conditionalFormatting>
  <conditionalFormatting sqref="AH93">
    <cfRule type="duplicateValues" dxfId="52" priority="26"/>
  </conditionalFormatting>
  <conditionalFormatting sqref="AH94">
    <cfRule type="duplicateValues" dxfId="51" priority="27"/>
  </conditionalFormatting>
  <conditionalFormatting sqref="AH109">
    <cfRule type="duplicateValues" dxfId="50" priority="22"/>
  </conditionalFormatting>
  <conditionalFormatting sqref="AH110">
    <cfRule type="duplicateValues" dxfId="49" priority="23"/>
  </conditionalFormatting>
  <conditionalFormatting sqref="AH111">
    <cfRule type="duplicateValues" dxfId="48" priority="24"/>
  </conditionalFormatting>
  <conditionalFormatting sqref="AH124">
    <cfRule type="duplicateValues" dxfId="47" priority="19"/>
  </conditionalFormatting>
  <conditionalFormatting sqref="AH125">
    <cfRule type="duplicateValues" dxfId="46" priority="20"/>
  </conditionalFormatting>
  <conditionalFormatting sqref="AH126">
    <cfRule type="duplicateValues" dxfId="45" priority="21"/>
  </conditionalFormatting>
  <conditionalFormatting sqref="Z94:Z95">
    <cfRule type="duplicateValues" dxfId="44" priority="18"/>
  </conditionalFormatting>
  <conditionalFormatting sqref="Z96:Z97">
    <cfRule type="duplicateValues" dxfId="43" priority="17"/>
  </conditionalFormatting>
  <conditionalFormatting sqref="Z98:Z99">
    <cfRule type="duplicateValues" dxfId="42" priority="16"/>
  </conditionalFormatting>
  <conditionalFormatting sqref="Z109:Z110">
    <cfRule type="duplicateValues" dxfId="41" priority="15"/>
  </conditionalFormatting>
  <conditionalFormatting sqref="Z111:Z112">
    <cfRule type="duplicateValues" dxfId="40" priority="14"/>
  </conditionalFormatting>
  <conditionalFormatting sqref="Z113:Z114">
    <cfRule type="duplicateValues" dxfId="39" priority="13"/>
  </conditionalFormatting>
  <conditionalFormatting sqref="Z124:Z125">
    <cfRule type="duplicateValues" dxfId="38" priority="12"/>
  </conditionalFormatting>
  <conditionalFormatting sqref="Z126:Z127">
    <cfRule type="duplicateValues" dxfId="37" priority="11"/>
  </conditionalFormatting>
  <conditionalFormatting sqref="Z128:Z129">
    <cfRule type="duplicateValues" dxfId="36" priority="10"/>
  </conditionalFormatting>
  <conditionalFormatting sqref="R94:R95">
    <cfRule type="duplicateValues" dxfId="35" priority="9"/>
  </conditionalFormatting>
  <conditionalFormatting sqref="R96:R97">
    <cfRule type="duplicateValues" dxfId="34" priority="8"/>
  </conditionalFormatting>
  <conditionalFormatting sqref="R98:R99">
    <cfRule type="duplicateValues" dxfId="33" priority="7"/>
  </conditionalFormatting>
  <conditionalFormatting sqref="R109:R110">
    <cfRule type="duplicateValues" dxfId="32" priority="6"/>
  </conditionalFormatting>
  <conditionalFormatting sqref="R111:R112">
    <cfRule type="duplicateValues" dxfId="31" priority="5"/>
  </conditionalFormatting>
  <conditionalFormatting sqref="R113:R114">
    <cfRule type="duplicateValues" dxfId="30" priority="4"/>
  </conditionalFormatting>
  <conditionalFormatting sqref="R124:R125">
    <cfRule type="duplicateValues" dxfId="29" priority="3"/>
  </conditionalFormatting>
  <conditionalFormatting sqref="R126:R127">
    <cfRule type="duplicateValues" dxfId="28" priority="2"/>
  </conditionalFormatting>
  <conditionalFormatting sqref="R128:R129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1"/>
  <sheetViews>
    <sheetView topLeftCell="S113" workbookViewId="0">
      <selection activeCell="AP133" sqref="AP133"/>
    </sheetView>
  </sheetViews>
  <sheetFormatPr baseColWidth="10" defaultRowHeight="14.5" x14ac:dyDescent="0.35"/>
  <cols>
    <col min="1" max="1" width="8.08984375" bestFit="1" customWidth="1"/>
    <col min="2" max="2" width="9" bestFit="1" customWidth="1"/>
    <col min="3" max="3" width="7.6328125" bestFit="1" customWidth="1"/>
    <col min="4" max="4" width="7" bestFit="1" customWidth="1"/>
    <col min="5" max="5" width="6.6328125" bestFit="1" customWidth="1"/>
    <col min="6" max="7" width="5.54296875" bestFit="1" customWidth="1"/>
    <col min="9" max="9" width="8.08984375" bestFit="1" customWidth="1"/>
    <col min="10" max="10" width="9" bestFit="1" customWidth="1"/>
    <col min="11" max="11" width="6.6328125" bestFit="1" customWidth="1"/>
    <col min="12" max="13" width="5.54296875" bestFit="1" customWidth="1"/>
    <col min="14" max="14" width="8.453125" bestFit="1" customWidth="1"/>
    <col min="15" max="15" width="7.6328125" bestFit="1" customWidth="1"/>
    <col min="16" max="16" width="7" bestFit="1" customWidth="1"/>
    <col min="17" max="17" width="8.08984375" bestFit="1" customWidth="1"/>
    <col min="18" max="18" width="9" bestFit="1" customWidth="1"/>
    <col min="19" max="20" width="5.54296875" bestFit="1" customWidth="1"/>
    <col min="21" max="21" width="8.453125" bestFit="1" customWidth="1"/>
    <col min="22" max="22" width="7.6328125" bestFit="1" customWidth="1"/>
    <col min="23" max="23" width="7" bestFit="1" customWidth="1"/>
    <col min="24" max="24" width="6" bestFit="1" customWidth="1"/>
    <col min="25" max="25" width="8.08984375" bestFit="1" customWidth="1"/>
    <col min="26" max="26" width="5.453125" bestFit="1" customWidth="1"/>
    <col min="27" max="31" width="5.54296875" bestFit="1" customWidth="1"/>
    <col min="33" max="33" width="8.08984375" bestFit="1" customWidth="1"/>
    <col min="34" max="34" width="5.08984375" bestFit="1" customWidth="1"/>
    <col min="35" max="39" width="5.54296875" bestFit="1" customWidth="1"/>
  </cols>
  <sheetData>
    <row r="1" spans="1:39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</row>
    <row r="2" spans="1:39" ht="15.75" customHeight="1" x14ac:dyDescent="0.35">
      <c r="A2" s="8" t="s">
        <v>60</v>
      </c>
      <c r="B2" s="9"/>
      <c r="C2" s="191" t="s">
        <v>65</v>
      </c>
      <c r="D2" s="192"/>
      <c r="E2" s="193"/>
      <c r="F2" s="1"/>
      <c r="G2" s="8" t="s">
        <v>0</v>
      </c>
      <c r="H2" s="9"/>
      <c r="I2" s="191" t="s">
        <v>65</v>
      </c>
      <c r="J2" s="192"/>
      <c r="K2" s="193"/>
      <c r="L2" s="1"/>
      <c r="M2" s="8" t="s">
        <v>5</v>
      </c>
      <c r="N2" s="9"/>
      <c r="O2" s="191" t="s">
        <v>65</v>
      </c>
      <c r="P2" s="192"/>
      <c r="Q2" s="193"/>
      <c r="R2" s="151"/>
      <c r="S2" s="151"/>
      <c r="T2" s="8" t="s">
        <v>6</v>
      </c>
      <c r="U2" s="9"/>
      <c r="V2" s="191" t="s">
        <v>65</v>
      </c>
      <c r="W2" s="192"/>
      <c r="X2" s="193"/>
      <c r="Y2" s="1"/>
      <c r="Z2" s="187" t="s">
        <v>43</v>
      </c>
      <c r="AA2" s="187"/>
      <c r="AB2" s="187"/>
      <c r="AC2" s="187"/>
      <c r="AD2" s="187"/>
      <c r="AE2" s="1"/>
      <c r="AF2" s="1"/>
      <c r="AG2" s="1"/>
      <c r="AH2" s="1"/>
      <c r="AI2" s="1"/>
      <c r="AJ2" s="1"/>
      <c r="AK2" s="1"/>
      <c r="AL2" s="1"/>
      <c r="AM2" s="1"/>
    </row>
    <row r="3" spans="1:39" ht="15.5" x14ac:dyDescent="0.35">
      <c r="A3" s="9" t="s">
        <v>7</v>
      </c>
      <c r="B3" s="9" t="s">
        <v>16</v>
      </c>
      <c r="C3" s="10" t="s">
        <v>1</v>
      </c>
      <c r="D3" s="116" t="s">
        <v>2</v>
      </c>
      <c r="E3" s="116" t="s">
        <v>3</v>
      </c>
      <c r="F3" s="1"/>
      <c r="G3" s="9" t="s">
        <v>7</v>
      </c>
      <c r="H3" s="9" t="s">
        <v>16</v>
      </c>
      <c r="I3" s="10" t="s">
        <v>1</v>
      </c>
      <c r="J3" s="116" t="s">
        <v>2</v>
      </c>
      <c r="K3" s="116" t="s">
        <v>3</v>
      </c>
      <c r="L3" s="1"/>
      <c r="M3" s="9" t="s">
        <v>7</v>
      </c>
      <c r="N3" s="9" t="s">
        <v>16</v>
      </c>
      <c r="O3" s="10" t="s">
        <v>1</v>
      </c>
      <c r="P3" s="116" t="s">
        <v>2</v>
      </c>
      <c r="Q3" s="116" t="s">
        <v>3</v>
      </c>
      <c r="R3" s="151"/>
      <c r="S3" s="151"/>
      <c r="T3" s="9" t="s">
        <v>7</v>
      </c>
      <c r="U3" s="9" t="s">
        <v>16</v>
      </c>
      <c r="V3" s="10" t="s">
        <v>1</v>
      </c>
      <c r="W3" s="116" t="s">
        <v>2</v>
      </c>
      <c r="X3" s="116" t="s">
        <v>3</v>
      </c>
      <c r="Y3" s="1"/>
      <c r="Z3" s="188" t="s">
        <v>42</v>
      </c>
      <c r="AA3" s="188"/>
      <c r="AB3" s="188"/>
      <c r="AC3" s="188"/>
      <c r="AD3" s="188"/>
      <c r="AE3" s="1"/>
      <c r="AF3" s="1"/>
      <c r="AG3" s="1"/>
      <c r="AH3" s="1"/>
      <c r="AI3" s="1"/>
      <c r="AJ3" s="1"/>
      <c r="AK3" s="1"/>
      <c r="AL3" s="1"/>
      <c r="AM3" s="1"/>
    </row>
    <row r="4" spans="1:39" ht="15.5" x14ac:dyDescent="0.35">
      <c r="A4" s="11">
        <v>2.1</v>
      </c>
      <c r="B4" s="18" t="s">
        <v>21</v>
      </c>
      <c r="C4" s="11">
        <v>3.9E-2</v>
      </c>
      <c r="D4" s="18">
        <v>6.4000000000000001E-2</v>
      </c>
      <c r="E4" s="11">
        <v>6.4000000000000001E-2</v>
      </c>
      <c r="F4" s="1"/>
      <c r="G4" s="11">
        <v>2.1</v>
      </c>
      <c r="H4" s="18" t="s">
        <v>21</v>
      </c>
      <c r="I4" s="11">
        <v>3.5000000000000003E-2</v>
      </c>
      <c r="J4" s="18">
        <v>7.5999999999999998E-2</v>
      </c>
      <c r="K4" s="11">
        <v>5.6000000000000001E-2</v>
      </c>
      <c r="L4" s="1"/>
      <c r="M4" s="11">
        <v>2.1</v>
      </c>
      <c r="N4" s="18" t="s">
        <v>21</v>
      </c>
      <c r="O4" s="152">
        <v>3.5999999999999997E-2</v>
      </c>
      <c r="P4" s="152">
        <v>8.5999999999999993E-2</v>
      </c>
      <c r="Q4" s="152">
        <v>5.0999999999999997E-2</v>
      </c>
      <c r="R4" s="151"/>
      <c r="S4" s="151"/>
      <c r="T4" s="11">
        <v>2.1</v>
      </c>
      <c r="U4" s="18" t="s">
        <v>21</v>
      </c>
      <c r="V4" s="152">
        <v>3.6999999999999998E-2</v>
      </c>
      <c r="W4" s="152">
        <v>9.4E-2</v>
      </c>
      <c r="X4" s="152">
        <v>0.05</v>
      </c>
      <c r="Y4" s="1"/>
      <c r="Z4" s="189" t="s">
        <v>44</v>
      </c>
      <c r="AA4" s="189"/>
      <c r="AB4" s="189"/>
      <c r="AC4" s="189"/>
      <c r="AD4" s="189"/>
      <c r="AE4" s="1"/>
      <c r="AF4" s="1"/>
      <c r="AG4" s="1"/>
      <c r="AH4" s="1"/>
      <c r="AI4" s="1"/>
      <c r="AJ4" s="1"/>
      <c r="AK4" s="1"/>
      <c r="AL4" s="1"/>
      <c r="AM4" s="1"/>
    </row>
    <row r="5" spans="1:39" ht="15.5" x14ac:dyDescent="0.35">
      <c r="A5" s="63">
        <v>2.2000000000000002</v>
      </c>
      <c r="B5" s="64" t="s">
        <v>21</v>
      </c>
      <c r="C5" s="63">
        <v>6.8000000000000005E-2</v>
      </c>
      <c r="D5" s="64">
        <v>6.3E-2</v>
      </c>
      <c r="E5" s="63">
        <v>6.3E-2</v>
      </c>
      <c r="F5" s="1"/>
      <c r="G5" s="63">
        <v>2.2000000000000002</v>
      </c>
      <c r="H5" s="64" t="s">
        <v>21</v>
      </c>
      <c r="I5" s="63">
        <v>5.7000000000000002E-2</v>
      </c>
      <c r="J5" s="64">
        <v>7.0000000000000007E-2</v>
      </c>
      <c r="K5" s="63">
        <v>5.5E-2</v>
      </c>
      <c r="L5" s="1"/>
      <c r="M5" s="63">
        <v>2.2000000000000002</v>
      </c>
      <c r="N5" s="64" t="s">
        <v>21</v>
      </c>
      <c r="O5" s="153">
        <v>5.1999999999999998E-2</v>
      </c>
      <c r="P5" s="153">
        <v>7.6999999999999999E-2</v>
      </c>
      <c r="Q5" s="153">
        <v>0.05</v>
      </c>
      <c r="R5" s="151"/>
      <c r="S5" s="151"/>
      <c r="T5" s="63">
        <v>2.2000000000000002</v>
      </c>
      <c r="U5" s="64" t="s">
        <v>21</v>
      </c>
      <c r="V5" s="153">
        <v>0.05</v>
      </c>
      <c r="W5" s="153">
        <v>8.3000000000000004E-2</v>
      </c>
      <c r="X5" s="153">
        <v>4.8000000000000001E-2</v>
      </c>
      <c r="Y5" s="1"/>
      <c r="Z5" s="190" t="s">
        <v>45</v>
      </c>
      <c r="AA5" s="190"/>
      <c r="AB5" s="190"/>
      <c r="AC5" s="190"/>
      <c r="AD5" s="190"/>
      <c r="AE5" s="1"/>
      <c r="AF5" s="1"/>
      <c r="AG5" s="1"/>
      <c r="AH5" s="1"/>
      <c r="AI5" s="1"/>
      <c r="AJ5" s="1"/>
      <c r="AK5" s="1"/>
      <c r="AL5" s="1"/>
      <c r="AM5" s="1"/>
    </row>
    <row r="6" spans="1:39" ht="15.5" x14ac:dyDescent="0.35">
      <c r="A6" s="15">
        <v>2.4</v>
      </c>
      <c r="B6" s="16" t="s">
        <v>21</v>
      </c>
      <c r="C6" s="15">
        <v>0.126</v>
      </c>
      <c r="D6" s="16">
        <v>6.6000000000000003E-2</v>
      </c>
      <c r="E6" s="15">
        <v>6.6000000000000003E-2</v>
      </c>
      <c r="F6" s="1"/>
      <c r="G6" s="15">
        <v>2.4</v>
      </c>
      <c r="H6" s="16" t="s">
        <v>21</v>
      </c>
      <c r="I6" s="15">
        <v>0.13200000000000001</v>
      </c>
      <c r="J6" s="16">
        <v>6.8000000000000005E-2</v>
      </c>
      <c r="K6" s="15">
        <v>7.1999999999999995E-2</v>
      </c>
      <c r="L6" s="1"/>
      <c r="M6" s="15">
        <v>2.4</v>
      </c>
      <c r="N6" s="16" t="s">
        <v>21</v>
      </c>
      <c r="O6" s="154">
        <v>0.13</v>
      </c>
      <c r="P6" s="154">
        <v>7.2999999999999995E-2</v>
      </c>
      <c r="Q6" s="154">
        <v>7.3999999999999996E-2</v>
      </c>
      <c r="R6" s="151"/>
      <c r="S6" s="151"/>
      <c r="T6" s="15">
        <v>2.4</v>
      </c>
      <c r="U6" s="16" t="s">
        <v>21</v>
      </c>
      <c r="V6" s="154">
        <v>0.128</v>
      </c>
      <c r="W6" s="154">
        <v>7.8E-2</v>
      </c>
      <c r="X6" s="154">
        <v>7.4999999999999997E-2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.5" x14ac:dyDescent="0.35">
      <c r="A7" s="15">
        <v>2.8</v>
      </c>
      <c r="B7" s="16" t="s">
        <v>21</v>
      </c>
      <c r="C7" s="15">
        <v>0.17299999999999999</v>
      </c>
      <c r="D7" s="16">
        <v>6.7000000000000004E-2</v>
      </c>
      <c r="E7" s="15">
        <v>6.7000000000000004E-2</v>
      </c>
      <c r="F7" s="1"/>
      <c r="G7" s="15">
        <v>2.8</v>
      </c>
      <c r="H7" s="16" t="s">
        <v>21</v>
      </c>
      <c r="I7" s="15">
        <v>0.20799999999999999</v>
      </c>
      <c r="J7" s="16">
        <v>6.7000000000000004E-2</v>
      </c>
      <c r="K7" s="15">
        <v>8.4000000000000005E-2</v>
      </c>
      <c r="L7" s="1"/>
      <c r="M7" s="15">
        <v>2.8</v>
      </c>
      <c r="N7" s="16" t="s">
        <v>21</v>
      </c>
      <c r="O7" s="154">
        <v>0.22500000000000001</v>
      </c>
      <c r="P7" s="154">
        <v>7.0999999999999994E-2</v>
      </c>
      <c r="Q7" s="154">
        <v>9.5000000000000001E-2</v>
      </c>
      <c r="R7" s="151"/>
      <c r="S7" s="151"/>
      <c r="T7" s="15">
        <v>2.8</v>
      </c>
      <c r="U7" s="16" t="s">
        <v>21</v>
      </c>
      <c r="V7" s="154">
        <v>0.23499999999999999</v>
      </c>
      <c r="W7" s="154">
        <v>7.5999999999999998E-2</v>
      </c>
      <c r="X7" s="154">
        <v>0.10100000000000001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.5" x14ac:dyDescent="0.35">
      <c r="A8" s="27">
        <v>2.1</v>
      </c>
      <c r="B8" s="27" t="s">
        <v>22</v>
      </c>
      <c r="C8" s="27">
        <v>7.0000000000000007E-2</v>
      </c>
      <c r="D8" s="27">
        <v>6.8000000000000005E-2</v>
      </c>
      <c r="E8" s="27">
        <v>6.8000000000000005E-2</v>
      </c>
      <c r="F8" s="1"/>
      <c r="G8" s="27">
        <v>2.1</v>
      </c>
      <c r="H8" s="27" t="s">
        <v>22</v>
      </c>
      <c r="I8" s="27">
        <v>0.06</v>
      </c>
      <c r="J8" s="27">
        <v>8.2000000000000003E-2</v>
      </c>
      <c r="K8" s="27">
        <v>5.6000000000000001E-2</v>
      </c>
      <c r="L8" s="1"/>
      <c r="M8" s="27">
        <v>2.1</v>
      </c>
      <c r="N8" s="27" t="s">
        <v>22</v>
      </c>
      <c r="O8" s="155">
        <v>5.5E-2</v>
      </c>
      <c r="P8" s="155">
        <v>9.0999999999999998E-2</v>
      </c>
      <c r="Q8" s="155">
        <v>5.0999999999999997E-2</v>
      </c>
      <c r="R8" s="151"/>
      <c r="S8" s="151"/>
      <c r="T8" s="27">
        <v>2.1</v>
      </c>
      <c r="U8" s="27" t="s">
        <v>22</v>
      </c>
      <c r="V8" s="155">
        <v>5.2999999999999999E-2</v>
      </c>
      <c r="W8" s="155">
        <v>9.8000000000000004E-2</v>
      </c>
      <c r="X8" s="155">
        <v>4.9000000000000002E-2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5.5" x14ac:dyDescent="0.35">
      <c r="A9" s="31">
        <v>2.2000000000000002</v>
      </c>
      <c r="B9" s="31" t="s">
        <v>22</v>
      </c>
      <c r="C9" s="31">
        <v>0.06</v>
      </c>
      <c r="D9" s="31">
        <v>0.06</v>
      </c>
      <c r="E9" s="31">
        <v>0.06</v>
      </c>
      <c r="F9" s="1"/>
      <c r="G9" s="31">
        <v>2.2000000000000002</v>
      </c>
      <c r="H9" s="31" t="s">
        <v>22</v>
      </c>
      <c r="I9" s="31">
        <v>5.3999999999999999E-2</v>
      </c>
      <c r="J9" s="31">
        <v>6.7000000000000004E-2</v>
      </c>
      <c r="K9" s="31">
        <v>5.1999999999999998E-2</v>
      </c>
      <c r="L9" s="1"/>
      <c r="M9" s="31">
        <v>2.2000000000000002</v>
      </c>
      <c r="N9" s="31" t="s">
        <v>22</v>
      </c>
      <c r="O9" s="156">
        <v>5.0999999999999997E-2</v>
      </c>
      <c r="P9" s="156">
        <v>7.4999999999999997E-2</v>
      </c>
      <c r="Q9" s="156">
        <v>4.9000000000000002E-2</v>
      </c>
      <c r="R9" s="151"/>
      <c r="S9" s="151"/>
      <c r="T9" s="31">
        <v>2.2000000000000002</v>
      </c>
      <c r="U9" s="31" t="s">
        <v>22</v>
      </c>
      <c r="V9" s="156">
        <v>0.05</v>
      </c>
      <c r="W9" s="156">
        <v>0.08</v>
      </c>
      <c r="X9" s="156">
        <v>4.7E-2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5.5" x14ac:dyDescent="0.35">
      <c r="A10" s="22">
        <v>2.4</v>
      </c>
      <c r="B10" s="22" t="s">
        <v>22</v>
      </c>
      <c r="C10" s="22">
        <v>6.0999999999999999E-2</v>
      </c>
      <c r="D10" s="22">
        <v>5.8000000000000003E-2</v>
      </c>
      <c r="E10" s="22">
        <v>5.8000000000000003E-2</v>
      </c>
      <c r="F10" s="1"/>
      <c r="G10" s="22">
        <v>2.4</v>
      </c>
      <c r="H10" s="22" t="s">
        <v>22</v>
      </c>
      <c r="I10" s="22">
        <v>6.8000000000000005E-2</v>
      </c>
      <c r="J10" s="22">
        <v>6.0999999999999999E-2</v>
      </c>
      <c r="K10" s="22">
        <v>6.4000000000000001E-2</v>
      </c>
      <c r="L10" s="1"/>
      <c r="M10" s="22">
        <v>2.4</v>
      </c>
      <c r="N10" s="22" t="s">
        <v>22</v>
      </c>
      <c r="O10" s="157">
        <v>7.1999999999999995E-2</v>
      </c>
      <c r="P10" s="157">
        <v>6.7000000000000004E-2</v>
      </c>
      <c r="Q10" s="157">
        <v>6.8000000000000005E-2</v>
      </c>
      <c r="R10" s="151"/>
      <c r="S10" s="151"/>
      <c r="T10" s="22">
        <v>2.4</v>
      </c>
      <c r="U10" s="22" t="s">
        <v>22</v>
      </c>
      <c r="V10" s="157">
        <v>7.3999999999999996E-2</v>
      </c>
      <c r="W10" s="157">
        <v>7.1999999999999995E-2</v>
      </c>
      <c r="X10" s="157">
        <v>6.9000000000000006E-2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5" x14ac:dyDescent="0.35">
      <c r="A11" s="22">
        <v>2.8</v>
      </c>
      <c r="B11" s="22" t="s">
        <v>22</v>
      </c>
      <c r="C11" s="22">
        <v>6.4000000000000001E-2</v>
      </c>
      <c r="D11" s="22">
        <v>5.8999999999999997E-2</v>
      </c>
      <c r="E11" s="22">
        <v>5.8999999999999997E-2</v>
      </c>
      <c r="F11" s="1"/>
      <c r="G11" s="22">
        <v>2.8</v>
      </c>
      <c r="H11" s="22" t="s">
        <v>22</v>
      </c>
      <c r="I11" s="22">
        <v>8.7999999999999995E-2</v>
      </c>
      <c r="J11" s="22">
        <v>5.8000000000000003E-2</v>
      </c>
      <c r="K11" s="22">
        <v>7.9000000000000001E-2</v>
      </c>
      <c r="L11" s="1"/>
      <c r="M11" s="22">
        <v>2.8</v>
      </c>
      <c r="N11" s="22" t="s">
        <v>22</v>
      </c>
      <c r="O11" s="157">
        <v>0.104</v>
      </c>
      <c r="P11" s="157">
        <v>6.3E-2</v>
      </c>
      <c r="Q11" s="157">
        <v>9.0999999999999998E-2</v>
      </c>
      <c r="R11" s="151"/>
      <c r="S11" s="151"/>
      <c r="T11" s="22">
        <v>2.8</v>
      </c>
      <c r="U11" s="22" t="s">
        <v>22</v>
      </c>
      <c r="V11" s="157">
        <v>0.114</v>
      </c>
      <c r="W11" s="157">
        <v>6.8000000000000005E-2</v>
      </c>
      <c r="X11" s="157">
        <v>0.1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5" x14ac:dyDescent="0.35">
      <c r="A12" s="15">
        <v>2.1</v>
      </c>
      <c r="B12" s="15" t="s">
        <v>23</v>
      </c>
      <c r="C12" s="15">
        <v>9.7000000000000003E-2</v>
      </c>
      <c r="D12" s="15">
        <v>7.0999999999999994E-2</v>
      </c>
      <c r="E12" s="15">
        <v>7.0999999999999994E-2</v>
      </c>
      <c r="F12" s="1"/>
      <c r="G12" s="15">
        <v>2.1</v>
      </c>
      <c r="H12" s="15" t="s">
        <v>23</v>
      </c>
      <c r="I12" s="15">
        <v>8.4000000000000005E-2</v>
      </c>
      <c r="J12" s="15">
        <v>8.5999999999999993E-2</v>
      </c>
      <c r="K12" s="15">
        <v>5.6000000000000001E-2</v>
      </c>
      <c r="L12" s="1"/>
      <c r="M12" s="15">
        <v>2.1</v>
      </c>
      <c r="N12" s="15" t="s">
        <v>23</v>
      </c>
      <c r="O12" s="154">
        <v>7.4999999999999997E-2</v>
      </c>
      <c r="P12" s="154">
        <v>9.6000000000000002E-2</v>
      </c>
      <c r="Q12" s="154">
        <v>5.0999999999999997E-2</v>
      </c>
      <c r="R12" s="151"/>
      <c r="S12" s="151"/>
      <c r="T12" s="15">
        <v>2.1</v>
      </c>
      <c r="U12" s="15" t="s">
        <v>23</v>
      </c>
      <c r="V12" s="154">
        <v>7.0000000000000007E-2</v>
      </c>
      <c r="W12" s="154">
        <v>0.104</v>
      </c>
      <c r="X12" s="154">
        <v>4.9000000000000002E-2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.5" x14ac:dyDescent="0.35">
      <c r="A13" s="63">
        <v>2.2000000000000002</v>
      </c>
      <c r="B13" s="64" t="s">
        <v>23</v>
      </c>
      <c r="C13" s="63">
        <v>5.6000000000000001E-2</v>
      </c>
      <c r="D13" s="64">
        <v>0.06</v>
      </c>
      <c r="E13" s="63">
        <v>0.06</v>
      </c>
      <c r="F13" s="1"/>
      <c r="G13" s="63">
        <v>2.2000000000000002</v>
      </c>
      <c r="H13" s="64" t="s">
        <v>23</v>
      </c>
      <c r="I13" s="63">
        <v>5.2999999999999999E-2</v>
      </c>
      <c r="J13" s="64">
        <v>6.9000000000000006E-2</v>
      </c>
      <c r="K13" s="63">
        <v>5.2999999999999999E-2</v>
      </c>
      <c r="L13" s="1"/>
      <c r="M13" s="63">
        <v>2.2000000000000002</v>
      </c>
      <c r="N13" s="64" t="s">
        <v>23</v>
      </c>
      <c r="O13" s="153">
        <v>0.05</v>
      </c>
      <c r="P13" s="153">
        <v>7.5999999999999998E-2</v>
      </c>
      <c r="Q13" s="153">
        <v>4.9000000000000002E-2</v>
      </c>
      <c r="R13" s="151"/>
      <c r="S13" s="151"/>
      <c r="T13" s="63">
        <v>2.2000000000000002</v>
      </c>
      <c r="U13" s="64" t="s">
        <v>23</v>
      </c>
      <c r="V13" s="153">
        <v>0.05</v>
      </c>
      <c r="W13" s="153">
        <v>8.3000000000000004E-2</v>
      </c>
      <c r="X13" s="153">
        <v>4.8000000000000001E-2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.5" x14ac:dyDescent="0.35">
      <c r="A14" s="11">
        <v>2.4</v>
      </c>
      <c r="B14" s="11" t="s">
        <v>23</v>
      </c>
      <c r="C14" s="11">
        <v>3.5000000000000003E-2</v>
      </c>
      <c r="D14" s="11">
        <v>5.6000000000000001E-2</v>
      </c>
      <c r="E14" s="11">
        <v>5.6000000000000001E-2</v>
      </c>
      <c r="F14" s="1"/>
      <c r="G14" s="11">
        <v>2.4</v>
      </c>
      <c r="H14" s="11" t="s">
        <v>23</v>
      </c>
      <c r="I14" s="11">
        <v>0.04</v>
      </c>
      <c r="J14" s="11">
        <v>5.8999999999999997E-2</v>
      </c>
      <c r="K14" s="11">
        <v>6.0999999999999999E-2</v>
      </c>
      <c r="L14" s="1"/>
      <c r="M14" s="11">
        <v>2.4</v>
      </c>
      <c r="N14" s="11" t="s">
        <v>23</v>
      </c>
      <c r="O14" s="152">
        <v>4.2999999999999997E-2</v>
      </c>
      <c r="P14" s="152">
        <v>6.5000000000000002E-2</v>
      </c>
      <c r="Q14" s="152">
        <v>6.5000000000000002E-2</v>
      </c>
      <c r="R14" s="151"/>
      <c r="S14" s="151"/>
      <c r="T14" s="11">
        <v>2.4</v>
      </c>
      <c r="U14" s="11" t="s">
        <v>23</v>
      </c>
      <c r="V14" s="152">
        <v>4.4999999999999998E-2</v>
      </c>
      <c r="W14" s="152">
        <v>7.0000000000000007E-2</v>
      </c>
      <c r="X14" s="152">
        <v>6.7000000000000004E-2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.5" x14ac:dyDescent="0.35">
      <c r="A15" s="11">
        <v>2.8</v>
      </c>
      <c r="B15" s="11" t="s">
        <v>23</v>
      </c>
      <c r="C15" s="11">
        <v>2.8000000000000001E-2</v>
      </c>
      <c r="D15" s="11">
        <v>5.6000000000000001E-2</v>
      </c>
      <c r="E15" s="11">
        <v>5.6000000000000001E-2</v>
      </c>
      <c r="F15" s="1"/>
      <c r="G15" s="11">
        <v>2.8</v>
      </c>
      <c r="H15" s="11" t="s">
        <v>23</v>
      </c>
      <c r="I15" s="11">
        <v>4.2000000000000003E-2</v>
      </c>
      <c r="J15" s="11">
        <v>5.6000000000000001E-2</v>
      </c>
      <c r="K15" s="11">
        <v>7.6999999999999999E-2</v>
      </c>
      <c r="L15" s="1"/>
      <c r="M15" s="11">
        <v>2.8</v>
      </c>
      <c r="N15" s="11" t="s">
        <v>23</v>
      </c>
      <c r="O15" s="152">
        <v>5.1999999999999998E-2</v>
      </c>
      <c r="P15" s="152">
        <v>6.0999999999999999E-2</v>
      </c>
      <c r="Q15" s="152">
        <v>8.8999999999999996E-2</v>
      </c>
      <c r="R15" s="151"/>
      <c r="S15" s="151"/>
      <c r="T15" s="11">
        <v>2.8</v>
      </c>
      <c r="U15" s="11" t="s">
        <v>23</v>
      </c>
      <c r="V15" s="152">
        <v>0.06</v>
      </c>
      <c r="W15" s="152">
        <v>6.6000000000000003E-2</v>
      </c>
      <c r="X15" s="152">
        <v>9.8000000000000004E-2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.5" x14ac:dyDescent="0.35">
      <c r="A16" s="15">
        <v>2.1</v>
      </c>
      <c r="B16" s="15" t="s">
        <v>24</v>
      </c>
      <c r="C16" s="15">
        <v>0.121</v>
      </c>
      <c r="D16" s="15">
        <v>7.2999999999999995E-2</v>
      </c>
      <c r="E16" s="15">
        <v>7.2999999999999995E-2</v>
      </c>
      <c r="F16" s="1"/>
      <c r="G16" s="15">
        <v>2.1</v>
      </c>
      <c r="H16" s="15" t="s">
        <v>24</v>
      </c>
      <c r="I16" s="15">
        <v>0.108</v>
      </c>
      <c r="J16" s="15">
        <v>0.09</v>
      </c>
      <c r="K16" s="15">
        <v>5.7000000000000002E-2</v>
      </c>
      <c r="L16" s="1"/>
      <c r="M16" s="15">
        <v>2.1</v>
      </c>
      <c r="N16" s="15" t="s">
        <v>24</v>
      </c>
      <c r="O16" s="154">
        <v>9.6000000000000002E-2</v>
      </c>
      <c r="P16" s="154">
        <v>0.1</v>
      </c>
      <c r="Q16" s="154">
        <v>5.0999999999999997E-2</v>
      </c>
      <c r="R16" s="151"/>
      <c r="S16" s="151"/>
      <c r="T16" s="15">
        <v>2.1</v>
      </c>
      <c r="U16" s="15" t="s">
        <v>24</v>
      </c>
      <c r="V16" s="154">
        <v>8.8999999999999996E-2</v>
      </c>
      <c r="W16" s="154">
        <v>0.108</v>
      </c>
      <c r="X16" s="154">
        <v>4.9000000000000002E-2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.5" x14ac:dyDescent="0.35">
      <c r="A17" s="63">
        <v>2.2000000000000002</v>
      </c>
      <c r="B17" s="64" t="s">
        <v>24</v>
      </c>
      <c r="C17" s="63">
        <v>5.2999999999999999E-2</v>
      </c>
      <c r="D17" s="64">
        <v>6.2E-2</v>
      </c>
      <c r="E17" s="63">
        <v>6.2E-2</v>
      </c>
      <c r="F17" s="1"/>
      <c r="G17" s="63">
        <v>2.2000000000000002</v>
      </c>
      <c r="H17" s="64" t="s">
        <v>24</v>
      </c>
      <c r="I17" s="63">
        <v>5.0999999999999997E-2</v>
      </c>
      <c r="J17" s="64">
        <v>7.0999999999999994E-2</v>
      </c>
      <c r="K17" s="63">
        <v>5.1999999999999998E-2</v>
      </c>
      <c r="L17" s="1"/>
      <c r="M17" s="63">
        <v>2.2000000000000002</v>
      </c>
      <c r="N17" s="64" t="s">
        <v>24</v>
      </c>
      <c r="O17" s="153">
        <v>0.05</v>
      </c>
      <c r="P17" s="153">
        <v>7.8E-2</v>
      </c>
      <c r="Q17" s="153">
        <v>4.9000000000000002E-2</v>
      </c>
      <c r="R17" s="151"/>
      <c r="S17" s="151"/>
      <c r="T17" s="63">
        <v>2.2000000000000002</v>
      </c>
      <c r="U17" s="64" t="s">
        <v>24</v>
      </c>
      <c r="V17" s="153">
        <v>4.9000000000000002E-2</v>
      </c>
      <c r="W17" s="153">
        <v>8.4000000000000005E-2</v>
      </c>
      <c r="X17" s="153">
        <v>4.8000000000000001E-2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5.5" x14ac:dyDescent="0.35">
      <c r="A18" s="11">
        <v>2.4</v>
      </c>
      <c r="B18" s="11" t="s">
        <v>24</v>
      </c>
      <c r="C18" s="11">
        <v>2.1000000000000001E-2</v>
      </c>
      <c r="D18" s="11">
        <v>5.6000000000000001E-2</v>
      </c>
      <c r="E18" s="11">
        <v>5.6000000000000001E-2</v>
      </c>
      <c r="F18" s="1"/>
      <c r="G18" s="11">
        <v>2.4</v>
      </c>
      <c r="H18" s="11" t="s">
        <v>24</v>
      </c>
      <c r="I18" s="11">
        <v>2.5000000000000001E-2</v>
      </c>
      <c r="J18" s="11">
        <v>5.8999999999999997E-2</v>
      </c>
      <c r="K18" s="11">
        <v>5.8999999999999997E-2</v>
      </c>
      <c r="L18" s="1"/>
      <c r="M18" s="11">
        <v>2.4</v>
      </c>
      <c r="N18" s="11" t="s">
        <v>24</v>
      </c>
      <c r="O18" s="152">
        <v>2.8000000000000001E-2</v>
      </c>
      <c r="P18" s="152">
        <v>6.5000000000000002E-2</v>
      </c>
      <c r="Q18" s="152">
        <v>6.3E-2</v>
      </c>
      <c r="R18" s="151"/>
      <c r="S18" s="151"/>
      <c r="T18" s="11">
        <v>2.4</v>
      </c>
      <c r="U18" s="11" t="s">
        <v>24</v>
      </c>
      <c r="V18" s="152">
        <v>0.03</v>
      </c>
      <c r="W18" s="152">
        <v>7.0999999999999994E-2</v>
      </c>
      <c r="X18" s="152">
        <v>6.6000000000000003E-2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.5" x14ac:dyDescent="0.35">
      <c r="A19" s="11">
        <v>2.8</v>
      </c>
      <c r="B19" s="11" t="s">
        <v>24</v>
      </c>
      <c r="C19" s="11">
        <v>1.2999999999999999E-2</v>
      </c>
      <c r="D19" s="11">
        <v>5.5E-2</v>
      </c>
      <c r="E19" s="11">
        <v>5.5E-2</v>
      </c>
      <c r="F19" s="1"/>
      <c r="G19" s="11">
        <v>2.8</v>
      </c>
      <c r="H19" s="11" t="s">
        <v>24</v>
      </c>
      <c r="I19" s="11">
        <v>2.1999999999999999E-2</v>
      </c>
      <c r="J19" s="11">
        <v>5.5E-2</v>
      </c>
      <c r="K19" s="11">
        <v>7.4999999999999997E-2</v>
      </c>
      <c r="L19" s="1"/>
      <c r="M19" s="11">
        <v>2.8</v>
      </c>
      <c r="N19" s="11" t="s">
        <v>24</v>
      </c>
      <c r="O19" s="152">
        <v>2.8000000000000001E-2</v>
      </c>
      <c r="P19" s="152">
        <v>5.8999999999999997E-2</v>
      </c>
      <c r="Q19" s="152">
        <v>8.7999999999999995E-2</v>
      </c>
      <c r="R19" s="151"/>
      <c r="S19" s="151"/>
      <c r="T19" s="11">
        <v>2.8</v>
      </c>
      <c r="U19" s="11" t="s">
        <v>24</v>
      </c>
      <c r="V19" s="152">
        <v>3.3000000000000002E-2</v>
      </c>
      <c r="W19" s="152">
        <v>6.5000000000000002E-2</v>
      </c>
      <c r="X19" s="152">
        <v>9.7000000000000003E-2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5.5" x14ac:dyDescent="0.35">
      <c r="A20" s="11">
        <v>2.1</v>
      </c>
      <c r="B20" s="11" t="s">
        <v>25</v>
      </c>
      <c r="C20" s="11">
        <v>3.3000000000000002E-2</v>
      </c>
      <c r="D20" s="11">
        <v>0.06</v>
      </c>
      <c r="E20" s="11">
        <v>0.06</v>
      </c>
      <c r="F20" s="1"/>
      <c r="G20" s="11">
        <v>2.1</v>
      </c>
      <c r="H20" s="11" t="s">
        <v>25</v>
      </c>
      <c r="I20" s="11">
        <v>3.5000000000000003E-2</v>
      </c>
      <c r="J20" s="11">
        <v>7.0000000000000007E-2</v>
      </c>
      <c r="K20" s="11">
        <v>5.7000000000000002E-2</v>
      </c>
      <c r="L20" s="1"/>
      <c r="M20" s="11">
        <v>2.1</v>
      </c>
      <c r="N20" s="11" t="s">
        <v>25</v>
      </c>
      <c r="O20" s="158">
        <v>3.5999999999999997E-2</v>
      </c>
      <c r="P20" s="158">
        <v>7.6999999999999999E-2</v>
      </c>
      <c r="Q20" s="158">
        <v>5.3999999999999999E-2</v>
      </c>
      <c r="R20" s="151"/>
      <c r="S20" s="151"/>
      <c r="T20" s="11">
        <v>2.1</v>
      </c>
      <c r="U20" s="11" t="s">
        <v>25</v>
      </c>
      <c r="V20" s="158">
        <v>3.7999999999999999E-2</v>
      </c>
      <c r="W20" s="158">
        <v>8.3000000000000004E-2</v>
      </c>
      <c r="X20" s="158">
        <v>5.1999999999999998E-2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5" x14ac:dyDescent="0.35">
      <c r="A21" s="63">
        <v>2.2000000000000002</v>
      </c>
      <c r="B21" s="64" t="s">
        <v>25</v>
      </c>
      <c r="C21" s="63">
        <v>6.2E-2</v>
      </c>
      <c r="D21" s="64">
        <v>5.8000000000000003E-2</v>
      </c>
      <c r="E21" s="63">
        <v>5.8000000000000003E-2</v>
      </c>
      <c r="F21" s="1"/>
      <c r="G21" s="63">
        <v>2.2000000000000002</v>
      </c>
      <c r="H21" s="64" t="s">
        <v>25</v>
      </c>
      <c r="I21" s="63">
        <v>5.3999999999999999E-2</v>
      </c>
      <c r="J21" s="64">
        <v>6.4000000000000001E-2</v>
      </c>
      <c r="K21" s="63">
        <v>5.2999999999999999E-2</v>
      </c>
      <c r="L21" s="1"/>
      <c r="M21" s="63">
        <v>2.2000000000000002</v>
      </c>
      <c r="N21" s="64" t="s">
        <v>25</v>
      </c>
      <c r="O21" s="153">
        <v>5.0999999999999997E-2</v>
      </c>
      <c r="P21" s="153">
        <v>7.0000000000000007E-2</v>
      </c>
      <c r="Q21" s="153">
        <v>0.05</v>
      </c>
      <c r="R21" s="151"/>
      <c r="S21" s="151"/>
      <c r="T21" s="63">
        <v>2.2000000000000002</v>
      </c>
      <c r="U21" s="64" t="s">
        <v>25</v>
      </c>
      <c r="V21" s="153">
        <v>0.05</v>
      </c>
      <c r="W21" s="153">
        <v>7.4999999999999997E-2</v>
      </c>
      <c r="X21" s="153">
        <v>4.9000000000000002E-2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.5" x14ac:dyDescent="0.35">
      <c r="A22" s="15">
        <v>2.4</v>
      </c>
      <c r="B22" s="15" t="s">
        <v>25</v>
      </c>
      <c r="C22" s="15">
        <v>0.121</v>
      </c>
      <c r="D22" s="15">
        <v>6.0999999999999999E-2</v>
      </c>
      <c r="E22" s="15">
        <v>6.0999999999999999E-2</v>
      </c>
      <c r="F22" s="1"/>
      <c r="G22" s="15">
        <v>2.4</v>
      </c>
      <c r="H22" s="15" t="s">
        <v>25</v>
      </c>
      <c r="I22" s="15">
        <v>0.127</v>
      </c>
      <c r="J22" s="15">
        <v>6.2E-2</v>
      </c>
      <c r="K22" s="15">
        <v>6.8000000000000005E-2</v>
      </c>
      <c r="L22" s="1"/>
      <c r="M22" s="15">
        <v>2.4</v>
      </c>
      <c r="N22" s="15" t="s">
        <v>25</v>
      </c>
      <c r="O22" s="159">
        <v>0.128</v>
      </c>
      <c r="P22" s="159">
        <v>6.7000000000000004E-2</v>
      </c>
      <c r="Q22" s="159">
        <v>7.1999999999999995E-2</v>
      </c>
      <c r="R22" s="151"/>
      <c r="S22" s="151"/>
      <c r="T22" s="15">
        <v>2.4</v>
      </c>
      <c r="U22" s="15" t="s">
        <v>25</v>
      </c>
      <c r="V22" s="159">
        <v>0.126</v>
      </c>
      <c r="W22" s="159">
        <v>7.0999999999999994E-2</v>
      </c>
      <c r="X22" s="159">
        <v>7.2999999999999995E-2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5.5" x14ac:dyDescent="0.35">
      <c r="A23" s="15">
        <v>2.8</v>
      </c>
      <c r="B23" s="15" t="s">
        <v>25</v>
      </c>
      <c r="C23" s="15">
        <v>0.16400000000000001</v>
      </c>
      <c r="D23" s="15">
        <v>6.2E-2</v>
      </c>
      <c r="E23" s="15">
        <v>6.2E-2</v>
      </c>
      <c r="F23" s="1"/>
      <c r="G23" s="15">
        <v>2.8</v>
      </c>
      <c r="H23" s="15" t="s">
        <v>25</v>
      </c>
      <c r="I23" s="15">
        <v>0.2</v>
      </c>
      <c r="J23" s="15">
        <v>6.2E-2</v>
      </c>
      <c r="K23" s="15">
        <v>8.1000000000000003E-2</v>
      </c>
      <c r="L23" s="1"/>
      <c r="M23" s="15">
        <v>2.8</v>
      </c>
      <c r="N23" s="15" t="s">
        <v>25</v>
      </c>
      <c r="O23" s="159">
        <v>0.218</v>
      </c>
      <c r="P23" s="159">
        <v>6.5000000000000002E-2</v>
      </c>
      <c r="Q23" s="159">
        <v>9.2999999999999999E-2</v>
      </c>
      <c r="R23" s="151"/>
      <c r="S23" s="151"/>
      <c r="T23" s="15">
        <v>2.8</v>
      </c>
      <c r="U23" s="15" t="s">
        <v>25</v>
      </c>
      <c r="V23" s="159">
        <v>0.22900000000000001</v>
      </c>
      <c r="W23" s="159">
        <v>6.9000000000000006E-2</v>
      </c>
      <c r="X23" s="159">
        <v>0.10100000000000001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5" x14ac:dyDescent="0.35">
      <c r="A24" s="22">
        <v>2.1</v>
      </c>
      <c r="B24" s="22" t="s">
        <v>26</v>
      </c>
      <c r="C24" s="22">
        <v>6.5000000000000002E-2</v>
      </c>
      <c r="D24" s="22">
        <v>6.4000000000000001E-2</v>
      </c>
      <c r="E24" s="22">
        <v>6.4000000000000001E-2</v>
      </c>
      <c r="F24" s="1"/>
      <c r="G24" s="22">
        <v>2.1</v>
      </c>
      <c r="H24" s="22" t="s">
        <v>26</v>
      </c>
      <c r="I24" s="22">
        <v>5.8000000000000003E-2</v>
      </c>
      <c r="J24" s="22">
        <v>7.3999999999999996E-2</v>
      </c>
      <c r="K24" s="22">
        <v>5.6000000000000001E-2</v>
      </c>
      <c r="L24" s="1"/>
      <c r="M24" s="22">
        <v>2.1</v>
      </c>
      <c r="N24" s="22" t="s">
        <v>26</v>
      </c>
      <c r="O24" s="160">
        <v>5.5E-2</v>
      </c>
      <c r="P24" s="160">
        <v>0.08</v>
      </c>
      <c r="Q24" s="160">
        <v>5.2999999999999999E-2</v>
      </c>
      <c r="R24" s="151"/>
      <c r="S24" s="151"/>
      <c r="T24" s="22">
        <v>2.1</v>
      </c>
      <c r="U24" s="22" t="s">
        <v>26</v>
      </c>
      <c r="V24" s="160">
        <v>5.3999999999999999E-2</v>
      </c>
      <c r="W24" s="160">
        <v>8.6999999999999994E-2</v>
      </c>
      <c r="X24" s="160">
        <v>5.1999999999999998E-2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5.5" x14ac:dyDescent="0.35">
      <c r="A25" s="31">
        <v>2.2000000000000002</v>
      </c>
      <c r="B25" s="31" t="s">
        <v>26</v>
      </c>
      <c r="C25" s="31">
        <v>5.7000000000000002E-2</v>
      </c>
      <c r="D25" s="31">
        <v>5.7000000000000002E-2</v>
      </c>
      <c r="E25" s="31">
        <v>5.7000000000000002E-2</v>
      </c>
      <c r="F25" s="1"/>
      <c r="G25" s="31">
        <v>2.2000000000000002</v>
      </c>
      <c r="H25" s="31" t="s">
        <v>26</v>
      </c>
      <c r="I25" s="31">
        <v>5.2999999999999999E-2</v>
      </c>
      <c r="J25" s="31">
        <v>6.3E-2</v>
      </c>
      <c r="K25" s="31">
        <v>5.1999999999999998E-2</v>
      </c>
      <c r="L25" s="1"/>
      <c r="M25" s="31">
        <v>2.2000000000000002</v>
      </c>
      <c r="N25" s="31" t="s">
        <v>26</v>
      </c>
      <c r="O25" s="156">
        <v>0.05</v>
      </c>
      <c r="P25" s="156">
        <v>6.8000000000000005E-2</v>
      </c>
      <c r="Q25" s="156">
        <v>4.9000000000000002E-2</v>
      </c>
      <c r="R25" s="151"/>
      <c r="S25" s="151"/>
      <c r="T25" s="31">
        <v>2.2000000000000002</v>
      </c>
      <c r="U25" s="31" t="s">
        <v>26</v>
      </c>
      <c r="V25" s="156">
        <v>0.05</v>
      </c>
      <c r="W25" s="156">
        <v>7.2999999999999995E-2</v>
      </c>
      <c r="X25" s="156">
        <v>4.8000000000000001E-2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.5" x14ac:dyDescent="0.35">
      <c r="A26" s="22">
        <v>2.4</v>
      </c>
      <c r="B26" s="22" t="s">
        <v>26</v>
      </c>
      <c r="C26" s="22">
        <v>5.7000000000000002E-2</v>
      </c>
      <c r="D26" s="22">
        <v>5.6000000000000001E-2</v>
      </c>
      <c r="E26" s="22">
        <v>5.6000000000000001E-2</v>
      </c>
      <c r="F26" s="1"/>
      <c r="G26" s="22">
        <v>2.4</v>
      </c>
      <c r="H26" s="22" t="s">
        <v>26</v>
      </c>
      <c r="I26" s="22">
        <v>6.6000000000000003E-2</v>
      </c>
      <c r="J26" s="22">
        <v>5.8000000000000003E-2</v>
      </c>
      <c r="K26" s="22">
        <v>6.3E-2</v>
      </c>
      <c r="L26" s="1"/>
      <c r="M26" s="22">
        <v>2.4</v>
      </c>
      <c r="N26" s="22" t="s">
        <v>26</v>
      </c>
      <c r="O26" s="160">
        <v>7.0000000000000007E-2</v>
      </c>
      <c r="P26" s="160">
        <v>6.2E-2</v>
      </c>
      <c r="Q26" s="160">
        <v>6.7000000000000004E-2</v>
      </c>
      <c r="R26" s="151"/>
      <c r="S26" s="151"/>
      <c r="T26" s="22">
        <v>2.4</v>
      </c>
      <c r="U26" s="22" t="s">
        <v>26</v>
      </c>
      <c r="V26" s="160">
        <v>7.1999999999999995E-2</v>
      </c>
      <c r="W26" s="160">
        <v>6.7000000000000004E-2</v>
      </c>
      <c r="X26" s="160">
        <v>6.9000000000000006E-2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.5" x14ac:dyDescent="0.35">
      <c r="A27" s="22">
        <v>2.8</v>
      </c>
      <c r="B27" s="22" t="s">
        <v>26</v>
      </c>
      <c r="C27" s="22">
        <v>0.06</v>
      </c>
      <c r="D27" s="22">
        <v>5.6000000000000001E-2</v>
      </c>
      <c r="E27" s="22">
        <v>5.6000000000000001E-2</v>
      </c>
      <c r="F27" s="1"/>
      <c r="G27" s="22">
        <v>2.8</v>
      </c>
      <c r="H27" s="22" t="s">
        <v>26</v>
      </c>
      <c r="I27" s="22">
        <v>8.4000000000000005E-2</v>
      </c>
      <c r="J27" s="22">
        <v>5.6000000000000001E-2</v>
      </c>
      <c r="K27" s="22">
        <v>7.6999999999999999E-2</v>
      </c>
      <c r="L27" s="1"/>
      <c r="M27" s="22">
        <v>2.8</v>
      </c>
      <c r="N27" s="22" t="s">
        <v>26</v>
      </c>
      <c r="O27" s="160">
        <v>0.1</v>
      </c>
      <c r="P27" s="160">
        <v>6.0999999999999999E-2</v>
      </c>
      <c r="Q27" s="160">
        <v>9.0999999999999998E-2</v>
      </c>
      <c r="R27" s="151"/>
      <c r="S27" s="151"/>
      <c r="T27" s="22">
        <v>2.8</v>
      </c>
      <c r="U27" s="22" t="s">
        <v>26</v>
      </c>
      <c r="V27" s="160">
        <v>0.11</v>
      </c>
      <c r="W27" s="160">
        <v>6.4000000000000001E-2</v>
      </c>
      <c r="X27" s="160">
        <v>0.1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5.5" x14ac:dyDescent="0.35">
      <c r="A28" s="15">
        <v>2.1</v>
      </c>
      <c r="B28" s="15" t="s">
        <v>27</v>
      </c>
      <c r="C28" s="15">
        <v>9.2999999999999999E-2</v>
      </c>
      <c r="D28" s="15">
        <v>6.6000000000000003E-2</v>
      </c>
      <c r="E28" s="15">
        <v>6.6000000000000003E-2</v>
      </c>
      <c r="F28" s="1"/>
      <c r="G28" s="15">
        <v>2.1</v>
      </c>
      <c r="H28" s="15" t="s">
        <v>27</v>
      </c>
      <c r="I28" s="15">
        <v>8.2000000000000003E-2</v>
      </c>
      <c r="J28" s="15">
        <v>7.6999999999999999E-2</v>
      </c>
      <c r="K28" s="15">
        <v>5.6000000000000001E-2</v>
      </c>
      <c r="L28" s="1"/>
      <c r="M28" s="15">
        <v>2.1</v>
      </c>
      <c r="N28" s="15" t="s">
        <v>27</v>
      </c>
      <c r="O28" s="159">
        <v>7.4999999999999997E-2</v>
      </c>
      <c r="P28" s="159">
        <v>8.4000000000000005E-2</v>
      </c>
      <c r="Q28" s="159">
        <v>5.1999999999999998E-2</v>
      </c>
      <c r="R28" s="151"/>
      <c r="S28" s="151"/>
      <c r="T28" s="15">
        <v>2.1</v>
      </c>
      <c r="U28" s="15" t="s">
        <v>27</v>
      </c>
      <c r="V28" s="159">
        <v>7.0999999999999994E-2</v>
      </c>
      <c r="W28" s="159">
        <v>0.09</v>
      </c>
      <c r="X28" s="159">
        <v>5.0999999999999997E-2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5.5" x14ac:dyDescent="0.35">
      <c r="A29" s="63">
        <v>2.2000000000000002</v>
      </c>
      <c r="B29" s="64" t="s">
        <v>27</v>
      </c>
      <c r="C29" s="63">
        <v>5.3999999999999999E-2</v>
      </c>
      <c r="D29" s="64">
        <v>5.7000000000000002E-2</v>
      </c>
      <c r="E29" s="63">
        <v>5.7000000000000002E-2</v>
      </c>
      <c r="F29" s="1"/>
      <c r="G29" s="63">
        <v>2.2000000000000002</v>
      </c>
      <c r="H29" s="64" t="s">
        <v>27</v>
      </c>
      <c r="I29" s="63">
        <v>5.1999999999999998E-2</v>
      </c>
      <c r="J29" s="64">
        <v>6.4000000000000001E-2</v>
      </c>
      <c r="K29" s="63">
        <v>5.1999999999999998E-2</v>
      </c>
      <c r="L29" s="1"/>
      <c r="M29" s="63">
        <v>2.2000000000000002</v>
      </c>
      <c r="N29" s="64" t="s">
        <v>27</v>
      </c>
      <c r="O29" s="153">
        <v>0.05</v>
      </c>
      <c r="P29" s="153">
        <v>7.0000000000000007E-2</v>
      </c>
      <c r="Q29" s="153">
        <v>0.05</v>
      </c>
      <c r="R29" s="151"/>
      <c r="S29" s="151"/>
      <c r="T29" s="63">
        <v>2.2000000000000002</v>
      </c>
      <c r="U29" s="64" t="s">
        <v>27</v>
      </c>
      <c r="V29" s="153">
        <v>4.9000000000000002E-2</v>
      </c>
      <c r="W29" s="153">
        <v>7.3999999999999996E-2</v>
      </c>
      <c r="X29" s="153">
        <v>4.8000000000000001E-2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5.5" x14ac:dyDescent="0.35">
      <c r="A30" s="11">
        <v>2.4</v>
      </c>
      <c r="B30" s="11" t="s">
        <v>27</v>
      </c>
      <c r="C30" s="11">
        <v>3.2000000000000001E-2</v>
      </c>
      <c r="D30" s="11">
        <v>5.3999999999999999E-2</v>
      </c>
      <c r="E30" s="11">
        <v>5.3999999999999999E-2</v>
      </c>
      <c r="F30" s="1"/>
      <c r="G30" s="11">
        <v>2.4</v>
      </c>
      <c r="H30" s="11" t="s">
        <v>27</v>
      </c>
      <c r="I30" s="11">
        <v>3.7999999999999999E-2</v>
      </c>
      <c r="J30" s="11">
        <v>5.7000000000000002E-2</v>
      </c>
      <c r="K30" s="11">
        <v>6.0999999999999999E-2</v>
      </c>
      <c r="L30" s="1"/>
      <c r="M30" s="11">
        <v>2.4</v>
      </c>
      <c r="N30" s="11" t="s">
        <v>27</v>
      </c>
      <c r="O30" s="158">
        <v>4.2000000000000003E-2</v>
      </c>
      <c r="P30" s="158">
        <v>6.2E-2</v>
      </c>
      <c r="Q30" s="158">
        <v>6.5000000000000002E-2</v>
      </c>
      <c r="R30" s="151"/>
      <c r="S30" s="151"/>
      <c r="T30" s="11">
        <v>2.4</v>
      </c>
      <c r="U30" s="11" t="s">
        <v>27</v>
      </c>
      <c r="V30" s="158">
        <v>4.3999999999999997E-2</v>
      </c>
      <c r="W30" s="158">
        <v>6.6000000000000003E-2</v>
      </c>
      <c r="X30" s="158">
        <v>6.7000000000000004E-2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5.5" x14ac:dyDescent="0.35">
      <c r="A31" s="11">
        <v>2.8</v>
      </c>
      <c r="B31" s="11" t="s">
        <v>27</v>
      </c>
      <c r="C31" s="11">
        <v>2.5000000000000001E-2</v>
      </c>
      <c r="D31" s="11">
        <v>5.3999999999999999E-2</v>
      </c>
      <c r="E31" s="11">
        <v>5.3999999999999999E-2</v>
      </c>
      <c r="F31" s="1"/>
      <c r="G31" s="11">
        <v>2.8</v>
      </c>
      <c r="H31" s="11" t="s">
        <v>27</v>
      </c>
      <c r="I31" s="11">
        <v>3.9E-2</v>
      </c>
      <c r="J31" s="11">
        <v>5.3999999999999999E-2</v>
      </c>
      <c r="K31" s="11">
        <v>7.4999999999999997E-2</v>
      </c>
      <c r="L31" s="1"/>
      <c r="M31" s="11">
        <v>2.8</v>
      </c>
      <c r="N31" s="11" t="s">
        <v>27</v>
      </c>
      <c r="O31" s="158">
        <v>4.9000000000000002E-2</v>
      </c>
      <c r="P31" s="158">
        <v>5.8000000000000003E-2</v>
      </c>
      <c r="Q31" s="158">
        <v>8.8999999999999996E-2</v>
      </c>
      <c r="R31" s="151"/>
      <c r="S31" s="151"/>
      <c r="T31" s="11">
        <v>2.8</v>
      </c>
      <c r="U31" s="11" t="s">
        <v>27</v>
      </c>
      <c r="V31" s="158">
        <v>5.7000000000000002E-2</v>
      </c>
      <c r="W31" s="158">
        <v>6.3E-2</v>
      </c>
      <c r="X31" s="158">
        <v>9.9000000000000005E-2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5.5" x14ac:dyDescent="0.35">
      <c r="A32" s="15">
        <v>2.1</v>
      </c>
      <c r="B32" s="15" t="s">
        <v>28</v>
      </c>
      <c r="C32" s="15">
        <v>0.11799999999999999</v>
      </c>
      <c r="D32" s="15">
        <v>6.7000000000000004E-2</v>
      </c>
      <c r="E32" s="15">
        <v>6.7000000000000004E-2</v>
      </c>
      <c r="F32" s="1"/>
      <c r="G32" s="15">
        <v>2.1</v>
      </c>
      <c r="H32" s="15" t="s">
        <v>28</v>
      </c>
      <c r="I32" s="15">
        <v>0.105</v>
      </c>
      <c r="J32" s="15">
        <v>7.9000000000000001E-2</v>
      </c>
      <c r="K32" s="15">
        <v>5.5E-2</v>
      </c>
      <c r="L32" s="1"/>
      <c r="M32" s="15">
        <v>2.1</v>
      </c>
      <c r="N32" s="15" t="s">
        <v>28</v>
      </c>
      <c r="O32" s="159">
        <v>9.6000000000000002E-2</v>
      </c>
      <c r="P32" s="159">
        <v>8.6999999999999994E-2</v>
      </c>
      <c r="Q32" s="159">
        <v>5.1999999999999998E-2</v>
      </c>
      <c r="R32" s="151"/>
      <c r="S32" s="151"/>
      <c r="T32" s="15">
        <v>2.1</v>
      </c>
      <c r="U32" s="15" t="s">
        <v>28</v>
      </c>
      <c r="V32" s="159">
        <v>0.09</v>
      </c>
      <c r="W32" s="159">
        <v>9.2999999999999999E-2</v>
      </c>
      <c r="X32" s="159">
        <v>5.0999999999999997E-2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5.5" x14ac:dyDescent="0.35">
      <c r="A33" s="63">
        <v>2.2000000000000002</v>
      </c>
      <c r="B33" s="64" t="s">
        <v>28</v>
      </c>
      <c r="C33" s="63">
        <v>5.1999999999999998E-2</v>
      </c>
      <c r="D33" s="64">
        <v>5.8999999999999997E-2</v>
      </c>
      <c r="E33" s="63">
        <v>5.8999999999999997E-2</v>
      </c>
      <c r="F33" s="1"/>
      <c r="G33" s="63">
        <v>2.2000000000000002</v>
      </c>
      <c r="H33" s="64" t="s">
        <v>28</v>
      </c>
      <c r="I33" s="63">
        <v>5.0999999999999997E-2</v>
      </c>
      <c r="J33" s="64">
        <v>6.6000000000000003E-2</v>
      </c>
      <c r="K33" s="63">
        <v>5.1999999999999998E-2</v>
      </c>
      <c r="L33" s="1"/>
      <c r="M33" s="63">
        <v>2.2000000000000002</v>
      </c>
      <c r="N33" s="64" t="s">
        <v>28</v>
      </c>
      <c r="O33" s="153">
        <v>0.05</v>
      </c>
      <c r="P33" s="153">
        <v>7.1999999999999995E-2</v>
      </c>
      <c r="Q33" s="153">
        <v>0.05</v>
      </c>
      <c r="R33" s="151"/>
      <c r="S33" s="151"/>
      <c r="T33" s="63">
        <v>2.2000000000000002</v>
      </c>
      <c r="U33" s="64" t="s">
        <v>28</v>
      </c>
      <c r="V33" s="153">
        <v>4.9000000000000002E-2</v>
      </c>
      <c r="W33" s="153">
        <v>7.5999999999999998E-2</v>
      </c>
      <c r="X33" s="153">
        <v>4.9000000000000002E-2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5.5" x14ac:dyDescent="0.35">
      <c r="A34" s="11">
        <v>2.4</v>
      </c>
      <c r="B34" s="11" t="s">
        <v>28</v>
      </c>
      <c r="C34" s="11">
        <v>0.02</v>
      </c>
      <c r="D34" s="11">
        <v>5.3999999999999999E-2</v>
      </c>
      <c r="E34" s="11">
        <v>5.3999999999999999E-2</v>
      </c>
      <c r="F34" s="1"/>
      <c r="G34" s="11">
        <v>2.4</v>
      </c>
      <c r="H34" s="11" t="s">
        <v>28</v>
      </c>
      <c r="I34" s="11">
        <v>2.4E-2</v>
      </c>
      <c r="J34" s="11">
        <v>5.7000000000000002E-2</v>
      </c>
      <c r="K34" s="11">
        <v>5.8999999999999997E-2</v>
      </c>
      <c r="L34" s="1"/>
      <c r="M34" s="11">
        <v>2.4</v>
      </c>
      <c r="N34" s="11" t="s">
        <v>28</v>
      </c>
      <c r="O34" s="158">
        <v>2.5999999999999999E-2</v>
      </c>
      <c r="P34" s="158">
        <v>6.2E-2</v>
      </c>
      <c r="Q34" s="158">
        <v>6.3E-2</v>
      </c>
      <c r="R34" s="151"/>
      <c r="S34" s="151"/>
      <c r="T34" s="11">
        <v>2.4</v>
      </c>
      <c r="U34" s="11" t="s">
        <v>28</v>
      </c>
      <c r="V34" s="158">
        <v>2.8000000000000001E-2</v>
      </c>
      <c r="W34" s="158">
        <v>6.6000000000000003E-2</v>
      </c>
      <c r="X34" s="158">
        <v>6.5000000000000002E-2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5.5" x14ac:dyDescent="0.35">
      <c r="A35" s="11">
        <v>2.8</v>
      </c>
      <c r="B35" s="11" t="s">
        <v>28</v>
      </c>
      <c r="C35" s="11">
        <v>1.2E-2</v>
      </c>
      <c r="D35" s="11">
        <v>5.2999999999999999E-2</v>
      </c>
      <c r="E35" s="11">
        <v>5.2999999999999999E-2</v>
      </c>
      <c r="F35" s="1"/>
      <c r="G35" s="11">
        <v>2.8</v>
      </c>
      <c r="H35" s="11" t="s">
        <v>28</v>
      </c>
      <c r="I35" s="11">
        <v>0.02</v>
      </c>
      <c r="J35" s="11">
        <v>5.2999999999999999E-2</v>
      </c>
      <c r="K35" s="11">
        <v>7.3999999999999996E-2</v>
      </c>
      <c r="L35" s="1"/>
      <c r="M35" s="11">
        <v>2.8</v>
      </c>
      <c r="N35" s="11" t="s">
        <v>28</v>
      </c>
      <c r="O35" s="158">
        <v>2.5999999999999999E-2</v>
      </c>
      <c r="P35" s="158">
        <v>5.8000000000000003E-2</v>
      </c>
      <c r="Q35" s="158">
        <v>8.7999999999999995E-2</v>
      </c>
      <c r="R35" s="151"/>
      <c r="S35" s="151"/>
      <c r="T35" s="11">
        <v>2.8</v>
      </c>
      <c r="U35" s="11" t="s">
        <v>28</v>
      </c>
      <c r="V35" s="158">
        <v>3.1E-2</v>
      </c>
      <c r="W35" s="158">
        <v>6.2E-2</v>
      </c>
      <c r="X35" s="158">
        <v>9.8000000000000004E-2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5.5" x14ac:dyDescent="0.35">
      <c r="A36" s="19">
        <v>2.1</v>
      </c>
      <c r="B36" s="19" t="s">
        <v>29</v>
      </c>
      <c r="C36" s="19">
        <v>2.9000000000000001E-2</v>
      </c>
      <c r="D36" s="19">
        <v>5.8000000000000003E-2</v>
      </c>
      <c r="E36" s="19">
        <v>5.8000000000000003E-2</v>
      </c>
      <c r="F36" s="1"/>
      <c r="G36" s="19">
        <v>2.1</v>
      </c>
      <c r="H36" s="19" t="s">
        <v>29</v>
      </c>
      <c r="I36" s="19">
        <v>3.4000000000000002E-2</v>
      </c>
      <c r="J36" s="19">
        <v>6.6000000000000003E-2</v>
      </c>
      <c r="K36" s="19">
        <v>5.7000000000000002E-2</v>
      </c>
      <c r="L36" s="1"/>
      <c r="M36" s="19">
        <v>2.1</v>
      </c>
      <c r="N36" s="19" t="s">
        <v>29</v>
      </c>
      <c r="O36" s="152">
        <v>3.6999999999999998E-2</v>
      </c>
      <c r="P36" s="152">
        <v>7.1999999999999995E-2</v>
      </c>
      <c r="Q36" s="152">
        <v>5.5E-2</v>
      </c>
      <c r="R36" s="151"/>
      <c r="S36" s="151"/>
      <c r="T36" s="19">
        <v>2.1</v>
      </c>
      <c r="U36" s="19" t="s">
        <v>29</v>
      </c>
      <c r="V36" s="152">
        <v>3.7999999999999999E-2</v>
      </c>
      <c r="W36" s="152">
        <v>7.6999999999999999E-2</v>
      </c>
      <c r="X36" s="152">
        <v>5.3999999999999999E-2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5.5" x14ac:dyDescent="0.35">
      <c r="A37" s="63">
        <v>2.2000000000000002</v>
      </c>
      <c r="B37" s="64" t="s">
        <v>29</v>
      </c>
      <c r="C37" s="63">
        <v>0.06</v>
      </c>
      <c r="D37" s="64">
        <v>5.7000000000000002E-2</v>
      </c>
      <c r="E37" s="63">
        <v>5.7000000000000002E-2</v>
      </c>
      <c r="F37" s="1"/>
      <c r="G37" s="63">
        <v>2.2000000000000002</v>
      </c>
      <c r="H37" s="64" t="s">
        <v>29</v>
      </c>
      <c r="I37" s="63">
        <v>5.3999999999999999E-2</v>
      </c>
      <c r="J37" s="64">
        <v>6.0999999999999999E-2</v>
      </c>
      <c r="K37" s="63">
        <v>5.2999999999999999E-2</v>
      </c>
      <c r="L37" s="1"/>
      <c r="M37" s="63">
        <v>2.2000000000000002</v>
      </c>
      <c r="N37" s="64" t="s">
        <v>29</v>
      </c>
      <c r="O37" s="153">
        <v>5.0999999999999997E-2</v>
      </c>
      <c r="P37" s="153">
        <v>6.6000000000000003E-2</v>
      </c>
      <c r="Q37" s="153">
        <v>0.05</v>
      </c>
      <c r="R37" s="151"/>
      <c r="S37" s="151"/>
      <c r="T37" s="63">
        <v>2.2000000000000002</v>
      </c>
      <c r="U37" s="64" t="s">
        <v>29</v>
      </c>
      <c r="V37" s="153">
        <v>0.05</v>
      </c>
      <c r="W37" s="153">
        <v>7.0000000000000007E-2</v>
      </c>
      <c r="X37" s="153">
        <v>4.9000000000000002E-2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5.5" x14ac:dyDescent="0.35">
      <c r="A38" s="17">
        <v>2.4</v>
      </c>
      <c r="B38" s="17" t="s">
        <v>29</v>
      </c>
      <c r="C38" s="17">
        <v>0.11799999999999999</v>
      </c>
      <c r="D38" s="17">
        <v>5.8000000000000003E-2</v>
      </c>
      <c r="E38" s="17">
        <v>5.8000000000000003E-2</v>
      </c>
      <c r="F38" s="1"/>
      <c r="G38" s="17">
        <v>2.4</v>
      </c>
      <c r="H38" s="17" t="s">
        <v>29</v>
      </c>
      <c r="I38" s="17">
        <v>0.125</v>
      </c>
      <c r="J38" s="17">
        <v>0.06</v>
      </c>
      <c r="K38" s="17">
        <v>6.7000000000000004E-2</v>
      </c>
      <c r="L38" s="1"/>
      <c r="M38" s="17">
        <v>2.4</v>
      </c>
      <c r="N38" s="17" t="s">
        <v>29</v>
      </c>
      <c r="O38" s="154">
        <v>0.126</v>
      </c>
      <c r="P38" s="154">
        <v>6.4000000000000001E-2</v>
      </c>
      <c r="Q38" s="154">
        <v>7.0999999999999994E-2</v>
      </c>
      <c r="R38" s="151"/>
      <c r="S38" s="151"/>
      <c r="T38" s="17">
        <v>2.4</v>
      </c>
      <c r="U38" s="17" t="s">
        <v>29</v>
      </c>
      <c r="V38" s="154">
        <v>0.125</v>
      </c>
      <c r="W38" s="154">
        <v>6.7000000000000004E-2</v>
      </c>
      <c r="X38" s="154">
        <v>7.1999999999999995E-2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5.5" x14ac:dyDescent="0.35">
      <c r="A39" s="17">
        <v>2.8</v>
      </c>
      <c r="B39" s="17" t="s">
        <v>29</v>
      </c>
      <c r="C39" s="17">
        <v>0.161</v>
      </c>
      <c r="D39" s="17">
        <v>0.06</v>
      </c>
      <c r="E39" s="17">
        <v>0.06</v>
      </c>
      <c r="F39" s="1"/>
      <c r="G39" s="17">
        <v>2.8</v>
      </c>
      <c r="H39" s="17" t="s">
        <v>29</v>
      </c>
      <c r="I39" s="17">
        <v>0.19700000000000001</v>
      </c>
      <c r="J39" s="17">
        <v>5.8999999999999997E-2</v>
      </c>
      <c r="K39" s="17">
        <v>0.08</v>
      </c>
      <c r="L39" s="1"/>
      <c r="M39" s="17">
        <v>2.8</v>
      </c>
      <c r="N39" s="17" t="s">
        <v>29</v>
      </c>
      <c r="O39" s="154">
        <v>0.215</v>
      </c>
      <c r="P39" s="154">
        <v>6.2E-2</v>
      </c>
      <c r="Q39" s="154">
        <v>9.2999999999999999E-2</v>
      </c>
      <c r="R39" s="151"/>
      <c r="S39" s="151"/>
      <c r="T39" s="17">
        <v>2.8</v>
      </c>
      <c r="U39" s="17" t="s">
        <v>29</v>
      </c>
      <c r="V39" s="154">
        <v>0.22600000000000001</v>
      </c>
      <c r="W39" s="154">
        <v>6.5000000000000002E-2</v>
      </c>
      <c r="X39" s="154">
        <v>0.10100000000000001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5.5" x14ac:dyDescent="0.35">
      <c r="A40" s="24">
        <v>2.1</v>
      </c>
      <c r="B40" s="24" t="s">
        <v>30</v>
      </c>
      <c r="C40" s="24">
        <v>6.0999999999999999E-2</v>
      </c>
      <c r="D40" s="24">
        <v>0.06</v>
      </c>
      <c r="E40" s="24">
        <v>0.06</v>
      </c>
      <c r="F40" s="1"/>
      <c r="G40" s="24">
        <v>2.1</v>
      </c>
      <c r="H40" s="24" t="s">
        <v>30</v>
      </c>
      <c r="I40" s="24">
        <v>5.7000000000000002E-2</v>
      </c>
      <c r="J40" s="24">
        <v>6.8000000000000005E-2</v>
      </c>
      <c r="K40" s="24">
        <v>5.5E-2</v>
      </c>
      <c r="L40" s="1"/>
      <c r="M40" s="24">
        <v>2.1</v>
      </c>
      <c r="N40" s="24" t="s">
        <v>30</v>
      </c>
      <c r="O40" s="157">
        <v>5.5E-2</v>
      </c>
      <c r="P40" s="157">
        <v>7.3999999999999996E-2</v>
      </c>
      <c r="Q40" s="157">
        <v>5.3999999999999999E-2</v>
      </c>
      <c r="R40" s="151"/>
      <c r="S40" s="151"/>
      <c r="T40" s="24">
        <v>2.1</v>
      </c>
      <c r="U40" s="24" t="s">
        <v>30</v>
      </c>
      <c r="V40" s="157">
        <v>5.3999999999999999E-2</v>
      </c>
      <c r="W40" s="157">
        <v>7.9000000000000001E-2</v>
      </c>
      <c r="X40" s="157">
        <v>5.2999999999999999E-2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5.5" x14ac:dyDescent="0.35">
      <c r="A41" s="31">
        <v>2.2000000000000002</v>
      </c>
      <c r="B41" s="31" t="s">
        <v>30</v>
      </c>
      <c r="C41" s="31">
        <v>5.6000000000000001E-2</v>
      </c>
      <c r="D41" s="31">
        <v>5.6000000000000001E-2</v>
      </c>
      <c r="E41" s="31">
        <v>5.6000000000000001E-2</v>
      </c>
      <c r="F41" s="1"/>
      <c r="G41" s="31">
        <v>2.2000000000000002</v>
      </c>
      <c r="H41" s="31" t="s">
        <v>30</v>
      </c>
      <c r="I41" s="31">
        <v>5.2999999999999999E-2</v>
      </c>
      <c r="J41" s="31">
        <v>0.06</v>
      </c>
      <c r="K41" s="31">
        <v>5.1999999999999998E-2</v>
      </c>
      <c r="L41" s="1"/>
      <c r="M41" s="31">
        <v>2.2000000000000002</v>
      </c>
      <c r="N41" s="31" t="s">
        <v>30</v>
      </c>
      <c r="O41" s="156">
        <v>0.05</v>
      </c>
      <c r="P41" s="156">
        <v>6.5000000000000002E-2</v>
      </c>
      <c r="Q41" s="156">
        <v>0.05</v>
      </c>
      <c r="R41" s="151"/>
      <c r="S41" s="151"/>
      <c r="T41" s="31">
        <v>2.2000000000000002</v>
      </c>
      <c r="U41" s="31" t="s">
        <v>30</v>
      </c>
      <c r="V41" s="156">
        <v>0.05</v>
      </c>
      <c r="W41" s="156">
        <v>6.9000000000000006E-2</v>
      </c>
      <c r="X41" s="156">
        <v>4.9000000000000002E-2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5.5" x14ac:dyDescent="0.35">
      <c r="A42" s="24">
        <v>2.4</v>
      </c>
      <c r="B42" s="24" t="s">
        <v>30</v>
      </c>
      <c r="C42" s="24">
        <v>5.6000000000000001E-2</v>
      </c>
      <c r="D42" s="24">
        <v>5.3999999999999999E-2</v>
      </c>
      <c r="E42" s="24">
        <v>5.3999999999999999E-2</v>
      </c>
      <c r="F42" s="1"/>
      <c r="G42" s="24">
        <v>2.4</v>
      </c>
      <c r="H42" s="24" t="s">
        <v>30</v>
      </c>
      <c r="I42" s="24">
        <v>6.4000000000000001E-2</v>
      </c>
      <c r="J42" s="24">
        <v>5.7000000000000002E-2</v>
      </c>
      <c r="K42" s="24">
        <v>6.3E-2</v>
      </c>
      <c r="L42" s="1"/>
      <c r="M42" s="24">
        <v>2.4</v>
      </c>
      <c r="N42" s="24" t="s">
        <v>30</v>
      </c>
      <c r="O42" s="157">
        <v>6.8000000000000005E-2</v>
      </c>
      <c r="P42" s="157">
        <v>0.06</v>
      </c>
      <c r="Q42" s="157">
        <v>6.6000000000000003E-2</v>
      </c>
      <c r="R42" s="151"/>
      <c r="S42" s="151"/>
      <c r="T42" s="24">
        <v>2.4</v>
      </c>
      <c r="U42" s="24" t="s">
        <v>30</v>
      </c>
      <c r="V42" s="157">
        <v>7.0999999999999994E-2</v>
      </c>
      <c r="W42" s="157">
        <v>6.4000000000000001E-2</v>
      </c>
      <c r="X42" s="157">
        <v>6.9000000000000006E-2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5.5" x14ac:dyDescent="0.35">
      <c r="A43" s="24">
        <v>2.8</v>
      </c>
      <c r="B43" s="24" t="s">
        <v>30</v>
      </c>
      <c r="C43" s="24">
        <v>5.7000000000000002E-2</v>
      </c>
      <c r="D43" s="24">
        <v>5.3999999999999999E-2</v>
      </c>
      <c r="E43" s="24">
        <v>5.3999999999999999E-2</v>
      </c>
      <c r="F43" s="1"/>
      <c r="G43" s="24">
        <v>2.8</v>
      </c>
      <c r="H43" s="24" t="s">
        <v>30</v>
      </c>
      <c r="I43" s="24">
        <v>8.2000000000000003E-2</v>
      </c>
      <c r="J43" s="24">
        <v>5.5E-2</v>
      </c>
      <c r="K43" s="24">
        <v>7.6999999999999999E-2</v>
      </c>
      <c r="L43" s="1"/>
      <c r="M43" s="24">
        <v>2.8</v>
      </c>
      <c r="N43" s="24" t="s">
        <v>30</v>
      </c>
      <c r="O43" s="157">
        <v>9.8000000000000004E-2</v>
      </c>
      <c r="P43" s="157">
        <v>5.8000000000000003E-2</v>
      </c>
      <c r="Q43" s="157">
        <v>9.0999999999999998E-2</v>
      </c>
      <c r="R43" s="151"/>
      <c r="S43" s="151"/>
      <c r="T43" s="24">
        <v>2.8</v>
      </c>
      <c r="U43" s="24" t="s">
        <v>30</v>
      </c>
      <c r="V43" s="157">
        <v>0.108</v>
      </c>
      <c r="W43" s="157">
        <v>6.2E-2</v>
      </c>
      <c r="X43" s="157">
        <v>0.10100000000000001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.5" x14ac:dyDescent="0.35">
      <c r="A44" s="17">
        <v>2.1</v>
      </c>
      <c r="B44" s="17" t="s">
        <v>31</v>
      </c>
      <c r="C44" s="17">
        <v>0.09</v>
      </c>
      <c r="D44" s="17">
        <v>6.2E-2</v>
      </c>
      <c r="E44" s="17">
        <v>6.2E-2</v>
      </c>
      <c r="F44" s="1"/>
      <c r="G44" s="17">
        <v>2.1</v>
      </c>
      <c r="H44" s="17" t="s">
        <v>31</v>
      </c>
      <c r="I44" s="17">
        <v>8.1000000000000003E-2</v>
      </c>
      <c r="J44" s="17">
        <v>7.1999999999999995E-2</v>
      </c>
      <c r="K44" s="17">
        <v>5.5E-2</v>
      </c>
      <c r="L44" s="1"/>
      <c r="M44" s="17">
        <v>2.1</v>
      </c>
      <c r="N44" s="17" t="s">
        <v>31</v>
      </c>
      <c r="O44" s="154">
        <v>7.4999999999999997E-2</v>
      </c>
      <c r="P44" s="154">
        <v>7.6999999999999999E-2</v>
      </c>
      <c r="Q44" s="154">
        <v>5.2999999999999999E-2</v>
      </c>
      <c r="R44" s="151"/>
      <c r="S44" s="151"/>
      <c r="T44" s="17">
        <v>2.1</v>
      </c>
      <c r="U44" s="17" t="s">
        <v>31</v>
      </c>
      <c r="V44" s="154">
        <v>7.0999999999999994E-2</v>
      </c>
      <c r="W44" s="154">
        <v>8.2000000000000003E-2</v>
      </c>
      <c r="X44" s="154">
        <v>5.1999999999999998E-2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.5" x14ac:dyDescent="0.35">
      <c r="A45" s="63">
        <v>2.2000000000000002</v>
      </c>
      <c r="B45" s="64" t="s">
        <v>31</v>
      </c>
      <c r="C45" s="63">
        <v>5.2999999999999999E-2</v>
      </c>
      <c r="D45" s="64">
        <v>5.6000000000000001E-2</v>
      </c>
      <c r="E45" s="63">
        <v>5.6000000000000001E-2</v>
      </c>
      <c r="F45" s="1"/>
      <c r="G45" s="63">
        <v>2.2000000000000002</v>
      </c>
      <c r="H45" s="64" t="s">
        <v>31</v>
      </c>
      <c r="I45" s="63">
        <v>5.1999999999999998E-2</v>
      </c>
      <c r="J45" s="64">
        <v>6.2E-2</v>
      </c>
      <c r="K45" s="63">
        <v>5.1999999999999998E-2</v>
      </c>
      <c r="L45" s="1"/>
      <c r="M45" s="63">
        <v>2.2000000000000002</v>
      </c>
      <c r="N45" s="64" t="s">
        <v>31</v>
      </c>
      <c r="O45" s="153">
        <v>0.05</v>
      </c>
      <c r="P45" s="153">
        <v>6.6000000000000003E-2</v>
      </c>
      <c r="Q45" s="153">
        <v>0.05</v>
      </c>
      <c r="R45" s="151"/>
      <c r="S45" s="151"/>
      <c r="T45" s="63">
        <v>2.2000000000000002</v>
      </c>
      <c r="U45" s="64" t="s">
        <v>31</v>
      </c>
      <c r="V45" s="153">
        <v>0.05</v>
      </c>
      <c r="W45" s="153">
        <v>7.0000000000000007E-2</v>
      </c>
      <c r="X45" s="153">
        <v>4.9000000000000002E-2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5.5" x14ac:dyDescent="0.35">
      <c r="A46" s="19">
        <v>2.4</v>
      </c>
      <c r="B46" s="19" t="s">
        <v>31</v>
      </c>
      <c r="C46" s="19">
        <v>3.1E-2</v>
      </c>
      <c r="D46" s="19">
        <v>5.2999999999999999E-2</v>
      </c>
      <c r="E46" s="19">
        <v>5.2999999999999999E-2</v>
      </c>
      <c r="F46" s="1"/>
      <c r="G46" s="19">
        <v>2.4</v>
      </c>
      <c r="H46" s="19" t="s">
        <v>31</v>
      </c>
      <c r="I46" s="19">
        <v>3.5999999999999997E-2</v>
      </c>
      <c r="J46" s="19">
        <v>5.5E-2</v>
      </c>
      <c r="K46" s="19">
        <v>0.06</v>
      </c>
      <c r="L46" s="1"/>
      <c r="M46" s="19">
        <v>2.4</v>
      </c>
      <c r="N46" s="19" t="s">
        <v>31</v>
      </c>
      <c r="O46" s="152">
        <v>4.1000000000000002E-2</v>
      </c>
      <c r="P46" s="152">
        <v>0.06</v>
      </c>
      <c r="Q46" s="152">
        <v>6.4000000000000001E-2</v>
      </c>
      <c r="R46" s="151"/>
      <c r="S46" s="151"/>
      <c r="T46" s="19">
        <v>2.4</v>
      </c>
      <c r="U46" s="19" t="s">
        <v>31</v>
      </c>
      <c r="V46" s="152">
        <v>4.2999999999999997E-2</v>
      </c>
      <c r="W46" s="152">
        <v>6.3E-2</v>
      </c>
      <c r="X46" s="152">
        <v>6.7000000000000004E-2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5.5" x14ac:dyDescent="0.35">
      <c r="A47" s="19">
        <v>2.8</v>
      </c>
      <c r="B47" s="19" t="s">
        <v>31</v>
      </c>
      <c r="C47" s="19">
        <v>2.4E-2</v>
      </c>
      <c r="D47" s="19">
        <v>5.2999999999999999E-2</v>
      </c>
      <c r="E47" s="19">
        <v>5.2999999999999999E-2</v>
      </c>
      <c r="F47" s="1"/>
      <c r="G47" s="19">
        <v>2.8</v>
      </c>
      <c r="H47" s="19" t="s">
        <v>31</v>
      </c>
      <c r="I47" s="19">
        <v>3.7999999999999999E-2</v>
      </c>
      <c r="J47" s="19">
        <v>5.2999999999999999E-2</v>
      </c>
      <c r="K47" s="19">
        <v>7.4999999999999997E-2</v>
      </c>
      <c r="L47" s="1"/>
      <c r="M47" s="19">
        <v>2.8</v>
      </c>
      <c r="N47" s="19" t="s">
        <v>31</v>
      </c>
      <c r="O47" s="152">
        <v>4.8000000000000001E-2</v>
      </c>
      <c r="P47" s="152">
        <v>5.7000000000000002E-2</v>
      </c>
      <c r="Q47" s="152">
        <v>0.09</v>
      </c>
      <c r="R47" s="151"/>
      <c r="S47" s="151"/>
      <c r="T47" s="19">
        <v>2.8</v>
      </c>
      <c r="U47" s="19" t="s">
        <v>31</v>
      </c>
      <c r="V47" s="152">
        <v>5.7000000000000002E-2</v>
      </c>
      <c r="W47" s="152">
        <v>0.06</v>
      </c>
      <c r="X47" s="152">
        <v>0.1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5.5" x14ac:dyDescent="0.35">
      <c r="A48" s="17">
        <v>2.1</v>
      </c>
      <c r="B48" s="17" t="s">
        <v>32</v>
      </c>
      <c r="C48" s="17">
        <v>0.11600000000000001</v>
      </c>
      <c r="D48" s="17">
        <v>6.3E-2</v>
      </c>
      <c r="E48" s="17">
        <v>6.3E-2</v>
      </c>
      <c r="F48" s="1"/>
      <c r="G48" s="17">
        <v>2.1</v>
      </c>
      <c r="H48" s="17" t="s">
        <v>32</v>
      </c>
      <c r="I48" s="17">
        <v>0.105</v>
      </c>
      <c r="J48" s="17">
        <v>7.2999999999999995E-2</v>
      </c>
      <c r="K48" s="17">
        <v>5.5E-2</v>
      </c>
      <c r="L48" s="1"/>
      <c r="M48" s="17">
        <v>2.1</v>
      </c>
      <c r="N48" s="17" t="s">
        <v>32</v>
      </c>
      <c r="O48" s="154">
        <v>9.6000000000000002E-2</v>
      </c>
      <c r="P48" s="154">
        <v>0.08</v>
      </c>
      <c r="Q48" s="154">
        <v>5.2999999999999999E-2</v>
      </c>
      <c r="R48" s="151"/>
      <c r="S48" s="151"/>
      <c r="T48" s="17">
        <v>2.1</v>
      </c>
      <c r="U48" s="17" t="s">
        <v>32</v>
      </c>
      <c r="V48" s="154">
        <v>0.09</v>
      </c>
      <c r="W48" s="154">
        <v>8.5000000000000006E-2</v>
      </c>
      <c r="X48" s="154">
        <v>5.1999999999999998E-2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5.5" x14ac:dyDescent="0.35">
      <c r="A49" s="63">
        <v>2.2000000000000002</v>
      </c>
      <c r="B49" s="64" t="s">
        <v>32</v>
      </c>
      <c r="C49" s="63">
        <v>5.1999999999999998E-2</v>
      </c>
      <c r="D49" s="64">
        <v>5.7000000000000002E-2</v>
      </c>
      <c r="E49" s="63">
        <v>5.7000000000000002E-2</v>
      </c>
      <c r="F49" s="1"/>
      <c r="G49" s="63">
        <v>2.2000000000000002</v>
      </c>
      <c r="H49" s="64" t="s">
        <v>32</v>
      </c>
      <c r="I49" s="63">
        <v>5.0999999999999997E-2</v>
      </c>
      <c r="J49" s="64">
        <v>6.3E-2</v>
      </c>
      <c r="K49" s="63">
        <v>5.1999999999999998E-2</v>
      </c>
      <c r="L49" s="1"/>
      <c r="M49" s="63">
        <v>2.2000000000000002</v>
      </c>
      <c r="N49" s="64" t="s">
        <v>32</v>
      </c>
      <c r="O49" s="153">
        <v>0.05</v>
      </c>
      <c r="P49" s="153">
        <v>6.8000000000000005E-2</v>
      </c>
      <c r="Q49" s="153">
        <v>0.05</v>
      </c>
      <c r="R49" s="151"/>
      <c r="S49" s="151"/>
      <c r="T49" s="63">
        <v>2.2000000000000002</v>
      </c>
      <c r="U49" s="64" t="s">
        <v>32</v>
      </c>
      <c r="V49" s="153">
        <v>4.9000000000000002E-2</v>
      </c>
      <c r="W49" s="153">
        <v>7.1999999999999995E-2</v>
      </c>
      <c r="X49" s="153">
        <v>4.9000000000000002E-2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5.5" x14ac:dyDescent="0.35">
      <c r="A50" s="19">
        <v>2.4</v>
      </c>
      <c r="B50" s="19" t="s">
        <v>32</v>
      </c>
      <c r="C50" s="19">
        <v>1.9E-2</v>
      </c>
      <c r="D50" s="19">
        <v>5.2999999999999999E-2</v>
      </c>
      <c r="E50" s="19">
        <v>5.2999999999999999E-2</v>
      </c>
      <c r="F50" s="1"/>
      <c r="G50" s="19">
        <v>2.4</v>
      </c>
      <c r="H50" s="19" t="s">
        <v>32</v>
      </c>
      <c r="I50" s="19">
        <v>2.3E-2</v>
      </c>
      <c r="J50" s="19">
        <v>5.6000000000000001E-2</v>
      </c>
      <c r="K50" s="19">
        <v>5.8999999999999997E-2</v>
      </c>
      <c r="L50" s="1"/>
      <c r="M50" s="19">
        <v>2.4</v>
      </c>
      <c r="N50" s="19" t="s">
        <v>32</v>
      </c>
      <c r="O50" s="152">
        <v>2.5000000000000001E-2</v>
      </c>
      <c r="P50" s="152">
        <v>0.06</v>
      </c>
      <c r="Q50" s="152">
        <v>6.3E-2</v>
      </c>
      <c r="R50" s="151"/>
      <c r="S50" s="151"/>
      <c r="T50" s="19">
        <v>2.4</v>
      </c>
      <c r="U50" s="19" t="s">
        <v>32</v>
      </c>
      <c r="V50" s="152">
        <v>2.7E-2</v>
      </c>
      <c r="W50" s="152">
        <v>6.3E-2</v>
      </c>
      <c r="X50" s="152">
        <v>6.5000000000000002E-2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5.5" x14ac:dyDescent="0.35">
      <c r="A51" s="19">
        <v>2.8</v>
      </c>
      <c r="B51" s="19" t="s">
        <v>32</v>
      </c>
      <c r="C51" s="19">
        <v>1.0999999999999999E-2</v>
      </c>
      <c r="D51" s="19">
        <v>5.1999999999999998E-2</v>
      </c>
      <c r="E51" s="19">
        <v>5.1999999999999998E-2</v>
      </c>
      <c r="F51" s="1"/>
      <c r="G51" s="19">
        <v>2.8</v>
      </c>
      <c r="H51" s="19" t="s">
        <v>32</v>
      </c>
      <c r="I51" s="19">
        <v>1.9E-2</v>
      </c>
      <c r="J51" s="19">
        <v>5.1999999999999998E-2</v>
      </c>
      <c r="K51" s="19">
        <v>7.3999999999999996E-2</v>
      </c>
      <c r="L51" s="1"/>
      <c r="M51" s="19">
        <v>2.8</v>
      </c>
      <c r="N51" s="19" t="s">
        <v>32</v>
      </c>
      <c r="O51" s="152">
        <v>2.5000000000000001E-2</v>
      </c>
      <c r="P51" s="152">
        <v>5.6000000000000001E-2</v>
      </c>
      <c r="Q51" s="152">
        <v>8.7999999999999995E-2</v>
      </c>
      <c r="R51" s="151"/>
      <c r="S51" s="151"/>
      <c r="T51" s="19">
        <v>2.8</v>
      </c>
      <c r="U51" s="19" t="s">
        <v>32</v>
      </c>
      <c r="V51" s="152">
        <v>0.03</v>
      </c>
      <c r="W51" s="152">
        <v>0.06</v>
      </c>
      <c r="X51" s="152">
        <v>9.8000000000000004E-2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5.5" x14ac:dyDescent="0.35">
      <c r="A52" s="19">
        <v>2.1</v>
      </c>
      <c r="B52" s="19" t="s">
        <v>33</v>
      </c>
      <c r="C52" s="19">
        <v>2.7E-2</v>
      </c>
      <c r="D52" s="19">
        <v>5.7000000000000002E-2</v>
      </c>
      <c r="E52" s="19">
        <v>5.7000000000000002E-2</v>
      </c>
      <c r="F52" s="1"/>
      <c r="G52" s="19">
        <v>2.1</v>
      </c>
      <c r="H52" s="19" t="s">
        <v>33</v>
      </c>
      <c r="I52" s="19">
        <v>3.4000000000000002E-2</v>
      </c>
      <c r="J52" s="19">
        <v>6.4000000000000001E-2</v>
      </c>
      <c r="K52" s="19">
        <v>5.8000000000000003E-2</v>
      </c>
      <c r="L52" s="1"/>
      <c r="M52" s="19">
        <v>2.1</v>
      </c>
      <c r="N52" s="19" t="s">
        <v>33</v>
      </c>
      <c r="O52" s="152">
        <v>3.6999999999999998E-2</v>
      </c>
      <c r="P52" s="152">
        <v>6.8000000000000005E-2</v>
      </c>
      <c r="Q52" s="152">
        <v>5.6000000000000001E-2</v>
      </c>
      <c r="R52" s="151"/>
      <c r="S52" s="151"/>
      <c r="T52" s="19">
        <v>2.1</v>
      </c>
      <c r="U52" s="19" t="s">
        <v>33</v>
      </c>
      <c r="V52" s="152">
        <v>3.9E-2</v>
      </c>
      <c r="W52" s="152">
        <v>7.2999999999999995E-2</v>
      </c>
      <c r="X52" s="152">
        <v>5.5E-2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5.5" x14ac:dyDescent="0.35">
      <c r="A53" s="63">
        <v>2.2000000000000002</v>
      </c>
      <c r="B53" s="64" t="s">
        <v>33</v>
      </c>
      <c r="C53" s="63">
        <v>5.8999999999999997E-2</v>
      </c>
      <c r="D53" s="64">
        <v>5.6000000000000001E-2</v>
      </c>
      <c r="E53" s="63">
        <v>5.6000000000000001E-2</v>
      </c>
      <c r="F53" s="1"/>
      <c r="G53" s="63">
        <v>2.2000000000000002</v>
      </c>
      <c r="H53" s="64" t="s">
        <v>33</v>
      </c>
      <c r="I53" s="63">
        <v>5.2999999999999999E-2</v>
      </c>
      <c r="J53" s="64">
        <v>0.06</v>
      </c>
      <c r="K53" s="63">
        <v>5.1999999999999998E-2</v>
      </c>
      <c r="L53" s="1"/>
      <c r="M53" s="63">
        <v>2.2000000000000002</v>
      </c>
      <c r="N53" s="64" t="s">
        <v>33</v>
      </c>
      <c r="O53" s="153">
        <v>0.05</v>
      </c>
      <c r="P53" s="153">
        <v>6.4000000000000001E-2</v>
      </c>
      <c r="Q53" s="153">
        <v>0.05</v>
      </c>
      <c r="R53" s="151"/>
      <c r="S53" s="151"/>
      <c r="T53" s="63">
        <v>2.2000000000000002</v>
      </c>
      <c r="U53" s="64" t="s">
        <v>33</v>
      </c>
      <c r="V53" s="153">
        <v>0.05</v>
      </c>
      <c r="W53" s="153">
        <v>6.7000000000000004E-2</v>
      </c>
      <c r="X53" s="153">
        <v>0.05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5.5" x14ac:dyDescent="0.35">
      <c r="A54" s="17">
        <v>2.4</v>
      </c>
      <c r="B54" s="17" t="s">
        <v>33</v>
      </c>
      <c r="C54" s="17">
        <v>0.11600000000000001</v>
      </c>
      <c r="D54" s="17">
        <v>5.7000000000000002E-2</v>
      </c>
      <c r="E54" s="17">
        <v>5.7000000000000002E-2</v>
      </c>
      <c r="F54" s="1"/>
      <c r="G54" s="17">
        <v>2.4</v>
      </c>
      <c r="H54" s="17" t="s">
        <v>33</v>
      </c>
      <c r="I54" s="17">
        <v>0.124</v>
      </c>
      <c r="J54" s="17">
        <v>5.8000000000000003E-2</v>
      </c>
      <c r="K54" s="17">
        <v>6.6000000000000003E-2</v>
      </c>
      <c r="L54" s="1"/>
      <c r="M54" s="17">
        <v>2.4</v>
      </c>
      <c r="N54" s="17" t="s">
        <v>33</v>
      </c>
      <c r="O54" s="154">
        <v>0.125</v>
      </c>
      <c r="P54" s="154">
        <v>6.0999999999999999E-2</v>
      </c>
      <c r="Q54" s="154">
        <v>7.0000000000000007E-2</v>
      </c>
      <c r="R54" s="151"/>
      <c r="S54" s="151"/>
      <c r="T54" s="17">
        <v>2.4</v>
      </c>
      <c r="U54" s="17" t="s">
        <v>33</v>
      </c>
      <c r="V54" s="154">
        <v>0.124</v>
      </c>
      <c r="W54" s="154">
        <v>6.4000000000000001E-2</v>
      </c>
      <c r="X54" s="154">
        <v>7.1999999999999995E-2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5.5" x14ac:dyDescent="0.35">
      <c r="A55" s="17">
        <v>2.8</v>
      </c>
      <c r="B55" s="17" t="s">
        <v>33</v>
      </c>
      <c r="C55" s="17">
        <v>0.158</v>
      </c>
      <c r="D55" s="17">
        <v>5.8000000000000003E-2</v>
      </c>
      <c r="E55" s="17">
        <v>5.8000000000000003E-2</v>
      </c>
      <c r="F55" s="1"/>
      <c r="G55" s="17">
        <v>2.8</v>
      </c>
      <c r="H55" s="17" t="s">
        <v>33</v>
      </c>
      <c r="I55" s="17">
        <v>0.19500000000000001</v>
      </c>
      <c r="J55" s="17">
        <v>5.7000000000000002E-2</v>
      </c>
      <c r="K55" s="17">
        <v>7.9000000000000001E-2</v>
      </c>
      <c r="L55" s="1"/>
      <c r="M55" s="17">
        <v>2.8</v>
      </c>
      <c r="N55" s="17" t="s">
        <v>33</v>
      </c>
      <c r="O55" s="154">
        <v>0.21199999999999999</v>
      </c>
      <c r="P55" s="154">
        <v>0.06</v>
      </c>
      <c r="Q55" s="154">
        <v>9.1999999999999998E-2</v>
      </c>
      <c r="R55" s="151"/>
      <c r="S55" s="151"/>
      <c r="T55" s="17">
        <v>2.8</v>
      </c>
      <c r="U55" s="17" t="s">
        <v>33</v>
      </c>
      <c r="V55" s="154">
        <v>0.223</v>
      </c>
      <c r="W55" s="154">
        <v>6.3E-2</v>
      </c>
      <c r="X55" s="154">
        <v>0.10100000000000001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5.5" x14ac:dyDescent="0.35">
      <c r="A56" s="24">
        <v>2.1</v>
      </c>
      <c r="B56" s="24" t="s">
        <v>34</v>
      </c>
      <c r="C56" s="24">
        <v>5.8999999999999997E-2</v>
      </c>
      <c r="D56" s="24">
        <v>5.8999999999999997E-2</v>
      </c>
      <c r="E56" s="24">
        <v>5.8999999999999997E-2</v>
      </c>
      <c r="F56" s="1"/>
      <c r="G56" s="24">
        <v>2.1</v>
      </c>
      <c r="H56" s="24" t="s">
        <v>34</v>
      </c>
      <c r="I56" s="24">
        <v>5.7000000000000002E-2</v>
      </c>
      <c r="J56" s="24">
        <v>6.6000000000000003E-2</v>
      </c>
      <c r="K56" s="24">
        <v>5.6000000000000001E-2</v>
      </c>
      <c r="L56" s="1"/>
      <c r="M56" s="24">
        <v>2.1</v>
      </c>
      <c r="N56" s="24" t="s">
        <v>34</v>
      </c>
      <c r="O56" s="157">
        <v>5.5E-2</v>
      </c>
      <c r="P56" s="157">
        <v>7.0999999999999994E-2</v>
      </c>
      <c r="Q56" s="157">
        <v>5.3999999999999999E-2</v>
      </c>
      <c r="R56" s="151"/>
      <c r="S56" s="151"/>
      <c r="T56" s="24">
        <v>2.1</v>
      </c>
      <c r="U56" s="24" t="s">
        <v>34</v>
      </c>
      <c r="V56" s="157">
        <v>5.5E-2</v>
      </c>
      <c r="W56" s="157">
        <v>7.4999999999999997E-2</v>
      </c>
      <c r="X56" s="157">
        <v>5.3999999999999999E-2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5.5" x14ac:dyDescent="0.35">
      <c r="A57" s="31">
        <v>2.2000000000000002</v>
      </c>
      <c r="B57" s="31" t="s">
        <v>34</v>
      </c>
      <c r="C57" s="31">
        <v>5.5E-2</v>
      </c>
      <c r="D57" s="31">
        <v>5.3999999999999999E-2</v>
      </c>
      <c r="E57" s="31">
        <v>5.3999999999999999E-2</v>
      </c>
      <c r="F57" s="1"/>
      <c r="G57" s="31">
        <v>2.2000000000000002</v>
      </c>
      <c r="H57" s="31" t="s">
        <v>34</v>
      </c>
      <c r="I57" s="31">
        <v>5.1999999999999998E-2</v>
      </c>
      <c r="J57" s="31">
        <v>5.8999999999999997E-2</v>
      </c>
      <c r="K57" s="31">
        <v>5.1999999999999998E-2</v>
      </c>
      <c r="L57" s="1"/>
      <c r="M57" s="31">
        <v>2.2000000000000002</v>
      </c>
      <c r="N57" s="31" t="s">
        <v>34</v>
      </c>
      <c r="O57" s="156">
        <v>5.0999999999999997E-2</v>
      </c>
      <c r="P57" s="156">
        <v>6.3E-2</v>
      </c>
      <c r="Q57" s="156">
        <v>0.05</v>
      </c>
      <c r="R57" s="151"/>
      <c r="S57" s="151"/>
      <c r="T57" s="31">
        <v>2.2000000000000002</v>
      </c>
      <c r="U57" s="31" t="s">
        <v>34</v>
      </c>
      <c r="V57" s="156">
        <v>0.05</v>
      </c>
      <c r="W57" s="156">
        <v>6.6000000000000003E-2</v>
      </c>
      <c r="X57" s="156">
        <v>4.9000000000000002E-2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5.5" x14ac:dyDescent="0.35">
      <c r="A58" s="24">
        <v>2.4</v>
      </c>
      <c r="B58" s="24" t="s">
        <v>34</v>
      </c>
      <c r="C58" s="24">
        <v>5.3999999999999999E-2</v>
      </c>
      <c r="D58" s="24">
        <v>5.2999999999999999E-2</v>
      </c>
      <c r="E58" s="24">
        <v>5.2999999999999999E-2</v>
      </c>
      <c r="F58" s="1"/>
      <c r="G58" s="24">
        <v>2.4</v>
      </c>
      <c r="H58" s="24" t="s">
        <v>34</v>
      </c>
      <c r="I58" s="24">
        <v>6.3E-2</v>
      </c>
      <c r="J58" s="24">
        <v>5.5E-2</v>
      </c>
      <c r="K58" s="24">
        <v>6.2E-2</v>
      </c>
      <c r="L58" s="1"/>
      <c r="M58" s="24">
        <v>2.4</v>
      </c>
      <c r="N58" s="24" t="s">
        <v>34</v>
      </c>
      <c r="O58" s="157">
        <v>6.8000000000000005E-2</v>
      </c>
      <c r="P58" s="157">
        <v>5.8999999999999997E-2</v>
      </c>
      <c r="Q58" s="157">
        <v>6.6000000000000003E-2</v>
      </c>
      <c r="R58" s="151"/>
      <c r="S58" s="151"/>
      <c r="T58" s="24">
        <v>2.4</v>
      </c>
      <c r="U58" s="24" t="s">
        <v>34</v>
      </c>
      <c r="V58" s="157">
        <v>7.0999999999999994E-2</v>
      </c>
      <c r="W58" s="157">
        <v>6.2E-2</v>
      </c>
      <c r="X58" s="157">
        <v>6.9000000000000006E-2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5.5" x14ac:dyDescent="0.35">
      <c r="A59" s="24">
        <v>2.8</v>
      </c>
      <c r="B59" s="24" t="s">
        <v>34</v>
      </c>
      <c r="C59" s="24">
        <v>5.6000000000000001E-2</v>
      </c>
      <c r="D59" s="24">
        <v>5.3999999999999999E-2</v>
      </c>
      <c r="E59" s="24">
        <v>5.3999999999999999E-2</v>
      </c>
      <c r="F59" s="1"/>
      <c r="G59" s="24">
        <v>2.8</v>
      </c>
      <c r="H59" s="24" t="s">
        <v>34</v>
      </c>
      <c r="I59" s="24">
        <v>0.08</v>
      </c>
      <c r="J59" s="24">
        <v>5.3999999999999999E-2</v>
      </c>
      <c r="K59" s="24">
        <v>7.5999999999999998E-2</v>
      </c>
      <c r="L59" s="1"/>
      <c r="M59" s="24">
        <v>2.8</v>
      </c>
      <c r="N59" s="24" t="s">
        <v>34</v>
      </c>
      <c r="O59" s="157">
        <v>9.6000000000000002E-2</v>
      </c>
      <c r="P59" s="157">
        <v>5.7000000000000002E-2</v>
      </c>
      <c r="Q59" s="157">
        <v>9.0999999999999998E-2</v>
      </c>
      <c r="R59" s="151"/>
      <c r="S59" s="151"/>
      <c r="T59" s="24">
        <v>2.8</v>
      </c>
      <c r="U59" s="24" t="s">
        <v>34</v>
      </c>
      <c r="V59" s="157">
        <v>0.107</v>
      </c>
      <c r="W59" s="157">
        <v>0.06</v>
      </c>
      <c r="X59" s="157">
        <v>0.10100000000000001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5.5" x14ac:dyDescent="0.35">
      <c r="A60" s="17">
        <v>2.1</v>
      </c>
      <c r="B60" s="17" t="s">
        <v>35</v>
      </c>
      <c r="C60" s="17">
        <v>0.09</v>
      </c>
      <c r="D60" s="17">
        <v>0.06</v>
      </c>
      <c r="E60" s="17">
        <v>0.06</v>
      </c>
      <c r="F60" s="1"/>
      <c r="G60" s="17">
        <v>2.1</v>
      </c>
      <c r="H60" s="17" t="s">
        <v>35</v>
      </c>
      <c r="I60" s="17">
        <v>8.1000000000000003E-2</v>
      </c>
      <c r="J60" s="17">
        <v>6.8000000000000005E-2</v>
      </c>
      <c r="K60" s="17">
        <v>5.5E-2</v>
      </c>
      <c r="L60" s="1"/>
      <c r="M60" s="17">
        <v>2.1</v>
      </c>
      <c r="N60" s="17" t="s">
        <v>35</v>
      </c>
      <c r="O60" s="154">
        <v>7.5999999999999998E-2</v>
      </c>
      <c r="P60" s="154">
        <v>7.2999999999999995E-2</v>
      </c>
      <c r="Q60" s="154">
        <v>5.3999999999999999E-2</v>
      </c>
      <c r="R60" s="151"/>
      <c r="S60" s="151"/>
      <c r="T60" s="17">
        <v>2.1</v>
      </c>
      <c r="U60" s="17" t="s">
        <v>35</v>
      </c>
      <c r="V60" s="154">
        <v>7.1999999999999995E-2</v>
      </c>
      <c r="W60" s="154">
        <v>7.6999999999999999E-2</v>
      </c>
      <c r="X60" s="154">
        <v>5.2999999999999999E-2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5.5" x14ac:dyDescent="0.35">
      <c r="A61" s="63">
        <v>2.2000000000000002</v>
      </c>
      <c r="B61" s="64" t="s">
        <v>35</v>
      </c>
      <c r="C61" s="63">
        <v>5.1999999999999998E-2</v>
      </c>
      <c r="D61" s="64">
        <v>5.5E-2</v>
      </c>
      <c r="E61" s="63">
        <v>5.5E-2</v>
      </c>
      <c r="F61" s="1"/>
      <c r="G61" s="63">
        <v>2.2000000000000002</v>
      </c>
      <c r="H61" s="64" t="s">
        <v>35</v>
      </c>
      <c r="I61" s="63">
        <v>5.0999999999999997E-2</v>
      </c>
      <c r="J61" s="64">
        <v>0.06</v>
      </c>
      <c r="K61" s="63">
        <v>5.1999999999999998E-2</v>
      </c>
      <c r="L61" s="1"/>
      <c r="M61" s="63">
        <v>2.2000000000000002</v>
      </c>
      <c r="N61" s="64" t="s">
        <v>35</v>
      </c>
      <c r="O61" s="153">
        <v>0.05</v>
      </c>
      <c r="P61" s="153">
        <v>6.3E-2</v>
      </c>
      <c r="Q61" s="153">
        <v>0.05</v>
      </c>
      <c r="R61" s="151"/>
      <c r="S61" s="151"/>
      <c r="T61" s="63">
        <v>2.2000000000000002</v>
      </c>
      <c r="U61" s="64" t="s">
        <v>35</v>
      </c>
      <c r="V61" s="153">
        <v>0.05</v>
      </c>
      <c r="W61" s="153">
        <v>6.7000000000000004E-2</v>
      </c>
      <c r="X61" s="153">
        <v>4.9000000000000002E-2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5.5" x14ac:dyDescent="0.35">
      <c r="A62" s="19">
        <v>2.4</v>
      </c>
      <c r="B62" s="19" t="s">
        <v>35</v>
      </c>
      <c r="C62" s="19">
        <v>0.03</v>
      </c>
      <c r="D62" s="19">
        <v>5.2999999999999999E-2</v>
      </c>
      <c r="E62" s="19">
        <v>5.2999999999999999E-2</v>
      </c>
      <c r="F62" s="1"/>
      <c r="G62" s="19">
        <v>2.4</v>
      </c>
      <c r="H62" s="19" t="s">
        <v>35</v>
      </c>
      <c r="I62" s="19">
        <v>3.5999999999999997E-2</v>
      </c>
      <c r="J62" s="19">
        <v>5.5E-2</v>
      </c>
      <c r="K62" s="19">
        <v>0.06</v>
      </c>
      <c r="L62" s="1"/>
      <c r="M62" s="19">
        <v>2.4</v>
      </c>
      <c r="N62" s="19" t="s">
        <v>35</v>
      </c>
      <c r="O62" s="152">
        <v>0.04</v>
      </c>
      <c r="P62" s="152">
        <v>5.8000000000000003E-2</v>
      </c>
      <c r="Q62" s="152">
        <v>6.4000000000000001E-2</v>
      </c>
      <c r="R62" s="151"/>
      <c r="S62" s="151"/>
      <c r="T62" s="19">
        <v>2.4</v>
      </c>
      <c r="U62" s="19" t="s">
        <v>35</v>
      </c>
      <c r="V62" s="152">
        <v>4.2999999999999997E-2</v>
      </c>
      <c r="W62" s="152">
        <v>6.0999999999999999E-2</v>
      </c>
      <c r="X62" s="152">
        <v>6.7000000000000004E-2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5.5" x14ac:dyDescent="0.35">
      <c r="A63" s="19">
        <v>2.8</v>
      </c>
      <c r="B63" s="19" t="s">
        <v>35</v>
      </c>
      <c r="C63" s="19">
        <v>2.3E-2</v>
      </c>
      <c r="D63" s="19">
        <v>5.2999999999999999E-2</v>
      </c>
      <c r="E63" s="19">
        <v>5.2999999999999999E-2</v>
      </c>
      <c r="F63" s="1"/>
      <c r="G63" s="19">
        <v>2.8</v>
      </c>
      <c r="H63" s="19" t="s">
        <v>35</v>
      </c>
      <c r="I63" s="19">
        <v>3.6999999999999998E-2</v>
      </c>
      <c r="J63" s="19">
        <v>5.2999999999999999E-2</v>
      </c>
      <c r="K63" s="19">
        <v>7.4999999999999997E-2</v>
      </c>
      <c r="L63" s="1"/>
      <c r="M63" s="19">
        <v>2.8</v>
      </c>
      <c r="N63" s="19" t="s">
        <v>35</v>
      </c>
      <c r="O63" s="152">
        <v>4.7E-2</v>
      </c>
      <c r="P63" s="152">
        <v>5.6000000000000001E-2</v>
      </c>
      <c r="Q63" s="152">
        <v>0.09</v>
      </c>
      <c r="R63" s="151"/>
      <c r="S63" s="151"/>
      <c r="T63" s="19">
        <v>2.8</v>
      </c>
      <c r="U63" s="19" t="s">
        <v>35</v>
      </c>
      <c r="V63" s="152">
        <v>5.5E-2</v>
      </c>
      <c r="W63" s="152">
        <v>5.8999999999999997E-2</v>
      </c>
      <c r="X63" s="152">
        <v>9.9000000000000005E-2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5.5" x14ac:dyDescent="0.35">
      <c r="A64" s="17">
        <v>2.1</v>
      </c>
      <c r="B64" s="17" t="s">
        <v>36</v>
      </c>
      <c r="C64" s="17">
        <v>0.115</v>
      </c>
      <c r="D64" s="17">
        <v>6.0999999999999999E-2</v>
      </c>
      <c r="E64" s="17">
        <v>6.0999999999999999E-2</v>
      </c>
      <c r="F64" s="1"/>
      <c r="G64" s="17">
        <v>2.1</v>
      </c>
      <c r="H64" s="17" t="s">
        <v>36</v>
      </c>
      <c r="I64" s="17">
        <v>0.104</v>
      </c>
      <c r="J64" s="17">
        <v>6.9000000000000006E-2</v>
      </c>
      <c r="K64" s="17">
        <v>5.3999999999999999E-2</v>
      </c>
      <c r="L64" s="1"/>
      <c r="M64" s="17">
        <v>2.1</v>
      </c>
      <c r="N64" s="17" t="s">
        <v>36</v>
      </c>
      <c r="O64" s="154">
        <v>9.6000000000000002E-2</v>
      </c>
      <c r="P64" s="154">
        <v>7.4999999999999997E-2</v>
      </c>
      <c r="Q64" s="154">
        <v>5.2999999999999999E-2</v>
      </c>
      <c r="R64" s="151"/>
      <c r="S64" s="151"/>
      <c r="T64" s="17">
        <v>2.1</v>
      </c>
      <c r="U64" s="17" t="s">
        <v>36</v>
      </c>
      <c r="V64" s="154">
        <v>0.09</v>
      </c>
      <c r="W64" s="154">
        <v>7.9000000000000001E-2</v>
      </c>
      <c r="X64" s="154">
        <v>5.1999999999999998E-2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5.5" x14ac:dyDescent="0.35">
      <c r="A65" s="63">
        <v>2.2000000000000002</v>
      </c>
      <c r="B65" s="64" t="s">
        <v>36</v>
      </c>
      <c r="C65" s="63">
        <v>5.0999999999999997E-2</v>
      </c>
      <c r="D65" s="64">
        <v>5.5E-2</v>
      </c>
      <c r="E65" s="63">
        <v>5.5E-2</v>
      </c>
      <c r="F65" s="1"/>
      <c r="G65" s="63">
        <v>2.2000000000000002</v>
      </c>
      <c r="H65" s="64" t="s">
        <v>36</v>
      </c>
      <c r="I65" s="63">
        <v>0.05</v>
      </c>
      <c r="J65" s="64">
        <v>0.06</v>
      </c>
      <c r="K65" s="63">
        <v>5.0999999999999997E-2</v>
      </c>
      <c r="L65" s="1"/>
      <c r="M65" s="63">
        <v>2.2000000000000002</v>
      </c>
      <c r="N65" s="64" t="s">
        <v>36</v>
      </c>
      <c r="O65" s="153">
        <v>0.05</v>
      </c>
      <c r="P65" s="153">
        <v>6.5000000000000002E-2</v>
      </c>
      <c r="Q65" s="153">
        <v>0.05</v>
      </c>
      <c r="R65" s="151"/>
      <c r="S65" s="151"/>
      <c r="T65" s="63">
        <v>2.2000000000000002</v>
      </c>
      <c r="U65" s="64" t="s">
        <v>36</v>
      </c>
      <c r="V65" s="153">
        <v>0.05</v>
      </c>
      <c r="W65" s="153">
        <v>6.8000000000000005E-2</v>
      </c>
      <c r="X65" s="153">
        <v>4.9000000000000002E-2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5.5" x14ac:dyDescent="0.35">
      <c r="A66" s="19">
        <v>2.4</v>
      </c>
      <c r="B66" s="19" t="s">
        <v>36</v>
      </c>
      <c r="C66" s="19">
        <v>1.7999999999999999E-2</v>
      </c>
      <c r="D66" s="19">
        <v>5.1999999999999998E-2</v>
      </c>
      <c r="E66" s="19">
        <v>5.1999999999999998E-2</v>
      </c>
      <c r="F66" s="1"/>
      <c r="G66" s="19">
        <v>2.4</v>
      </c>
      <c r="H66" s="19" t="s">
        <v>36</v>
      </c>
      <c r="I66" s="19">
        <v>2.1999999999999999E-2</v>
      </c>
      <c r="J66" s="19">
        <v>5.5E-2</v>
      </c>
      <c r="K66" s="19">
        <v>5.8999999999999997E-2</v>
      </c>
      <c r="L66" s="1"/>
      <c r="M66" s="19">
        <v>2.4</v>
      </c>
      <c r="N66" s="19" t="s">
        <v>36</v>
      </c>
      <c r="O66" s="152">
        <v>2.5000000000000001E-2</v>
      </c>
      <c r="P66" s="152">
        <v>5.8000000000000003E-2</v>
      </c>
      <c r="Q66" s="152">
        <v>6.2E-2</v>
      </c>
      <c r="R66" s="151"/>
      <c r="S66" s="151"/>
      <c r="T66" s="19">
        <v>2.4</v>
      </c>
      <c r="U66" s="19" t="s">
        <v>36</v>
      </c>
      <c r="V66" s="152">
        <v>2.7E-2</v>
      </c>
      <c r="W66" s="152">
        <v>6.0999999999999999E-2</v>
      </c>
      <c r="X66" s="152">
        <v>6.5000000000000002E-2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5.5" x14ac:dyDescent="0.35">
      <c r="A67" s="19">
        <v>2.8</v>
      </c>
      <c r="B67" s="19" t="s">
        <v>36</v>
      </c>
      <c r="C67" s="19">
        <v>0.01</v>
      </c>
      <c r="D67" s="19">
        <v>5.1999999999999998E-2</v>
      </c>
      <c r="E67" s="19">
        <v>5.1999999999999998E-2</v>
      </c>
      <c r="F67" s="1"/>
      <c r="G67" s="19">
        <v>2.8</v>
      </c>
      <c r="H67" s="19" t="s">
        <v>36</v>
      </c>
      <c r="I67" s="19">
        <v>1.7999999999999999E-2</v>
      </c>
      <c r="J67" s="19">
        <v>5.1999999999999998E-2</v>
      </c>
      <c r="K67" s="19">
        <v>7.2999999999999995E-2</v>
      </c>
      <c r="L67" s="1"/>
      <c r="M67" s="19">
        <v>2.8</v>
      </c>
      <c r="N67" s="19" t="s">
        <v>36</v>
      </c>
      <c r="O67" s="152">
        <v>2.4E-2</v>
      </c>
      <c r="P67" s="152">
        <v>5.6000000000000001E-2</v>
      </c>
      <c r="Q67" s="152">
        <v>8.7999999999999995E-2</v>
      </c>
      <c r="R67" s="151"/>
      <c r="S67" s="151"/>
      <c r="T67" s="19">
        <v>2.8</v>
      </c>
      <c r="U67" s="19" t="s">
        <v>36</v>
      </c>
      <c r="V67" s="152">
        <v>2.9000000000000001E-2</v>
      </c>
      <c r="W67" s="152">
        <v>5.8999999999999997E-2</v>
      </c>
      <c r="X67" s="152">
        <v>9.8000000000000004E-2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5.5" x14ac:dyDescent="0.35">
      <c r="A68" s="19">
        <v>2.1</v>
      </c>
      <c r="B68" s="19" t="s">
        <v>37</v>
      </c>
      <c r="C68" s="19">
        <v>2.1999999999999999E-2</v>
      </c>
      <c r="D68" s="19">
        <v>5.3999999999999999E-2</v>
      </c>
      <c r="E68" s="19">
        <v>5.3999999999999999E-2</v>
      </c>
      <c r="F68" s="1"/>
      <c r="G68" s="19">
        <v>2.1</v>
      </c>
      <c r="H68" s="19" t="s">
        <v>37</v>
      </c>
      <c r="I68" s="19">
        <v>3.4000000000000002E-2</v>
      </c>
      <c r="J68" s="19">
        <v>5.2999999999999999E-2</v>
      </c>
      <c r="K68" s="19">
        <v>5.7000000000000002E-2</v>
      </c>
      <c r="L68" s="1"/>
      <c r="M68" s="19">
        <v>2.1</v>
      </c>
      <c r="N68" s="19" t="s">
        <v>37</v>
      </c>
      <c r="O68" s="152">
        <v>3.7999999999999999E-2</v>
      </c>
      <c r="P68" s="152">
        <v>0.06</v>
      </c>
      <c r="Q68" s="152">
        <v>5.7000000000000002E-2</v>
      </c>
      <c r="R68" s="151"/>
      <c r="S68" s="151"/>
      <c r="T68" s="19">
        <v>2.1</v>
      </c>
      <c r="U68" s="19" t="s">
        <v>37</v>
      </c>
      <c r="V68" s="152">
        <v>3.9E-2</v>
      </c>
      <c r="W68" s="152">
        <v>6.2E-2</v>
      </c>
      <c r="X68" s="152">
        <v>5.6000000000000001E-2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5.5" x14ac:dyDescent="0.35">
      <c r="A69" s="63">
        <v>2.2000000000000002</v>
      </c>
      <c r="B69" s="64" t="s">
        <v>37</v>
      </c>
      <c r="C69" s="63">
        <v>5.3999999999999999E-2</v>
      </c>
      <c r="D69" s="64">
        <v>5.2999999999999999E-2</v>
      </c>
      <c r="E69" s="63">
        <v>5.2999999999999999E-2</v>
      </c>
      <c r="F69" s="1"/>
      <c r="G69" s="63">
        <v>2.2000000000000002</v>
      </c>
      <c r="H69" s="64" t="s">
        <v>37</v>
      </c>
      <c r="I69" s="63">
        <v>0.05</v>
      </c>
      <c r="J69" s="64">
        <v>5.0999999999999997E-2</v>
      </c>
      <c r="K69" s="63">
        <v>4.9000000000000002E-2</v>
      </c>
      <c r="L69" s="1"/>
      <c r="M69" s="63">
        <v>2.2000000000000002</v>
      </c>
      <c r="N69" s="64" t="s">
        <v>37</v>
      </c>
      <c r="O69" s="153">
        <v>5.0999999999999997E-2</v>
      </c>
      <c r="P69" s="153">
        <v>5.8000000000000003E-2</v>
      </c>
      <c r="Q69" s="153">
        <v>5.0999999999999997E-2</v>
      </c>
      <c r="R69" s="151"/>
      <c r="S69" s="151"/>
      <c r="T69" s="63">
        <v>2.2000000000000002</v>
      </c>
      <c r="U69" s="64" t="s">
        <v>37</v>
      </c>
      <c r="V69" s="153">
        <v>0.05</v>
      </c>
      <c r="W69" s="153">
        <v>5.8999999999999997E-2</v>
      </c>
      <c r="X69" s="153">
        <v>0.05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5.5" x14ac:dyDescent="0.35">
      <c r="A70" s="17">
        <v>2.4</v>
      </c>
      <c r="B70" s="17" t="s">
        <v>37</v>
      </c>
      <c r="C70" s="17">
        <v>0.113</v>
      </c>
      <c r="D70" s="17">
        <v>5.3999999999999999E-2</v>
      </c>
      <c r="E70" s="17">
        <v>5.3999999999999999E-2</v>
      </c>
      <c r="F70" s="1"/>
      <c r="G70" s="17">
        <v>2.4</v>
      </c>
      <c r="H70" s="17" t="s">
        <v>37</v>
      </c>
      <c r="I70" s="17">
        <v>0.12</v>
      </c>
      <c r="J70" s="17">
        <v>5.1999999999999998E-2</v>
      </c>
      <c r="K70" s="17">
        <v>6.3E-2</v>
      </c>
      <c r="L70" s="1"/>
      <c r="M70" s="17">
        <v>2.4</v>
      </c>
      <c r="N70" s="17" t="s">
        <v>37</v>
      </c>
      <c r="O70" s="154">
        <v>0.123</v>
      </c>
      <c r="P70" s="154">
        <v>5.6000000000000001E-2</v>
      </c>
      <c r="Q70" s="154">
        <v>6.8000000000000005E-2</v>
      </c>
      <c r="R70" s="151"/>
      <c r="S70" s="151"/>
      <c r="T70" s="17">
        <v>2.4</v>
      </c>
      <c r="U70" s="17" t="s">
        <v>37</v>
      </c>
      <c r="V70" s="154">
        <v>0.122</v>
      </c>
      <c r="W70" s="154">
        <v>5.8000000000000003E-2</v>
      </c>
      <c r="X70" s="154">
        <v>7.0999999999999994E-2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5.5" x14ac:dyDescent="0.35">
      <c r="A71" s="17">
        <v>2.8</v>
      </c>
      <c r="B71" s="17" t="s">
        <v>37</v>
      </c>
      <c r="C71" s="17">
        <v>0.153</v>
      </c>
      <c r="D71" s="17">
        <v>5.3999999999999999E-2</v>
      </c>
      <c r="E71" s="17">
        <v>5.3999999999999999E-2</v>
      </c>
      <c r="F71" s="1"/>
      <c r="G71" s="17">
        <v>2.8</v>
      </c>
      <c r="H71" s="17" t="s">
        <v>37</v>
      </c>
      <c r="I71" s="17">
        <v>0.19</v>
      </c>
      <c r="J71" s="17">
        <v>5.2999999999999999E-2</v>
      </c>
      <c r="K71" s="17">
        <v>7.8E-2</v>
      </c>
      <c r="L71" s="1"/>
      <c r="M71" s="17">
        <v>2.8</v>
      </c>
      <c r="N71" s="17" t="s">
        <v>37</v>
      </c>
      <c r="O71" s="154">
        <v>0.20799999999999999</v>
      </c>
      <c r="P71" s="154">
        <v>5.6000000000000001E-2</v>
      </c>
      <c r="Q71" s="154">
        <v>9.1999999999999998E-2</v>
      </c>
      <c r="R71" s="151"/>
      <c r="S71" s="151"/>
      <c r="T71" s="17">
        <v>2.8</v>
      </c>
      <c r="U71" s="17" t="s">
        <v>37</v>
      </c>
      <c r="V71" s="154">
        <v>0.219</v>
      </c>
      <c r="W71" s="154">
        <v>5.7000000000000002E-2</v>
      </c>
      <c r="X71" s="154">
        <v>0.10299999999999999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5.5" x14ac:dyDescent="0.35">
      <c r="A72" s="24">
        <v>2.1</v>
      </c>
      <c r="B72" s="24" t="s">
        <v>38</v>
      </c>
      <c r="C72" s="24">
        <v>5.5E-2</v>
      </c>
      <c r="D72" s="24">
        <v>5.5E-2</v>
      </c>
      <c r="E72" s="24">
        <v>5.5E-2</v>
      </c>
      <c r="F72" s="183"/>
      <c r="G72" s="24">
        <v>2.1</v>
      </c>
      <c r="H72" s="24" t="s">
        <v>38</v>
      </c>
      <c r="I72" s="24">
        <v>5.5E-2</v>
      </c>
      <c r="J72" s="24">
        <v>5.7000000000000002E-2</v>
      </c>
      <c r="K72" s="24">
        <v>5.5E-2</v>
      </c>
      <c r="L72" s="183"/>
      <c r="M72" s="24">
        <v>2.1</v>
      </c>
      <c r="N72" s="24" t="s">
        <v>38</v>
      </c>
      <c r="O72" s="157">
        <v>5.5E-2</v>
      </c>
      <c r="P72" s="157">
        <v>6.0999999999999999E-2</v>
      </c>
      <c r="Q72" s="157">
        <v>5.5E-2</v>
      </c>
      <c r="R72" s="183">
        <f>MIN(P72:P83)</f>
        <v>5.2999999999999999E-2</v>
      </c>
      <c r="S72" s="151"/>
      <c r="T72" s="24">
        <v>2.1</v>
      </c>
      <c r="U72" s="24" t="s">
        <v>38</v>
      </c>
      <c r="V72" s="157">
        <v>5.5E-2</v>
      </c>
      <c r="W72" s="157">
        <v>6.3E-2</v>
      </c>
      <c r="X72" s="157">
        <v>5.5E-2</v>
      </c>
      <c r="Y72" s="1"/>
      <c r="Z72" s="183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5.5" x14ac:dyDescent="0.35">
      <c r="A73" s="31">
        <v>2.2000000000000002</v>
      </c>
      <c r="B73" s="31" t="s">
        <v>38</v>
      </c>
      <c r="C73" s="31">
        <v>5.2999999999999999E-2</v>
      </c>
      <c r="D73" s="31">
        <v>5.2999999999999999E-2</v>
      </c>
      <c r="E73" s="31">
        <v>5.2999999999999999E-2</v>
      </c>
      <c r="F73" s="183"/>
      <c r="G73" s="31">
        <v>2.2000000000000002</v>
      </c>
      <c r="H73" s="31" t="s">
        <v>38</v>
      </c>
      <c r="I73" s="31">
        <v>0.05</v>
      </c>
      <c r="J73" s="31">
        <v>5.1999999999999998E-2</v>
      </c>
      <c r="K73" s="31">
        <v>0.05</v>
      </c>
      <c r="L73" s="183"/>
      <c r="M73" s="31">
        <v>2.2000000000000002</v>
      </c>
      <c r="N73" s="31" t="s">
        <v>38</v>
      </c>
      <c r="O73" s="161">
        <v>0.05</v>
      </c>
      <c r="P73" s="161">
        <v>5.7000000000000002E-2</v>
      </c>
      <c r="Q73" s="161">
        <v>0.05</v>
      </c>
      <c r="R73" s="183">
        <f>MAX(P72:P83)</f>
        <v>6.4000000000000001E-2</v>
      </c>
      <c r="S73" s="151"/>
      <c r="T73" s="31">
        <v>2.2000000000000002</v>
      </c>
      <c r="U73" s="31" t="s">
        <v>38</v>
      </c>
      <c r="V73" s="161">
        <v>0.05</v>
      </c>
      <c r="W73" s="161">
        <v>5.8999999999999997E-2</v>
      </c>
      <c r="X73" s="161">
        <v>0.05</v>
      </c>
      <c r="Y73" s="1"/>
      <c r="Z73" s="183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5.5" x14ac:dyDescent="0.35">
      <c r="A74" s="24">
        <v>2.4</v>
      </c>
      <c r="B74" s="24" t="s">
        <v>38</v>
      </c>
      <c r="C74" s="24">
        <v>5.1999999999999998E-2</v>
      </c>
      <c r="D74" s="24">
        <v>5.0999999999999997E-2</v>
      </c>
      <c r="E74" s="24">
        <v>5.0999999999999997E-2</v>
      </c>
      <c r="F74" s="1"/>
      <c r="G74" s="24">
        <v>2.4</v>
      </c>
      <c r="H74" s="24" t="s">
        <v>38</v>
      </c>
      <c r="I74" s="24">
        <v>6.0999999999999999E-2</v>
      </c>
      <c r="J74" s="24">
        <v>0.05</v>
      </c>
      <c r="K74" s="24">
        <v>0.06</v>
      </c>
      <c r="L74" s="1"/>
      <c r="M74" s="24">
        <v>2.4</v>
      </c>
      <c r="N74" s="24" t="s">
        <v>38</v>
      </c>
      <c r="O74" s="157">
        <v>6.7000000000000004E-2</v>
      </c>
      <c r="P74" s="157">
        <v>5.5E-2</v>
      </c>
      <c r="Q74" s="157">
        <v>6.6000000000000003E-2</v>
      </c>
      <c r="R74" s="151"/>
      <c r="S74" s="151"/>
      <c r="T74" s="24">
        <v>2.4</v>
      </c>
      <c r="U74" s="24" t="s">
        <v>38</v>
      </c>
      <c r="V74" s="157">
        <v>6.9000000000000006E-2</v>
      </c>
      <c r="W74" s="157">
        <v>5.6000000000000001E-2</v>
      </c>
      <c r="X74" s="157">
        <v>6.8000000000000005E-2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5.5" x14ac:dyDescent="0.35">
      <c r="A75" s="24">
        <v>2.8</v>
      </c>
      <c r="B75" s="24" t="s">
        <v>38</v>
      </c>
      <c r="C75" s="24">
        <v>5.2999999999999999E-2</v>
      </c>
      <c r="D75" s="24">
        <v>5.1999999999999998E-2</v>
      </c>
      <c r="E75" s="24">
        <v>5.1999999999999998E-2</v>
      </c>
      <c r="F75" s="1"/>
      <c r="G75" s="24">
        <v>2.8</v>
      </c>
      <c r="H75" s="24" t="s">
        <v>38</v>
      </c>
      <c r="I75" s="24">
        <v>7.8E-2</v>
      </c>
      <c r="J75" s="24">
        <v>5.0999999999999997E-2</v>
      </c>
      <c r="K75" s="24">
        <v>7.5999999999999998E-2</v>
      </c>
      <c r="L75" s="1"/>
      <c r="M75" s="24">
        <v>2.8</v>
      </c>
      <c r="N75" s="24" t="s">
        <v>38</v>
      </c>
      <c r="O75" s="157">
        <v>9.2999999999999999E-2</v>
      </c>
      <c r="P75" s="157">
        <v>5.3999999999999999E-2</v>
      </c>
      <c r="Q75" s="157">
        <v>0.09</v>
      </c>
      <c r="R75" s="151"/>
      <c r="S75" s="151"/>
      <c r="T75" s="24">
        <v>2.8</v>
      </c>
      <c r="U75" s="24" t="s">
        <v>38</v>
      </c>
      <c r="V75" s="157">
        <v>0.104</v>
      </c>
      <c r="W75" s="157">
        <v>5.6000000000000001E-2</v>
      </c>
      <c r="X75" s="157">
        <v>0.10100000000000001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5.5" x14ac:dyDescent="0.35">
      <c r="A76" s="17">
        <v>2.1</v>
      </c>
      <c r="B76" s="17" t="s">
        <v>39</v>
      </c>
      <c r="C76" s="17">
        <v>8.5999999999999993E-2</v>
      </c>
      <c r="D76" s="17">
        <v>5.5E-2</v>
      </c>
      <c r="E76" s="17">
        <v>5.5E-2</v>
      </c>
      <c r="F76" s="1"/>
      <c r="G76" s="17">
        <v>2.1</v>
      </c>
      <c r="H76" s="17" t="s">
        <v>39</v>
      </c>
      <c r="I76" s="17">
        <v>7.9000000000000001E-2</v>
      </c>
      <c r="J76" s="17">
        <v>5.8999999999999997E-2</v>
      </c>
      <c r="K76" s="17">
        <v>5.3999999999999999E-2</v>
      </c>
      <c r="L76" s="1"/>
      <c r="M76" s="17">
        <v>2.1</v>
      </c>
      <c r="N76" s="17" t="s">
        <v>39</v>
      </c>
      <c r="O76" s="154">
        <v>7.4999999999999997E-2</v>
      </c>
      <c r="P76" s="154">
        <v>6.3E-2</v>
      </c>
      <c r="Q76" s="154">
        <v>5.3999999999999999E-2</v>
      </c>
      <c r="R76" s="151"/>
      <c r="S76" s="151"/>
      <c r="T76" s="17">
        <v>2.1</v>
      </c>
      <c r="U76" s="17" t="s">
        <v>39</v>
      </c>
      <c r="V76" s="154">
        <v>7.1999999999999995E-2</v>
      </c>
      <c r="W76" s="154">
        <v>6.5000000000000002E-2</v>
      </c>
      <c r="X76" s="154">
        <v>5.3999999999999999E-2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5.5" x14ac:dyDescent="0.35">
      <c r="A77" s="63">
        <v>2.2000000000000002</v>
      </c>
      <c r="B77" s="64" t="s">
        <v>39</v>
      </c>
      <c r="C77" s="63">
        <v>5.1999999999999998E-2</v>
      </c>
      <c r="D77" s="64">
        <v>5.2999999999999999E-2</v>
      </c>
      <c r="E77" s="63">
        <v>5.2999999999999999E-2</v>
      </c>
      <c r="F77" s="1"/>
      <c r="G77" s="63">
        <v>2.2000000000000002</v>
      </c>
      <c r="H77" s="64" t="s">
        <v>39</v>
      </c>
      <c r="I77" s="63">
        <v>4.9000000000000002E-2</v>
      </c>
      <c r="J77" s="64">
        <v>5.1999999999999998E-2</v>
      </c>
      <c r="K77" s="63">
        <v>4.9000000000000002E-2</v>
      </c>
      <c r="L77" s="1"/>
      <c r="M77" s="63">
        <v>2.2000000000000002</v>
      </c>
      <c r="N77" s="64" t="s">
        <v>39</v>
      </c>
      <c r="O77" s="153">
        <v>0.05</v>
      </c>
      <c r="P77" s="153">
        <v>5.7000000000000002E-2</v>
      </c>
      <c r="Q77" s="153">
        <v>0.05</v>
      </c>
      <c r="R77" s="151"/>
      <c r="S77" s="151"/>
      <c r="T77" s="63">
        <v>2.2000000000000002</v>
      </c>
      <c r="U77" s="64" t="s">
        <v>39</v>
      </c>
      <c r="V77" s="153">
        <v>0.05</v>
      </c>
      <c r="W77" s="153">
        <v>5.8999999999999997E-2</v>
      </c>
      <c r="X77" s="153">
        <v>0.05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5.5" x14ac:dyDescent="0.35">
      <c r="A78" s="19">
        <v>2.4</v>
      </c>
      <c r="B78" s="19" t="s">
        <v>39</v>
      </c>
      <c r="C78" s="19">
        <v>2.8000000000000001E-2</v>
      </c>
      <c r="D78" s="19">
        <v>5.0999999999999997E-2</v>
      </c>
      <c r="E78" s="19">
        <v>5.0999999999999997E-2</v>
      </c>
      <c r="F78" s="1"/>
      <c r="G78" s="19">
        <v>2.4</v>
      </c>
      <c r="H78" s="19" t="s">
        <v>39</v>
      </c>
      <c r="I78" s="19">
        <v>3.3000000000000002E-2</v>
      </c>
      <c r="J78" s="19">
        <v>0.05</v>
      </c>
      <c r="K78" s="19">
        <v>5.8000000000000003E-2</v>
      </c>
      <c r="L78" s="1"/>
      <c r="M78" s="19">
        <v>2.4</v>
      </c>
      <c r="N78" s="19" t="s">
        <v>39</v>
      </c>
      <c r="O78" s="152">
        <v>3.7999999999999999E-2</v>
      </c>
      <c r="P78" s="152">
        <v>5.3999999999999999E-2</v>
      </c>
      <c r="Q78" s="152">
        <v>6.3E-2</v>
      </c>
      <c r="R78" s="151"/>
      <c r="S78" s="151"/>
      <c r="T78" s="19">
        <v>2.4</v>
      </c>
      <c r="U78" s="19" t="s">
        <v>39</v>
      </c>
      <c r="V78" s="152">
        <v>4.1000000000000002E-2</v>
      </c>
      <c r="W78" s="152">
        <v>5.6000000000000001E-2</v>
      </c>
      <c r="X78" s="152">
        <v>6.6000000000000003E-2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5.5" x14ac:dyDescent="0.35">
      <c r="A79" s="19">
        <v>2.8</v>
      </c>
      <c r="B79" s="19" t="s">
        <v>39</v>
      </c>
      <c r="C79" s="19">
        <v>2.1000000000000001E-2</v>
      </c>
      <c r="D79" s="19">
        <v>5.1999999999999998E-2</v>
      </c>
      <c r="E79" s="19">
        <v>5.1999999999999998E-2</v>
      </c>
      <c r="F79" s="1"/>
      <c r="G79" s="19">
        <v>2.8</v>
      </c>
      <c r="H79" s="19" t="s">
        <v>39</v>
      </c>
      <c r="I79" s="19">
        <v>3.5000000000000003E-2</v>
      </c>
      <c r="J79" s="19">
        <v>0.05</v>
      </c>
      <c r="K79" s="19">
        <v>7.3999999999999996E-2</v>
      </c>
      <c r="L79" s="1"/>
      <c r="M79" s="19">
        <v>2.8</v>
      </c>
      <c r="N79" s="19" t="s">
        <v>39</v>
      </c>
      <c r="O79" s="152">
        <v>4.5999999999999999E-2</v>
      </c>
      <c r="P79" s="152">
        <v>5.2999999999999999E-2</v>
      </c>
      <c r="Q79" s="152">
        <v>0.09</v>
      </c>
      <c r="R79" s="151"/>
      <c r="S79" s="151"/>
      <c r="T79" s="19">
        <v>2.8</v>
      </c>
      <c r="U79" s="19" t="s">
        <v>39</v>
      </c>
      <c r="V79" s="152">
        <v>5.3999999999999999E-2</v>
      </c>
      <c r="W79" s="152">
        <v>5.5E-2</v>
      </c>
      <c r="X79" s="152">
        <v>0.10100000000000001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5.5" x14ac:dyDescent="0.35">
      <c r="A80" s="17">
        <v>2.1</v>
      </c>
      <c r="B80" s="17" t="s">
        <v>40</v>
      </c>
      <c r="C80" s="17">
        <v>0.113</v>
      </c>
      <c r="D80" s="17">
        <v>5.6000000000000001E-2</v>
      </c>
      <c r="E80" s="17">
        <v>5.6000000000000001E-2</v>
      </c>
      <c r="F80" s="1"/>
      <c r="G80" s="17">
        <v>2.1</v>
      </c>
      <c r="H80" s="17" t="s">
        <v>40</v>
      </c>
      <c r="I80" s="17">
        <v>0.10199999999999999</v>
      </c>
      <c r="J80" s="17">
        <v>5.8999999999999997E-2</v>
      </c>
      <c r="K80" s="17">
        <v>5.2999999999999999E-2</v>
      </c>
      <c r="L80" s="1"/>
      <c r="M80" s="17">
        <v>2.1</v>
      </c>
      <c r="N80" s="17" t="s">
        <v>40</v>
      </c>
      <c r="O80" s="154">
        <v>9.6000000000000002E-2</v>
      </c>
      <c r="P80" s="154">
        <v>6.4000000000000001E-2</v>
      </c>
      <c r="Q80" s="154">
        <v>5.3999999999999999E-2</v>
      </c>
      <c r="R80" s="151"/>
      <c r="S80" s="151"/>
      <c r="T80" s="17">
        <v>2.1</v>
      </c>
      <c r="U80" s="17" t="s">
        <v>40</v>
      </c>
      <c r="V80" s="154">
        <v>0.09</v>
      </c>
      <c r="W80" s="154">
        <v>6.6000000000000003E-2</v>
      </c>
      <c r="X80" s="154">
        <v>5.2999999999999999E-2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5.5" x14ac:dyDescent="0.35">
      <c r="A81" s="63">
        <v>2.2000000000000002</v>
      </c>
      <c r="B81" s="64" t="s">
        <v>40</v>
      </c>
      <c r="C81" s="63">
        <v>5.0999999999999997E-2</v>
      </c>
      <c r="D81" s="64">
        <v>5.2999999999999999E-2</v>
      </c>
      <c r="E81" s="63">
        <v>5.2999999999999999E-2</v>
      </c>
      <c r="F81" s="1"/>
      <c r="G81" s="63">
        <v>2.2000000000000002</v>
      </c>
      <c r="H81" s="64" t="s">
        <v>40</v>
      </c>
      <c r="I81" s="63">
        <v>4.9000000000000002E-2</v>
      </c>
      <c r="J81" s="64">
        <v>5.3999999999999999E-2</v>
      </c>
      <c r="K81" s="63">
        <v>0.05</v>
      </c>
      <c r="L81" s="1"/>
      <c r="M81" s="63">
        <v>2.2000000000000002</v>
      </c>
      <c r="N81" s="64" t="s">
        <v>40</v>
      </c>
      <c r="O81" s="153">
        <v>0.05</v>
      </c>
      <c r="P81" s="153">
        <v>5.8999999999999997E-2</v>
      </c>
      <c r="Q81" s="153">
        <v>5.0999999999999997E-2</v>
      </c>
      <c r="R81" s="151"/>
      <c r="S81" s="151"/>
      <c r="T81" s="63">
        <v>2.2000000000000002</v>
      </c>
      <c r="U81" s="64" t="s">
        <v>40</v>
      </c>
      <c r="V81" s="153">
        <v>0.05</v>
      </c>
      <c r="W81" s="153">
        <v>0.06</v>
      </c>
      <c r="X81" s="153">
        <v>0.05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5.5" x14ac:dyDescent="0.35">
      <c r="A82" s="19">
        <v>2.4</v>
      </c>
      <c r="B82" s="19" t="s">
        <v>40</v>
      </c>
      <c r="C82" s="19">
        <v>1.7999999999999999E-2</v>
      </c>
      <c r="D82" s="19">
        <v>5.1999999999999998E-2</v>
      </c>
      <c r="E82" s="19">
        <v>5.1999999999999998E-2</v>
      </c>
      <c r="F82" s="1"/>
      <c r="G82" s="19">
        <v>2.4</v>
      </c>
      <c r="H82" s="19" t="s">
        <v>40</v>
      </c>
      <c r="I82" s="19">
        <v>2.1000000000000001E-2</v>
      </c>
      <c r="J82" s="19">
        <v>5.0999999999999997E-2</v>
      </c>
      <c r="K82" s="19">
        <v>5.7000000000000002E-2</v>
      </c>
      <c r="L82" s="1"/>
      <c r="M82" s="19">
        <v>2.4</v>
      </c>
      <c r="N82" s="19" t="s">
        <v>40</v>
      </c>
      <c r="O82" s="152">
        <v>2.4E-2</v>
      </c>
      <c r="P82" s="152">
        <v>5.3999999999999999E-2</v>
      </c>
      <c r="Q82" s="152">
        <v>6.2E-2</v>
      </c>
      <c r="R82" s="151"/>
      <c r="S82" s="151"/>
      <c r="T82" s="19">
        <v>2.4</v>
      </c>
      <c r="U82" s="19" t="s">
        <v>40</v>
      </c>
      <c r="V82" s="152">
        <v>2.5999999999999999E-2</v>
      </c>
      <c r="W82" s="152">
        <v>5.7000000000000002E-2</v>
      </c>
      <c r="X82" s="152">
        <v>6.5000000000000002E-2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5.5" x14ac:dyDescent="0.35">
      <c r="A83" s="19">
        <v>2.8</v>
      </c>
      <c r="B83" s="19" t="s">
        <v>40</v>
      </c>
      <c r="C83" s="19">
        <v>8.9999999999999993E-3</v>
      </c>
      <c r="D83" s="19">
        <v>5.0999999999999997E-2</v>
      </c>
      <c r="E83" s="19">
        <v>5.0999999999999997E-2</v>
      </c>
      <c r="F83" s="1"/>
      <c r="G83" s="19">
        <v>2.8</v>
      </c>
      <c r="H83" s="19" t="s">
        <v>40</v>
      </c>
      <c r="I83" s="19">
        <v>1.7000000000000001E-2</v>
      </c>
      <c r="J83" s="19">
        <v>0.05</v>
      </c>
      <c r="K83" s="19">
        <v>7.2999999999999995E-2</v>
      </c>
      <c r="L83" s="1"/>
      <c r="M83" s="19">
        <v>2.8</v>
      </c>
      <c r="N83" s="19" t="s">
        <v>40</v>
      </c>
      <c r="O83" s="152">
        <v>2.3E-2</v>
      </c>
      <c r="P83" s="152">
        <v>5.2999999999999999E-2</v>
      </c>
      <c r="Q83" s="152">
        <v>8.8999999999999996E-2</v>
      </c>
      <c r="R83" s="151"/>
      <c r="S83" s="151"/>
      <c r="T83" s="19">
        <v>2.8</v>
      </c>
      <c r="U83" s="19" t="s">
        <v>40</v>
      </c>
      <c r="V83" s="152">
        <v>2.8000000000000001E-2</v>
      </c>
      <c r="W83" s="152">
        <v>5.5E-2</v>
      </c>
      <c r="X83" s="152">
        <v>9.9000000000000005E-2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35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</row>
    <row r="86" spans="1:39" x14ac:dyDescent="0.35">
      <c r="A86" s="194" t="s">
        <v>47</v>
      </c>
      <c r="B86" s="194"/>
      <c r="C86" s="194"/>
      <c r="D86" s="194"/>
      <c r="E86" s="194"/>
      <c r="F86" s="194"/>
      <c r="G86" s="194"/>
      <c r="H86" s="173"/>
      <c r="I86" s="195" t="s">
        <v>48</v>
      </c>
      <c r="J86" s="195"/>
      <c r="K86" s="195"/>
      <c r="L86" s="195"/>
      <c r="M86" s="195"/>
      <c r="N86" s="195"/>
      <c r="O86" s="195"/>
      <c r="P86" s="173"/>
      <c r="Q86" s="196" t="s">
        <v>51</v>
      </c>
      <c r="R86" s="196"/>
      <c r="S86" s="196"/>
      <c r="T86" s="196"/>
      <c r="U86" s="196"/>
      <c r="V86" s="196"/>
      <c r="W86" s="196"/>
      <c r="X86" s="173"/>
      <c r="Y86" s="197" t="s">
        <v>52</v>
      </c>
      <c r="Z86" s="197"/>
      <c r="AA86" s="197"/>
      <c r="AB86" s="197"/>
      <c r="AC86" s="197"/>
      <c r="AD86" s="197"/>
      <c r="AE86" s="197"/>
      <c r="AF86" s="151"/>
      <c r="AG86" s="185" t="s">
        <v>53</v>
      </c>
      <c r="AH86" s="185"/>
      <c r="AI86" s="185"/>
      <c r="AJ86" s="185"/>
      <c r="AK86" s="185"/>
      <c r="AL86" s="185"/>
      <c r="AM86" s="185"/>
    </row>
    <row r="87" spans="1:39" x14ac:dyDescent="0.35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</row>
    <row r="88" spans="1:39" x14ac:dyDescent="0.35">
      <c r="A88" s="2" t="s">
        <v>15</v>
      </c>
      <c r="B88" s="3" t="s">
        <v>8</v>
      </c>
      <c r="C88" s="4">
        <v>2</v>
      </c>
      <c r="D88" s="4">
        <v>3</v>
      </c>
      <c r="E88" s="4">
        <v>4</v>
      </c>
      <c r="F88" s="4">
        <v>5</v>
      </c>
      <c r="G88" s="38" t="s">
        <v>11</v>
      </c>
      <c r="H88" s="173"/>
      <c r="I88" s="2" t="s">
        <v>15</v>
      </c>
      <c r="J88" s="3" t="s">
        <v>8</v>
      </c>
      <c r="K88" s="4">
        <v>2</v>
      </c>
      <c r="L88" s="4">
        <v>3</v>
      </c>
      <c r="M88" s="4">
        <v>4</v>
      </c>
      <c r="N88" s="4">
        <v>5</v>
      </c>
      <c r="O88" s="44" t="s">
        <v>11</v>
      </c>
      <c r="P88" s="173"/>
      <c r="Q88" s="2" t="s">
        <v>15</v>
      </c>
      <c r="R88" s="3" t="s">
        <v>8</v>
      </c>
      <c r="S88" s="4">
        <v>2</v>
      </c>
      <c r="T88" s="4">
        <v>3</v>
      </c>
      <c r="U88" s="4">
        <v>4</v>
      </c>
      <c r="V88" s="4">
        <v>5</v>
      </c>
      <c r="W88" s="50" t="s">
        <v>11</v>
      </c>
      <c r="X88" s="173"/>
      <c r="Y88" s="2" t="s">
        <v>15</v>
      </c>
      <c r="Z88" s="3" t="s">
        <v>8</v>
      </c>
      <c r="AA88" s="4">
        <v>2</v>
      </c>
      <c r="AB88" s="4">
        <v>3</v>
      </c>
      <c r="AC88" s="4">
        <v>4</v>
      </c>
      <c r="AD88" s="4">
        <v>5</v>
      </c>
      <c r="AE88" s="56" t="s">
        <v>11</v>
      </c>
      <c r="AF88" s="173"/>
      <c r="AG88" s="2" t="s">
        <v>15</v>
      </c>
      <c r="AH88" s="3" t="s">
        <v>8</v>
      </c>
      <c r="AI88" s="4">
        <v>2</v>
      </c>
      <c r="AJ88" s="4">
        <v>3</v>
      </c>
      <c r="AK88" s="4">
        <v>4</v>
      </c>
      <c r="AL88" s="4">
        <v>5</v>
      </c>
      <c r="AM88" s="67" t="s">
        <v>11</v>
      </c>
    </row>
    <row r="89" spans="1:39" x14ac:dyDescent="0.35">
      <c r="A89" s="5" t="s">
        <v>12</v>
      </c>
      <c r="B89" s="6"/>
      <c r="C89" s="7"/>
      <c r="D89" s="7"/>
      <c r="E89" s="7"/>
      <c r="F89" s="7"/>
      <c r="G89" s="39"/>
      <c r="H89" s="173"/>
      <c r="I89" s="5" t="s">
        <v>12</v>
      </c>
      <c r="J89" s="6"/>
      <c r="K89" s="7"/>
      <c r="L89" s="7"/>
      <c r="M89" s="7"/>
      <c r="N89" s="7"/>
      <c r="O89" s="45"/>
      <c r="P89" s="173"/>
      <c r="Q89" s="5" t="s">
        <v>12</v>
      </c>
      <c r="R89" s="6"/>
      <c r="S89" s="7"/>
      <c r="T89" s="7"/>
      <c r="U89" s="7"/>
      <c r="V89" s="7"/>
      <c r="W89" s="51"/>
      <c r="X89" s="173"/>
      <c r="Y89" s="5" t="s">
        <v>12</v>
      </c>
      <c r="Z89" s="6"/>
      <c r="AA89" s="7"/>
      <c r="AB89" s="7"/>
      <c r="AC89" s="7"/>
      <c r="AD89" s="7"/>
      <c r="AE89" s="58"/>
      <c r="AF89" s="173"/>
      <c r="AG89" s="5" t="s">
        <v>12</v>
      </c>
      <c r="AH89" s="6"/>
      <c r="AI89" s="7"/>
      <c r="AJ89" s="7"/>
      <c r="AK89" s="7"/>
      <c r="AL89" s="7"/>
      <c r="AM89" s="68"/>
    </row>
    <row r="90" spans="1:39" x14ac:dyDescent="0.35">
      <c r="A90" s="5" t="s">
        <v>13</v>
      </c>
      <c r="B90" s="12" t="s">
        <v>9</v>
      </c>
      <c r="C90" s="66">
        <f>MIN(C$4,C$14,C$15,C$18,C$19)</f>
        <v>1.2999999999999999E-2</v>
      </c>
      <c r="D90" s="66">
        <f>MIN(I$4,I$14,I$15,I$18,I$19)</f>
        <v>2.1999999999999999E-2</v>
      </c>
      <c r="E90" s="119">
        <f>MIN(O$4,O$14,O$15,O$18,O$19)</f>
        <v>2.8000000000000001E-2</v>
      </c>
      <c r="F90" s="119">
        <f>MIN(V$4,V$14,V$15,V$18,V$19)</f>
        <v>0.03</v>
      </c>
      <c r="G90" s="120">
        <f>MIN(C90:F90)</f>
        <v>1.2999999999999999E-2</v>
      </c>
      <c r="H90" s="173"/>
      <c r="I90" s="5" t="s">
        <v>13</v>
      </c>
      <c r="J90" s="12" t="s">
        <v>9</v>
      </c>
      <c r="K90" s="66">
        <f>MIN(C$6,C$7,C$12,C$16)</f>
        <v>9.7000000000000003E-2</v>
      </c>
      <c r="L90" s="126">
        <f>MIN(I$6,I$7,I$12,I$16)</f>
        <v>8.4000000000000005E-2</v>
      </c>
      <c r="M90" s="126">
        <f>MIN(O$6,O$7,O$12,O$16)</f>
        <v>7.4999999999999997E-2</v>
      </c>
      <c r="N90" s="126">
        <f>MIN(V$6,V$7,V$12,V$16)</f>
        <v>7.0000000000000007E-2</v>
      </c>
      <c r="O90" s="127">
        <f>MIN(K90:N90)</f>
        <v>7.0000000000000007E-2</v>
      </c>
      <c r="P90" s="173"/>
      <c r="Q90" s="5" t="s">
        <v>13</v>
      </c>
      <c r="R90" s="12" t="s">
        <v>9</v>
      </c>
      <c r="S90" s="66">
        <f>MIN($C$8,$C$10,$C$11)</f>
        <v>6.0999999999999999E-2</v>
      </c>
      <c r="T90" s="133">
        <f>MIN($I$8,$I$10,$I$11)</f>
        <v>0.06</v>
      </c>
      <c r="U90" s="133">
        <f>MIN($O$8,$O$10,$O$11)</f>
        <v>5.5E-2</v>
      </c>
      <c r="V90" s="133">
        <f>MIN($V$8,$V$10,$V$11)</f>
        <v>5.2999999999999999E-2</v>
      </c>
      <c r="W90" s="134">
        <f>MIN(S90:V90)</f>
        <v>5.2999999999999999E-2</v>
      </c>
      <c r="X90" s="173"/>
      <c r="Y90" s="5" t="s">
        <v>13</v>
      </c>
      <c r="Z90" s="12" t="s">
        <v>9</v>
      </c>
      <c r="AA90" s="66">
        <f>MIN($C$5,$C$13,$C$17)</f>
        <v>5.2999999999999999E-2</v>
      </c>
      <c r="AB90" s="119">
        <f>MIN($I$5,$I$13,$I$17)</f>
        <v>5.0999999999999997E-2</v>
      </c>
      <c r="AC90" s="119">
        <f>MIN($O$5,$O$13,$O$17)</f>
        <v>0.05</v>
      </c>
      <c r="AD90" s="66">
        <f>MIN($V$5,$V$13,$V$17)</f>
        <v>4.9000000000000002E-2</v>
      </c>
      <c r="AE90" s="139">
        <f>MIN(AA90:AD90)</f>
        <v>4.9000000000000002E-2</v>
      </c>
      <c r="AF90" s="173"/>
      <c r="AG90" s="5" t="s">
        <v>13</v>
      </c>
      <c r="AH90" s="12" t="s">
        <v>9</v>
      </c>
      <c r="AI90" s="66">
        <f>$C$9</f>
        <v>0.06</v>
      </c>
      <c r="AJ90" s="66">
        <f>$I$9</f>
        <v>5.3999999999999999E-2</v>
      </c>
      <c r="AK90" s="66">
        <f>$O$9</f>
        <v>5.0999999999999997E-2</v>
      </c>
      <c r="AL90" s="66">
        <f>$V$9</f>
        <v>0.05</v>
      </c>
      <c r="AM90" s="73">
        <f>MIN($AI90:$AL90)</f>
        <v>0.05</v>
      </c>
    </row>
    <row r="91" spans="1:39" x14ac:dyDescent="0.35">
      <c r="A91" s="5"/>
      <c r="B91" s="6" t="s">
        <v>10</v>
      </c>
      <c r="C91" s="66">
        <f>MAX(C$4,C$14,C$15,C$18,C$19)</f>
        <v>3.9E-2</v>
      </c>
      <c r="D91" s="66">
        <f>MAX(I$4,I$14,I$15,I$18,I$19)</f>
        <v>4.2000000000000003E-2</v>
      </c>
      <c r="E91" s="119">
        <f>MAX(O$4,O$14,O$15,O$18,O$19)</f>
        <v>5.1999999999999998E-2</v>
      </c>
      <c r="F91" s="119">
        <f>MAX(V$4,V$14,V$15,V$18,V$19)</f>
        <v>0.06</v>
      </c>
      <c r="G91" s="121">
        <f>MAX(C91:F91)</f>
        <v>0.06</v>
      </c>
      <c r="H91" s="173"/>
      <c r="I91" s="5"/>
      <c r="J91" s="6" t="s">
        <v>10</v>
      </c>
      <c r="K91" s="66">
        <f>MAX(C$6,C$7,C$12,C$16)</f>
        <v>0.17299999999999999</v>
      </c>
      <c r="L91" s="126">
        <f>MAX(I$6,I$7,I$12,I$16)</f>
        <v>0.20799999999999999</v>
      </c>
      <c r="M91" s="126">
        <f>MAX(O$6,O$7,O$12,O$16)</f>
        <v>0.22500000000000001</v>
      </c>
      <c r="N91" s="126">
        <f>MAX(V$6,V$7,V$12,V$16)</f>
        <v>0.23499999999999999</v>
      </c>
      <c r="O91" s="128">
        <f>MAX(K91:N91)</f>
        <v>0.23499999999999999</v>
      </c>
      <c r="P91" s="173"/>
      <c r="Q91" s="5"/>
      <c r="R91" s="6" t="s">
        <v>10</v>
      </c>
      <c r="S91" s="66">
        <f>MAX($C$8,$C$10,$C$11)</f>
        <v>7.0000000000000007E-2</v>
      </c>
      <c r="T91" s="133">
        <f>MAX($I$8,$I$10,$I$11)</f>
        <v>8.7999999999999995E-2</v>
      </c>
      <c r="U91" s="133">
        <f>MAX($O$8,$O$10,$O$11)</f>
        <v>0.104</v>
      </c>
      <c r="V91" s="133">
        <f>MAX($V$8,$V$10,$V$11)</f>
        <v>0.114</v>
      </c>
      <c r="W91" s="135">
        <f>MAX(S91:V91)</f>
        <v>0.114</v>
      </c>
      <c r="X91" s="173"/>
      <c r="Y91" s="5"/>
      <c r="Z91" s="6" t="s">
        <v>10</v>
      </c>
      <c r="AA91" s="140">
        <f>MAX($C$5,$C$13,$C$17)</f>
        <v>6.8000000000000005E-2</v>
      </c>
      <c r="AB91" s="141">
        <f>MAX($I$5,$I$13,$I$17)</f>
        <v>5.7000000000000002E-2</v>
      </c>
      <c r="AC91" s="141">
        <f>MAX($O$5,$O$13,$O$17)</f>
        <v>5.1999999999999998E-2</v>
      </c>
      <c r="AD91" s="140">
        <f>MAX($V$5,$V$13,$V$17)</f>
        <v>0.05</v>
      </c>
      <c r="AE91" s="142">
        <f>MAX(AA91:AD91)</f>
        <v>6.8000000000000005E-2</v>
      </c>
      <c r="AF91" s="173"/>
      <c r="AG91" s="5" t="s">
        <v>14</v>
      </c>
      <c r="AH91" s="12" t="s">
        <v>9</v>
      </c>
      <c r="AI91" s="66">
        <f>$C$25</f>
        <v>5.7000000000000002E-2</v>
      </c>
      <c r="AJ91" s="66">
        <f>$I$25</f>
        <v>5.2999999999999999E-2</v>
      </c>
      <c r="AK91" s="66">
        <f>$O$25</f>
        <v>0.05</v>
      </c>
      <c r="AL91" s="66">
        <f>$V$25</f>
        <v>0.05</v>
      </c>
      <c r="AM91" s="73">
        <f>MIN($AI91:$AL91)</f>
        <v>0.05</v>
      </c>
    </row>
    <row r="92" spans="1:39" x14ac:dyDescent="0.35">
      <c r="A92" s="5" t="s">
        <v>14</v>
      </c>
      <c r="B92" s="12" t="s">
        <v>9</v>
      </c>
      <c r="C92" s="66">
        <f>MIN(C$20,C$30,C$31,C$34,C$35)</f>
        <v>1.2E-2</v>
      </c>
      <c r="D92" s="66">
        <f>MIN(I$20,I$30,I$31,I$34,I$35)</f>
        <v>0.02</v>
      </c>
      <c r="E92" s="119">
        <f>MIN(O$20,O$30,O$31,O$34,O$35)</f>
        <v>2.5999999999999999E-2</v>
      </c>
      <c r="F92" s="119">
        <f>MIN(V$20,V$30,V$31,V$34,V$35)</f>
        <v>2.8000000000000001E-2</v>
      </c>
      <c r="G92" s="120">
        <f>MIN(C92:F92)</f>
        <v>1.2E-2</v>
      </c>
      <c r="H92" s="173"/>
      <c r="I92" s="5" t="s">
        <v>14</v>
      </c>
      <c r="J92" s="12" t="s">
        <v>9</v>
      </c>
      <c r="K92" s="66">
        <f>MIN(C$22,C$23,C$28,C$32)</f>
        <v>9.2999999999999999E-2</v>
      </c>
      <c r="L92" s="126">
        <f>MIN(I$22,I$23,I$28,I$32)</f>
        <v>8.2000000000000003E-2</v>
      </c>
      <c r="M92" s="126">
        <f>MIN(O$22,O$23,O$28,O$32)</f>
        <v>7.4999999999999997E-2</v>
      </c>
      <c r="N92" s="126">
        <f>MIN(V$22,V$23,V$28,V$32)</f>
        <v>7.0999999999999994E-2</v>
      </c>
      <c r="O92" s="127">
        <f>MIN(K92:N92)</f>
        <v>7.0999999999999994E-2</v>
      </c>
      <c r="P92" s="173"/>
      <c r="Q92" s="5" t="s">
        <v>14</v>
      </c>
      <c r="R92" s="12" t="s">
        <v>9</v>
      </c>
      <c r="S92" s="133">
        <f>MIN($C$24,$C$26:$C$27)</f>
        <v>5.7000000000000002E-2</v>
      </c>
      <c r="T92" s="133">
        <f>MIN($I$24,$I$26:$I$27)</f>
        <v>5.8000000000000003E-2</v>
      </c>
      <c r="U92" s="133">
        <f>MIN($O$24,$O$26:$O$27)</f>
        <v>5.5E-2</v>
      </c>
      <c r="V92" s="133">
        <f>MIN($V$24,$V$26,$V$27)</f>
        <v>5.3999999999999999E-2</v>
      </c>
      <c r="W92" s="134">
        <f>MIN(S92:V92)</f>
        <v>5.3999999999999999E-2</v>
      </c>
      <c r="X92" s="173"/>
      <c r="Y92" s="5" t="s">
        <v>14</v>
      </c>
      <c r="Z92" s="12" t="s">
        <v>9</v>
      </c>
      <c r="AA92" s="66">
        <f>MIN($C$21,$C$29,$C$33)</f>
        <v>5.1999999999999998E-2</v>
      </c>
      <c r="AB92" s="119">
        <f>MIN($I$21,$I$29,$I$33)</f>
        <v>5.0999999999999997E-2</v>
      </c>
      <c r="AC92" s="119">
        <f>MIN($O$21,$O$29,$O$33)</f>
        <v>0.05</v>
      </c>
      <c r="AD92" s="66">
        <f>MIN($V$21,$V$29,$V$33)</f>
        <v>4.9000000000000002E-2</v>
      </c>
      <c r="AE92" s="139">
        <f>MIN(AA92:AD92)</f>
        <v>4.9000000000000002E-2</v>
      </c>
      <c r="AF92" s="173"/>
      <c r="AG92" s="5" t="s">
        <v>17</v>
      </c>
      <c r="AH92" s="12" t="s">
        <v>9</v>
      </c>
      <c r="AI92" s="66">
        <f>$C$41</f>
        <v>5.6000000000000001E-2</v>
      </c>
      <c r="AJ92" s="66">
        <f>$I$41</f>
        <v>5.2999999999999999E-2</v>
      </c>
      <c r="AK92" s="66">
        <f>$O$41</f>
        <v>0.05</v>
      </c>
      <c r="AL92" s="66">
        <f>$V$41</f>
        <v>0.05</v>
      </c>
      <c r="AM92" s="73">
        <f>MIN($AI92:$AL92)</f>
        <v>0.05</v>
      </c>
    </row>
    <row r="93" spans="1:39" x14ac:dyDescent="0.35">
      <c r="A93" s="5"/>
      <c r="B93" s="6" t="s">
        <v>10</v>
      </c>
      <c r="C93" s="66">
        <f>MAX(C$20,C$30,C$31,C$34,C$35)</f>
        <v>3.3000000000000002E-2</v>
      </c>
      <c r="D93" s="66">
        <f>MAX(I$20,I$30,I$31,I$34,I$35)</f>
        <v>3.9E-2</v>
      </c>
      <c r="E93" s="119">
        <f>MAX(O$20,O$30,O$31,O$34,O$35)</f>
        <v>4.9000000000000002E-2</v>
      </c>
      <c r="F93" s="119">
        <f>MAX(V$20,V$30,V$31,V$34,V$35)</f>
        <v>5.7000000000000002E-2</v>
      </c>
      <c r="G93" s="121">
        <f>MAX(C93:F93)</f>
        <v>5.7000000000000002E-2</v>
      </c>
      <c r="H93" s="173"/>
      <c r="I93" s="5"/>
      <c r="J93" s="6" t="s">
        <v>10</v>
      </c>
      <c r="K93" s="66">
        <f>MAX(C$22,C$23,C$28,C$32)</f>
        <v>0.16400000000000001</v>
      </c>
      <c r="L93" s="126">
        <f>MAX(I$22,I$23,I$28,I$32)</f>
        <v>0.2</v>
      </c>
      <c r="M93" s="126">
        <f>MAX(O$22,O$23,O$28,O$32)</f>
        <v>0.218</v>
      </c>
      <c r="N93" s="126">
        <f>MAX(V$22,V$23,V$28,V$32)</f>
        <v>0.22900000000000001</v>
      </c>
      <c r="O93" s="128">
        <f>MAX(K93:N93)</f>
        <v>0.22900000000000001</v>
      </c>
      <c r="P93" s="173"/>
      <c r="Q93" s="5"/>
      <c r="R93" s="6" t="s">
        <v>10</v>
      </c>
      <c r="S93" s="133">
        <f>MAX($C$24,$C$26:$C$27)</f>
        <v>6.5000000000000002E-2</v>
      </c>
      <c r="T93" s="133">
        <f>MAX($I$24,$I$26:$I$27)</f>
        <v>8.4000000000000005E-2</v>
      </c>
      <c r="U93" s="133">
        <f>MAX($O$24,$O$26:$O$27)</f>
        <v>0.1</v>
      </c>
      <c r="V93" s="133">
        <f>MAX($V$24,$V$26,$V$27)</f>
        <v>0.11</v>
      </c>
      <c r="W93" s="135">
        <f>MAX(S93:V93)</f>
        <v>0.11</v>
      </c>
      <c r="X93" s="173"/>
      <c r="Y93" s="5"/>
      <c r="Z93" s="6" t="s">
        <v>10</v>
      </c>
      <c r="AA93" s="140">
        <f>MAX($C$21,$C$29,$C$33)</f>
        <v>6.2E-2</v>
      </c>
      <c r="AB93" s="141">
        <f>MAX($I$21,$I$29,$I$33)</f>
        <v>5.3999999999999999E-2</v>
      </c>
      <c r="AC93" s="141">
        <f>MAX($O$21,$O$29,$O$33)</f>
        <v>5.0999999999999997E-2</v>
      </c>
      <c r="AD93" s="140">
        <f>MAX($V$21,$V$29,$V$33)</f>
        <v>0.05</v>
      </c>
      <c r="AE93" s="142">
        <f>MAX(AA93:AD93)</f>
        <v>6.2E-2</v>
      </c>
      <c r="AF93" s="173"/>
      <c r="AG93" s="5" t="s">
        <v>20</v>
      </c>
      <c r="AH93" s="12" t="s">
        <v>9</v>
      </c>
      <c r="AI93" s="66">
        <f>$C$57</f>
        <v>5.5E-2</v>
      </c>
      <c r="AJ93" s="66">
        <f>$I$57</f>
        <v>5.1999999999999998E-2</v>
      </c>
      <c r="AK93" s="66">
        <f>$O$57</f>
        <v>5.0999999999999997E-2</v>
      </c>
      <c r="AL93" s="66">
        <f>$V$57</f>
        <v>0.05</v>
      </c>
      <c r="AM93" s="73">
        <f>MIN($AI93:$AL93)</f>
        <v>0.05</v>
      </c>
    </row>
    <row r="94" spans="1:39" x14ac:dyDescent="0.35">
      <c r="A94" s="5" t="s">
        <v>17</v>
      </c>
      <c r="B94" s="12" t="s">
        <v>9</v>
      </c>
      <c r="C94" s="66">
        <f>MIN(C$36,C$46,C$47,C$50,C$51)</f>
        <v>1.0999999999999999E-2</v>
      </c>
      <c r="D94" s="66">
        <f>MIN(I$36,I$46,I$47,I$50,I$51)</f>
        <v>1.9E-2</v>
      </c>
      <c r="E94" s="119">
        <f>MIN(O$36,O$46,O$47,O$50,O$51)</f>
        <v>2.5000000000000001E-2</v>
      </c>
      <c r="F94" s="119">
        <f>MIN(V$36,V$46,V$47,V$50,V$51)</f>
        <v>2.7E-2</v>
      </c>
      <c r="G94" s="120">
        <f>MIN(C94:F94)</f>
        <v>1.0999999999999999E-2</v>
      </c>
      <c r="H94" s="173"/>
      <c r="I94" s="5" t="s">
        <v>17</v>
      </c>
      <c r="J94" s="12" t="s">
        <v>9</v>
      </c>
      <c r="K94" s="66">
        <f>MIN(C$38,C$39,C$44,C$48)</f>
        <v>0.09</v>
      </c>
      <c r="L94" s="126">
        <f>MIN(I$38,I$39,I$44,I$48)</f>
        <v>8.1000000000000003E-2</v>
      </c>
      <c r="M94" s="126">
        <f>MIN(O$38,O$39,O$44,O$48)</f>
        <v>7.4999999999999997E-2</v>
      </c>
      <c r="N94" s="126">
        <f>MIN(V$38,V$39,V$44,V$48)</f>
        <v>7.0999999999999994E-2</v>
      </c>
      <c r="O94" s="127">
        <f>MIN(K94:N94)</f>
        <v>7.0999999999999994E-2</v>
      </c>
      <c r="P94" s="173"/>
      <c r="Q94" s="5" t="s">
        <v>17</v>
      </c>
      <c r="R94" s="12" t="s">
        <v>9</v>
      </c>
      <c r="S94" s="133">
        <f>MIN($C$40,$C$42:$C$43)</f>
        <v>5.6000000000000001E-2</v>
      </c>
      <c r="T94" s="133">
        <f>MIN($I$40,$I$42:$I$43)</f>
        <v>5.7000000000000002E-2</v>
      </c>
      <c r="U94" s="133">
        <f>MIN($O$40,$O$42:$O$43)</f>
        <v>5.5E-2</v>
      </c>
      <c r="V94" s="133">
        <f>MIN($V$40,$V$42,$V$43)</f>
        <v>5.3999999999999999E-2</v>
      </c>
      <c r="W94" s="134">
        <f>MIN(S94:V94)</f>
        <v>5.3999999999999999E-2</v>
      </c>
      <c r="X94" s="173"/>
      <c r="Y94" s="5" t="s">
        <v>17</v>
      </c>
      <c r="Z94" s="12" t="s">
        <v>9</v>
      </c>
      <c r="AA94" s="66">
        <f>MIN($C$37,$C$45,$C$49)</f>
        <v>5.1999999999999998E-2</v>
      </c>
      <c r="AB94" s="119">
        <f>MIN($I$37,$I$45,$I$49)</f>
        <v>5.0999999999999997E-2</v>
      </c>
      <c r="AC94" s="119">
        <f>MIN($O$37,$O$45,$O$49)</f>
        <v>0.05</v>
      </c>
      <c r="AD94" s="66">
        <f>MIN($V$37,$V$45,$V$49)</f>
        <v>4.9000000000000002E-2</v>
      </c>
      <c r="AE94" s="139">
        <f>MIN(AA94:AD94)</f>
        <v>4.9000000000000002E-2</v>
      </c>
      <c r="AF94" s="173"/>
      <c r="AG94" s="117" t="s">
        <v>41</v>
      </c>
      <c r="AH94" s="118" t="s">
        <v>9</v>
      </c>
      <c r="AI94" s="66">
        <f>$C$73</f>
        <v>5.2999999999999999E-2</v>
      </c>
      <c r="AJ94" s="66">
        <f>$I$73</f>
        <v>0.05</v>
      </c>
      <c r="AK94" s="66">
        <f>$O$73</f>
        <v>0.05</v>
      </c>
      <c r="AL94" s="66">
        <f>$V$73</f>
        <v>0.05</v>
      </c>
      <c r="AM94" s="73">
        <f>MIN($AI94:$AL94)</f>
        <v>0.05</v>
      </c>
    </row>
    <row r="95" spans="1:39" x14ac:dyDescent="0.35">
      <c r="A95" s="5"/>
      <c r="B95" s="6" t="s">
        <v>10</v>
      </c>
      <c r="C95" s="66">
        <f>MAX(C$36,C$46,C$47,C$50,C$51)</f>
        <v>3.1E-2</v>
      </c>
      <c r="D95" s="66">
        <f>MAX(I$36,I$46,I$47,I$50,I$51)</f>
        <v>3.7999999999999999E-2</v>
      </c>
      <c r="E95" s="119">
        <f>MAX(O$36,O$46,O$47,O$50,O$51)</f>
        <v>4.8000000000000001E-2</v>
      </c>
      <c r="F95" s="119">
        <f>MAX(V$36,V$46,V$47,V$50,V$51)</f>
        <v>5.7000000000000002E-2</v>
      </c>
      <c r="G95" s="121">
        <f>MAX(C95:F95)</f>
        <v>5.7000000000000002E-2</v>
      </c>
      <c r="H95" s="173"/>
      <c r="I95" s="5"/>
      <c r="J95" s="6" t="s">
        <v>10</v>
      </c>
      <c r="K95" s="66">
        <f>MAX(C$38,C$39,C$44,C$48)</f>
        <v>0.161</v>
      </c>
      <c r="L95" s="126">
        <f>MAX(I$38,I$39,I$44,I$48)</f>
        <v>0.19700000000000001</v>
      </c>
      <c r="M95" s="126">
        <f>MAX(O$38,O$39,O$44,O$48)</f>
        <v>0.215</v>
      </c>
      <c r="N95" s="126">
        <f>MAX(V$38,V$39,V$44,V$48)</f>
        <v>0.22600000000000001</v>
      </c>
      <c r="O95" s="128">
        <f>MAX(K95:N95)</f>
        <v>0.22600000000000001</v>
      </c>
      <c r="P95" s="173"/>
      <c r="Q95" s="5"/>
      <c r="R95" s="6" t="s">
        <v>10</v>
      </c>
      <c r="S95" s="133">
        <f>MAX($C$40,$C$42:$C$43)</f>
        <v>6.0999999999999999E-2</v>
      </c>
      <c r="T95" s="133">
        <f>MAX($I$40,$I$42:$I$43)</f>
        <v>8.2000000000000003E-2</v>
      </c>
      <c r="U95" s="133">
        <f>MAX($O$40,$O$42:$O$43)</f>
        <v>9.8000000000000004E-2</v>
      </c>
      <c r="V95" s="133">
        <f>MAX($V$40,$V$42,$V$43)</f>
        <v>0.108</v>
      </c>
      <c r="W95" s="135">
        <f>MAX(S95:V95)</f>
        <v>0.108</v>
      </c>
      <c r="X95" s="173"/>
      <c r="Y95" s="5"/>
      <c r="Z95" s="6" t="s">
        <v>10</v>
      </c>
      <c r="AA95" s="140">
        <f>MAX($C$37,$C$45,$C$49)</f>
        <v>0.06</v>
      </c>
      <c r="AB95" s="141">
        <f>MAX($I$37,$I$45,$I$49)</f>
        <v>5.3999999999999999E-2</v>
      </c>
      <c r="AC95" s="141">
        <f>MAX($O$37,$O$45,$O$49)</f>
        <v>5.0999999999999997E-2</v>
      </c>
      <c r="AD95" s="140">
        <f>MAX($V$37,$V$45,$V$49)</f>
        <v>0.05</v>
      </c>
      <c r="AE95" s="142">
        <f>MAX(AA95:AD95)</f>
        <v>0.06</v>
      </c>
      <c r="AF95" s="173"/>
      <c r="AG95" s="69"/>
      <c r="AH95" s="70" t="s">
        <v>9</v>
      </c>
      <c r="AI95" s="71">
        <f>MIN($AI90:$AI94)</f>
        <v>5.2999999999999999E-2</v>
      </c>
      <c r="AJ95" s="71">
        <f>MIN($AJ90:$AJ94)</f>
        <v>0.05</v>
      </c>
      <c r="AK95" s="71">
        <f>MIN($AK90:$AK94)</f>
        <v>0.05</v>
      </c>
      <c r="AL95" s="71">
        <f>MIN($AL90:$AL94)</f>
        <v>0.05</v>
      </c>
      <c r="AM95" s="72">
        <f>MIN($AM90:$AM94)</f>
        <v>0.05</v>
      </c>
    </row>
    <row r="96" spans="1:39" x14ac:dyDescent="0.35">
      <c r="A96" s="5" t="s">
        <v>20</v>
      </c>
      <c r="B96" s="12" t="s">
        <v>9</v>
      </c>
      <c r="C96" s="66">
        <f>MIN(C$52,C$62,C$63,C$66,C$67)</f>
        <v>0.01</v>
      </c>
      <c r="D96" s="66">
        <f>MIN(I$52,I$62,I$63,I$66,I$67)</f>
        <v>1.7999999999999999E-2</v>
      </c>
      <c r="E96" s="119">
        <f>MIN(O$52,O$62,O$63,O$66,O$67)</f>
        <v>2.4E-2</v>
      </c>
      <c r="F96" s="119">
        <f>MIN(V$52,V$62,V$63,V$66,V$67)</f>
        <v>2.7E-2</v>
      </c>
      <c r="G96" s="120">
        <f>MIN(C96:F96)</f>
        <v>0.01</v>
      </c>
      <c r="H96" s="173"/>
      <c r="I96" s="5" t="s">
        <v>20</v>
      </c>
      <c r="J96" s="12" t="s">
        <v>9</v>
      </c>
      <c r="K96" s="66">
        <f>MIN(C$54,C$55,C$60,C$64)</f>
        <v>0.09</v>
      </c>
      <c r="L96" s="126">
        <f>MIN(I$54,I$55,I$60,I$64)</f>
        <v>8.1000000000000003E-2</v>
      </c>
      <c r="M96" s="126">
        <f>MIN(O$54,O$55,O$60,O$64)</f>
        <v>7.5999999999999998E-2</v>
      </c>
      <c r="N96" s="126">
        <f>MIN(V$54,V$55,V$60,V$64)</f>
        <v>7.1999999999999995E-2</v>
      </c>
      <c r="O96" s="127">
        <f>MIN(K96:N96)</f>
        <v>7.1999999999999995E-2</v>
      </c>
      <c r="P96" s="173"/>
      <c r="Q96" s="5" t="s">
        <v>20</v>
      </c>
      <c r="R96" s="12" t="s">
        <v>9</v>
      </c>
      <c r="S96" s="133">
        <f>MIN($C$56,$C$58,$C$59)</f>
        <v>5.3999999999999999E-2</v>
      </c>
      <c r="T96" s="133">
        <f>MIN($I$56,$I$58,$I$59)</f>
        <v>5.7000000000000002E-2</v>
      </c>
      <c r="U96" s="133">
        <f>MIN($O$56,$O$58,$O$59)</f>
        <v>5.5E-2</v>
      </c>
      <c r="V96" s="133">
        <f>MIN($V$56,$V$58,$V$59)</f>
        <v>5.5E-2</v>
      </c>
      <c r="W96" s="134">
        <f>MIN(S96:V96)</f>
        <v>5.3999999999999999E-2</v>
      </c>
      <c r="X96" s="173"/>
      <c r="Y96" s="5" t="s">
        <v>20</v>
      </c>
      <c r="Z96" s="12" t="s">
        <v>9</v>
      </c>
      <c r="AA96" s="66">
        <f>MIN($C$53,$C$61,$C$65)</f>
        <v>5.0999999999999997E-2</v>
      </c>
      <c r="AB96" s="119">
        <f>MIN($I$53,$I$61,$I$65)</f>
        <v>0.05</v>
      </c>
      <c r="AC96" s="119">
        <f>MIN($O$53,$O$61,$O$65)</f>
        <v>0.05</v>
      </c>
      <c r="AD96" s="66">
        <f>MIN($V$53,$V$61,$V$65)</f>
        <v>0.05</v>
      </c>
      <c r="AE96" s="139">
        <f>MIN(AA96:AD96)</f>
        <v>0.05</v>
      </c>
      <c r="AF96" s="173"/>
      <c r="AG96" s="69"/>
      <c r="AH96" s="70" t="s">
        <v>10</v>
      </c>
      <c r="AI96" s="71">
        <f>MAX($AI90:$AI94)</f>
        <v>0.06</v>
      </c>
      <c r="AJ96" s="71">
        <f>MAX($AJ90:$AJ94)</f>
        <v>5.3999999999999999E-2</v>
      </c>
      <c r="AK96" s="71">
        <f>MAX($AK90:$AK94)</f>
        <v>5.0999999999999997E-2</v>
      </c>
      <c r="AL96" s="71">
        <f>MAX($AL90:$AL94)</f>
        <v>0.05</v>
      </c>
      <c r="AM96" s="72">
        <f>MAX($AM90:$AM94)</f>
        <v>0.05</v>
      </c>
    </row>
    <row r="97" spans="1:39" x14ac:dyDescent="0.35">
      <c r="A97" s="5"/>
      <c r="B97" s="6" t="s">
        <v>10</v>
      </c>
      <c r="C97" s="66">
        <f>MAX(C$52,C$62,C$63,C$66,C$67)</f>
        <v>0.03</v>
      </c>
      <c r="D97" s="66">
        <f>MAX(I$52,I$62,I$63,I$66,I$67)</f>
        <v>3.6999999999999998E-2</v>
      </c>
      <c r="E97" s="119">
        <f>MAX(O$52,O$62,O$63,O$66,O$67)</f>
        <v>4.7E-2</v>
      </c>
      <c r="F97" s="119">
        <f>MAX(V$52,V$62,V$63,V$66,V$67)</f>
        <v>5.5E-2</v>
      </c>
      <c r="G97" s="121">
        <f>MAX(C97:F97)</f>
        <v>5.5E-2</v>
      </c>
      <c r="H97" s="173"/>
      <c r="I97" s="5"/>
      <c r="J97" s="6" t="s">
        <v>10</v>
      </c>
      <c r="K97" s="66">
        <f>MAX(C$54,C$55,C$60,C$64)</f>
        <v>0.158</v>
      </c>
      <c r="L97" s="126">
        <f>MAX(I$54,I$55,I$60,I$64)</f>
        <v>0.19500000000000001</v>
      </c>
      <c r="M97" s="126">
        <f>MAX(O$54,O$55,O$60,O$64)</f>
        <v>0.21199999999999999</v>
      </c>
      <c r="N97" s="126">
        <f>MAX(V$54,V$55,V$60,V$64)</f>
        <v>0.223</v>
      </c>
      <c r="O97" s="128">
        <f>MAX(K97:N97)</f>
        <v>0.223</v>
      </c>
      <c r="P97" s="173"/>
      <c r="Q97" s="5"/>
      <c r="R97" s="6" t="s">
        <v>10</v>
      </c>
      <c r="S97" s="133">
        <f>MAX($C$56,$C$58,$C$59)</f>
        <v>5.8999999999999997E-2</v>
      </c>
      <c r="T97" s="133">
        <f>MAX($I$56,$I$58,$I$59)</f>
        <v>0.08</v>
      </c>
      <c r="U97" s="133">
        <f>MAX($O$56,$O$58,$O$59)</f>
        <v>9.6000000000000002E-2</v>
      </c>
      <c r="V97" s="133">
        <f>MAX($V$56,$V$58,$V$59)</f>
        <v>0.107</v>
      </c>
      <c r="W97" s="135">
        <f>MAX(S97:V97)</f>
        <v>0.107</v>
      </c>
      <c r="X97" s="173"/>
      <c r="Y97" s="5"/>
      <c r="Z97" s="6" t="s">
        <v>10</v>
      </c>
      <c r="AA97" s="140">
        <f>MAX($C$53,$C$61,$C$65)</f>
        <v>5.8999999999999997E-2</v>
      </c>
      <c r="AB97" s="141">
        <f>MAX($I$53,$I$61,$I$65)</f>
        <v>5.2999999999999999E-2</v>
      </c>
      <c r="AC97" s="141">
        <f>MAX($O$53,$O$61,$O$65)</f>
        <v>0.05</v>
      </c>
      <c r="AD97" s="66">
        <f>MAX($V$53,$V$61,$V$65)</f>
        <v>0.05</v>
      </c>
      <c r="AE97" s="142">
        <f>MAX(AA97:AD97)</f>
        <v>5.8999999999999997E-2</v>
      </c>
      <c r="AF97" s="173"/>
      <c r="AG97" s="173"/>
      <c r="AH97" s="173"/>
      <c r="AI97" s="173"/>
      <c r="AJ97" s="173"/>
      <c r="AK97" s="173"/>
      <c r="AL97" s="173"/>
      <c r="AM97" s="173"/>
    </row>
    <row r="98" spans="1:39" x14ac:dyDescent="0.35">
      <c r="A98" s="173" t="s">
        <v>41</v>
      </c>
      <c r="B98" s="12" t="s">
        <v>9</v>
      </c>
      <c r="C98" s="66">
        <f>MIN(C$68,C$78,C$79,C$82,C$83)</f>
        <v>8.9999999999999993E-3</v>
      </c>
      <c r="D98" s="66">
        <f>MIN(I$68,I$78,I$79,I$82,I$83)</f>
        <v>1.7000000000000001E-2</v>
      </c>
      <c r="E98" s="119">
        <f>MIN(O$68,O$78,O$79,O$82,O$83)</f>
        <v>2.3E-2</v>
      </c>
      <c r="F98" s="119">
        <f>MIN(V$68,V$78,V$79,V$82,V$83)</f>
        <v>2.5999999999999999E-2</v>
      </c>
      <c r="G98" s="120">
        <f>MIN(C98:F98)</f>
        <v>8.9999999999999993E-3</v>
      </c>
      <c r="H98" s="173"/>
      <c r="I98" s="5" t="s">
        <v>41</v>
      </c>
      <c r="J98" s="12" t="s">
        <v>9</v>
      </c>
      <c r="K98" s="66">
        <f>MIN(C$70,C$71,C$76,C$80)</f>
        <v>8.5999999999999993E-2</v>
      </c>
      <c r="L98" s="126">
        <f>MIN(I$70,I$71,I$76,I$80)</f>
        <v>7.9000000000000001E-2</v>
      </c>
      <c r="M98" s="126">
        <f>MIN(O$70,O$71,O$76,O$80)</f>
        <v>7.4999999999999997E-2</v>
      </c>
      <c r="N98" s="126">
        <f>MIN(V$70,V$71,V$76,V$80)</f>
        <v>7.1999999999999995E-2</v>
      </c>
      <c r="O98" s="127">
        <f>MIN(K98:N98)</f>
        <v>7.1999999999999995E-2</v>
      </c>
      <c r="P98" s="173"/>
      <c r="Q98" s="5" t="s">
        <v>41</v>
      </c>
      <c r="R98" s="12" t="s">
        <v>9</v>
      </c>
      <c r="S98" s="133">
        <f>MIN($C$72,$C$74,$C$75)</f>
        <v>5.1999999999999998E-2</v>
      </c>
      <c r="T98" s="133">
        <f>MIN($I$72,$I$74,$I$75)</f>
        <v>5.5E-2</v>
      </c>
      <c r="U98" s="133">
        <f>MIN($O$72,$O$74,$O$75)</f>
        <v>5.5E-2</v>
      </c>
      <c r="V98" s="133">
        <f>MIN($V$72,$V$74,$V$75)</f>
        <v>5.5E-2</v>
      </c>
      <c r="W98" s="134">
        <f>MIN(S98:V98)</f>
        <v>5.1999999999999998E-2</v>
      </c>
      <c r="X98" s="173"/>
      <c r="Y98" s="5" t="s">
        <v>41</v>
      </c>
      <c r="Z98" s="12" t="s">
        <v>9</v>
      </c>
      <c r="AA98" s="66">
        <f>MIN($C$69,$C$77,$C$81)</f>
        <v>5.0999999999999997E-2</v>
      </c>
      <c r="AB98" s="66">
        <f>MIN($I$69,$I$77,$I$81)</f>
        <v>4.9000000000000002E-2</v>
      </c>
      <c r="AC98" s="66">
        <f>MIN($O$69,$O$77,$O$81)</f>
        <v>0.05</v>
      </c>
      <c r="AD98" s="66">
        <f>MIN($V$69,$V$77,$V$81)</f>
        <v>0.05</v>
      </c>
      <c r="AE98" s="139">
        <f>MIN(AA98:AD98)</f>
        <v>4.9000000000000002E-2</v>
      </c>
      <c r="AF98" s="173"/>
      <c r="AG98" s="173"/>
      <c r="AH98" s="173"/>
      <c r="AI98" s="173"/>
      <c r="AJ98" s="173"/>
      <c r="AK98" s="173"/>
      <c r="AL98" s="173"/>
      <c r="AM98" s="173"/>
    </row>
    <row r="99" spans="1:39" x14ac:dyDescent="0.35">
      <c r="A99" s="173"/>
      <c r="B99" s="6" t="s">
        <v>10</v>
      </c>
      <c r="C99" s="66">
        <f>MAX(C$68,C$78,C$79,C$82,C$83)</f>
        <v>2.8000000000000001E-2</v>
      </c>
      <c r="D99" s="66">
        <f>MAX(I$68,I$78,I$79,I$82,I$83)</f>
        <v>3.5000000000000003E-2</v>
      </c>
      <c r="E99" s="119">
        <f>MAX(O$68,O$78,O$79,O$82,O$83)</f>
        <v>4.5999999999999999E-2</v>
      </c>
      <c r="F99" s="119">
        <f>MAX(V$68,V$78,V$79,V$82,V$83)</f>
        <v>5.3999999999999999E-2</v>
      </c>
      <c r="G99" s="121">
        <f>MAX(C99:F99)</f>
        <v>5.3999999999999999E-2</v>
      </c>
      <c r="H99" s="173"/>
      <c r="I99" s="5"/>
      <c r="J99" s="6" t="s">
        <v>10</v>
      </c>
      <c r="K99" s="66">
        <f>MAX(C$70,C$71,C$76,C$80)</f>
        <v>0.153</v>
      </c>
      <c r="L99" s="126">
        <f>MAX(I$70,I$71,I$76,I$80)</f>
        <v>0.19</v>
      </c>
      <c r="M99" s="126">
        <f>MAX(O$70,O$71,O$76,O$80)</f>
        <v>0.20799999999999999</v>
      </c>
      <c r="N99" s="126">
        <f>MAX(V$70,V$71,V$76,V$80)</f>
        <v>0.219</v>
      </c>
      <c r="O99" s="128">
        <f>MAX(K99:N99)</f>
        <v>0.219</v>
      </c>
      <c r="P99" s="173"/>
      <c r="Q99" s="5"/>
      <c r="R99" s="6" t="s">
        <v>10</v>
      </c>
      <c r="S99" s="133">
        <f>MAX($C$72,$C$74,$C$75)</f>
        <v>5.5E-2</v>
      </c>
      <c r="T99" s="133">
        <f>MAX($I$72,$I$74,$I$75)</f>
        <v>7.8E-2</v>
      </c>
      <c r="U99" s="133">
        <f>MAX($O$72,$O$74,$O$75)</f>
        <v>9.2999999999999999E-2</v>
      </c>
      <c r="V99" s="133">
        <f>MAX($V$72,$V$74,$V$75)</f>
        <v>0.104</v>
      </c>
      <c r="W99" s="135">
        <f>MAX(S99:V99)</f>
        <v>0.104</v>
      </c>
      <c r="X99" s="173"/>
      <c r="Y99" s="5"/>
      <c r="Z99" s="6" t="s">
        <v>10</v>
      </c>
      <c r="AA99" s="66">
        <f>MAX($C$69,$C$77,$C$81)</f>
        <v>5.3999999999999999E-2</v>
      </c>
      <c r="AB99" s="66">
        <f>MAX($I$69,$I$77,$I$81)</f>
        <v>0.05</v>
      </c>
      <c r="AC99" s="66">
        <f>MAX($O$69,$O$77,$O$81)</f>
        <v>5.0999999999999997E-2</v>
      </c>
      <c r="AD99" s="66">
        <f>MAX($V$69,$V$77,$V$81)</f>
        <v>0.05</v>
      </c>
      <c r="AE99" s="142">
        <f>MAX(AA99:AD99)</f>
        <v>5.3999999999999999E-2</v>
      </c>
      <c r="AF99" s="173"/>
      <c r="AG99" s="173"/>
      <c r="AH99" s="173"/>
      <c r="AI99" s="173"/>
      <c r="AJ99" s="173"/>
      <c r="AK99" s="173"/>
      <c r="AL99" s="173"/>
      <c r="AM99" s="173"/>
    </row>
    <row r="100" spans="1:39" x14ac:dyDescent="0.35">
      <c r="A100" s="40"/>
      <c r="B100" s="41" t="s">
        <v>18</v>
      </c>
      <c r="C100" s="122">
        <f>MIN(C90:C99)</f>
        <v>8.9999999999999993E-3</v>
      </c>
      <c r="D100" s="122">
        <f>MIN(D90:D99)</f>
        <v>1.7000000000000001E-2</v>
      </c>
      <c r="E100" s="122">
        <f>MIN(E90:E99)</f>
        <v>2.3E-2</v>
      </c>
      <c r="F100" s="122">
        <f>MIN(F90:F99)</f>
        <v>2.5999999999999999E-2</v>
      </c>
      <c r="G100" s="123">
        <f>MIN(C100:F100)</f>
        <v>8.9999999999999993E-3</v>
      </c>
      <c r="H100" s="173"/>
      <c r="I100" s="46"/>
      <c r="J100" s="47" t="s">
        <v>18</v>
      </c>
      <c r="K100" s="129">
        <f>MIN(K90:K99)</f>
        <v>8.5999999999999993E-2</v>
      </c>
      <c r="L100" s="129">
        <f>MIN(L90:L99)</f>
        <v>7.9000000000000001E-2</v>
      </c>
      <c r="M100" s="129">
        <f>MIN(M90:M99)</f>
        <v>7.4999999999999997E-2</v>
      </c>
      <c r="N100" s="129">
        <f>MIN(N90:N99)</f>
        <v>7.0000000000000007E-2</v>
      </c>
      <c r="O100" s="130">
        <f>MIN(K100:N100)</f>
        <v>7.0000000000000007E-2</v>
      </c>
      <c r="P100" s="173"/>
      <c r="Q100" s="52"/>
      <c r="R100" s="53" t="s">
        <v>18</v>
      </c>
      <c r="S100" s="112">
        <f>MIN(S90:S99)</f>
        <v>5.1999999999999998E-2</v>
      </c>
      <c r="T100" s="112">
        <f>MIN(T90:T99)</f>
        <v>5.5E-2</v>
      </c>
      <c r="U100" s="112">
        <f>MIN(U90:U99)</f>
        <v>5.5E-2</v>
      </c>
      <c r="V100" s="112">
        <f>MIN(V90:V99)</f>
        <v>5.2999999999999999E-2</v>
      </c>
      <c r="W100" s="136">
        <f>MIN(S100:V100)</f>
        <v>5.1999999999999998E-2</v>
      </c>
      <c r="X100" s="173"/>
      <c r="Y100" s="59"/>
      <c r="Z100" s="74" t="s">
        <v>9</v>
      </c>
      <c r="AA100" s="143">
        <f>MIN(AA90:AA99)</f>
        <v>5.0999999999999997E-2</v>
      </c>
      <c r="AB100" s="143">
        <f>MIN(AB90:AB99)</f>
        <v>4.9000000000000002E-2</v>
      </c>
      <c r="AC100" s="143">
        <f>MIN(AC90:AC99)</f>
        <v>0.05</v>
      </c>
      <c r="AD100" s="143">
        <f>MIN(AD90:AD99)</f>
        <v>4.9000000000000002E-2</v>
      </c>
      <c r="AE100" s="144">
        <f>MIN(AA100:AD100)</f>
        <v>4.9000000000000002E-2</v>
      </c>
      <c r="AF100" s="173"/>
      <c r="AG100" s="173"/>
      <c r="AH100" s="173"/>
      <c r="AI100" s="173"/>
      <c r="AJ100" s="173"/>
      <c r="AK100" s="173"/>
      <c r="AL100" s="173"/>
      <c r="AM100" s="173"/>
    </row>
    <row r="101" spans="1:39" x14ac:dyDescent="0.35">
      <c r="A101" s="42"/>
      <c r="B101" s="43" t="s">
        <v>19</v>
      </c>
      <c r="C101" s="124">
        <f>MAX(C90:C99)</f>
        <v>3.9E-2</v>
      </c>
      <c r="D101" s="124">
        <f>MAX(D90:D99)</f>
        <v>4.2000000000000003E-2</v>
      </c>
      <c r="E101" s="124">
        <f>MAX(E90:E99)</f>
        <v>5.1999999999999998E-2</v>
      </c>
      <c r="F101" s="124">
        <f>MAX(F90:F99)</f>
        <v>0.06</v>
      </c>
      <c r="G101" s="125">
        <f>MAX(C101:F101)</f>
        <v>0.06</v>
      </c>
      <c r="H101" s="173"/>
      <c r="I101" s="48"/>
      <c r="J101" s="49" t="s">
        <v>19</v>
      </c>
      <c r="K101" s="131">
        <f>MAX(K90:K99)</f>
        <v>0.17299999999999999</v>
      </c>
      <c r="L101" s="131">
        <f>MAX(L90:L99)</f>
        <v>0.20799999999999999</v>
      </c>
      <c r="M101" s="131">
        <f>MAX(M90:M99)</f>
        <v>0.22500000000000001</v>
      </c>
      <c r="N101" s="131">
        <f>MAX(N90:N99)</f>
        <v>0.23499999999999999</v>
      </c>
      <c r="O101" s="132">
        <f>MAX(K101:N101)</f>
        <v>0.23499999999999999</v>
      </c>
      <c r="P101" s="173"/>
      <c r="Q101" s="54"/>
      <c r="R101" s="55" t="s">
        <v>19</v>
      </c>
      <c r="S101" s="137">
        <f>MAX(S90:S99)</f>
        <v>7.0000000000000007E-2</v>
      </c>
      <c r="T101" s="137">
        <f>MAX(T90:T99)</f>
        <v>8.7999999999999995E-2</v>
      </c>
      <c r="U101" s="137">
        <f>MAX(U90:U99)</f>
        <v>0.104</v>
      </c>
      <c r="V101" s="137">
        <f>MAX(V90:V99)</f>
        <v>0.114</v>
      </c>
      <c r="W101" s="138">
        <f>MAX(S101:V101)</f>
        <v>0.114</v>
      </c>
      <c r="X101" s="173"/>
      <c r="Y101" s="61"/>
      <c r="Z101" s="62" t="s">
        <v>10</v>
      </c>
      <c r="AA101" s="145">
        <f>MAX(AA90:AA99)</f>
        <v>6.8000000000000005E-2</v>
      </c>
      <c r="AB101" s="145">
        <f>MAX(AB90:AB99)</f>
        <v>5.7000000000000002E-2</v>
      </c>
      <c r="AC101" s="145">
        <f>MAX(AC90:AC99)</f>
        <v>5.1999999999999998E-2</v>
      </c>
      <c r="AD101" s="145">
        <f>MAX(AD90:AD99)</f>
        <v>0.05</v>
      </c>
      <c r="AE101" s="146">
        <f>MAX(AA101:AD101)</f>
        <v>6.8000000000000005E-2</v>
      </c>
      <c r="AF101" s="173"/>
      <c r="AG101" s="173"/>
      <c r="AH101" s="173"/>
      <c r="AI101" s="173"/>
      <c r="AJ101" s="173"/>
      <c r="AK101" s="173"/>
      <c r="AL101" s="173"/>
      <c r="AM101" s="173"/>
    </row>
    <row r="102" spans="1:39" x14ac:dyDescent="0.35">
      <c r="A102" s="34"/>
      <c r="B102" s="35"/>
      <c r="C102" s="35"/>
      <c r="D102" s="35"/>
      <c r="E102" s="35"/>
      <c r="F102" s="35"/>
      <c r="G102" s="36"/>
      <c r="H102" s="37"/>
      <c r="I102" s="34"/>
      <c r="J102" s="35"/>
      <c r="K102" s="35"/>
      <c r="L102" s="35"/>
      <c r="M102" s="35"/>
      <c r="N102" s="35"/>
      <c r="O102" s="36"/>
      <c r="P102" s="37"/>
      <c r="Q102" s="37"/>
      <c r="R102" s="37"/>
      <c r="S102" s="37"/>
      <c r="T102" s="37"/>
      <c r="U102" s="37"/>
      <c r="V102" s="37"/>
      <c r="W102" s="37"/>
      <c r="X102" s="37"/>
      <c r="Y102" s="173"/>
      <c r="Z102" s="173"/>
      <c r="AA102" s="173"/>
      <c r="AB102" s="173"/>
      <c r="AC102" s="173"/>
      <c r="AD102" s="173"/>
      <c r="AE102" s="173"/>
      <c r="AF102" s="173"/>
      <c r="AG102" s="37"/>
      <c r="AH102" s="37"/>
      <c r="AI102" s="37"/>
      <c r="AJ102" s="37"/>
      <c r="AK102" s="37"/>
      <c r="AL102" s="37"/>
      <c r="AM102" s="37"/>
    </row>
    <row r="103" spans="1:39" x14ac:dyDescent="0.35">
      <c r="A103" s="2" t="s">
        <v>49</v>
      </c>
      <c r="B103" s="3" t="s">
        <v>8</v>
      </c>
      <c r="C103" s="4">
        <v>2</v>
      </c>
      <c r="D103" s="4">
        <v>3</v>
      </c>
      <c r="E103" s="4">
        <v>4</v>
      </c>
      <c r="F103" s="4">
        <v>5</v>
      </c>
      <c r="G103" s="38" t="s">
        <v>11</v>
      </c>
      <c r="H103" s="173"/>
      <c r="I103" s="2" t="s">
        <v>49</v>
      </c>
      <c r="J103" s="3" t="s">
        <v>8</v>
      </c>
      <c r="K103" s="4">
        <v>2</v>
      </c>
      <c r="L103" s="4">
        <v>3</v>
      </c>
      <c r="M103" s="4">
        <v>4</v>
      </c>
      <c r="N103" s="4">
        <v>5</v>
      </c>
      <c r="O103" s="44" t="s">
        <v>11</v>
      </c>
      <c r="P103" s="173"/>
      <c r="Q103" s="2" t="s">
        <v>2</v>
      </c>
      <c r="R103" s="3" t="s">
        <v>8</v>
      </c>
      <c r="S103" s="4">
        <v>2</v>
      </c>
      <c r="T103" s="4">
        <v>3</v>
      </c>
      <c r="U103" s="4">
        <v>4</v>
      </c>
      <c r="V103" s="4">
        <v>5</v>
      </c>
      <c r="W103" s="50" t="s">
        <v>11</v>
      </c>
      <c r="X103" s="173"/>
      <c r="Y103" s="2" t="s">
        <v>2</v>
      </c>
      <c r="Z103" s="3" t="s">
        <v>8</v>
      </c>
      <c r="AA103" s="4">
        <v>2</v>
      </c>
      <c r="AB103" s="4">
        <v>3</v>
      </c>
      <c r="AC103" s="4">
        <v>4</v>
      </c>
      <c r="AD103" s="4">
        <v>5</v>
      </c>
      <c r="AE103" s="56" t="s">
        <v>11</v>
      </c>
      <c r="AF103" s="173"/>
      <c r="AG103" s="185" t="s">
        <v>53</v>
      </c>
      <c r="AH103" s="185"/>
      <c r="AI103" s="185"/>
      <c r="AJ103" s="185"/>
      <c r="AK103" s="185"/>
      <c r="AL103" s="185"/>
      <c r="AM103" s="185"/>
    </row>
    <row r="104" spans="1:39" x14ac:dyDescent="0.35">
      <c r="A104" s="5" t="s">
        <v>12</v>
      </c>
      <c r="B104" s="6"/>
      <c r="C104" s="7"/>
      <c r="D104" s="7"/>
      <c r="E104" s="7"/>
      <c r="F104" s="7"/>
      <c r="G104" s="39"/>
      <c r="H104" s="173"/>
      <c r="I104" s="5" t="s">
        <v>12</v>
      </c>
      <c r="J104" s="6"/>
      <c r="K104" s="7"/>
      <c r="L104" s="7"/>
      <c r="M104" s="7"/>
      <c r="N104" s="7"/>
      <c r="O104" s="45"/>
      <c r="P104" s="173"/>
      <c r="Q104" s="5" t="s">
        <v>12</v>
      </c>
      <c r="R104" s="6"/>
      <c r="S104" s="7"/>
      <c r="T104" s="7"/>
      <c r="U104" s="7"/>
      <c r="V104" s="7"/>
      <c r="W104" s="51"/>
      <c r="X104" s="173"/>
      <c r="Y104" s="5" t="s">
        <v>12</v>
      </c>
      <c r="Z104" s="6"/>
      <c r="AA104" s="7"/>
      <c r="AB104" s="7"/>
      <c r="AC104" s="7"/>
      <c r="AD104" s="7"/>
      <c r="AE104" s="57"/>
      <c r="AF104" s="173"/>
      <c r="AG104" s="173"/>
      <c r="AH104" s="173"/>
      <c r="AI104" s="173"/>
      <c r="AJ104" s="173"/>
      <c r="AK104" s="173"/>
      <c r="AL104" s="173"/>
      <c r="AM104" s="173"/>
    </row>
    <row r="105" spans="1:39" x14ac:dyDescent="0.35">
      <c r="A105" s="5" t="s">
        <v>13</v>
      </c>
      <c r="B105" s="12" t="s">
        <v>9</v>
      </c>
      <c r="C105" s="148">
        <f>MIN(D$4,D$14,D$15,D$18,D$19)</f>
        <v>5.5E-2</v>
      </c>
      <c r="D105" s="148">
        <f>MIN(J$4,J$14,J$15,J$18,J$19)</f>
        <v>5.5E-2</v>
      </c>
      <c r="E105" s="148">
        <f>MIN(P$4,P$14,P$15,P$18,P$19)</f>
        <v>5.8999999999999997E-2</v>
      </c>
      <c r="F105" s="148">
        <f>MIN(W$4,W$14,W$15,W$18,W$19)</f>
        <v>6.5000000000000002E-2</v>
      </c>
      <c r="G105" s="120">
        <f>MIN(C120:F120)</f>
        <v>0.05</v>
      </c>
      <c r="H105" s="173"/>
      <c r="I105" s="5" t="s">
        <v>13</v>
      </c>
      <c r="J105" s="12" t="s">
        <v>9</v>
      </c>
      <c r="K105" s="148">
        <f>MIN(D$6,D$7,D$12,D$16)</f>
        <v>6.6000000000000003E-2</v>
      </c>
      <c r="L105" s="148">
        <f>MIN(J$6,J$7,J$12,J$16)</f>
        <v>6.7000000000000004E-2</v>
      </c>
      <c r="M105" s="148">
        <f>MIN(P$6,P$7,P$12,P$16)</f>
        <v>7.0999999999999994E-2</v>
      </c>
      <c r="N105" s="148">
        <f>MIN(W$6,W$7,W$12,W$16)</f>
        <v>7.5999999999999998E-2</v>
      </c>
      <c r="O105" s="127">
        <f>MIN(K105:N105)</f>
        <v>6.6000000000000003E-2</v>
      </c>
      <c r="P105" s="173"/>
      <c r="Q105" s="5" t="s">
        <v>13</v>
      </c>
      <c r="R105" s="12" t="s">
        <v>9</v>
      </c>
      <c r="S105" s="148">
        <f>MIN($D$8,$D$10,$D$11)</f>
        <v>5.8000000000000003E-2</v>
      </c>
      <c r="T105" s="148">
        <f>MIN($J$8,$J$10,$J$11)</f>
        <v>5.8000000000000003E-2</v>
      </c>
      <c r="U105" s="148">
        <f>MIN($P$8,$P$10,$P$11)</f>
        <v>6.3E-2</v>
      </c>
      <c r="V105" s="148">
        <f>MIN($W$8,$W$10,$W$11)</f>
        <v>6.8000000000000005E-2</v>
      </c>
      <c r="W105" s="134">
        <f>MIN(S105:V105)</f>
        <v>5.8000000000000003E-2</v>
      </c>
      <c r="X105" s="173"/>
      <c r="Y105" s="5" t="s">
        <v>13</v>
      </c>
      <c r="Z105" s="12" t="s">
        <v>9</v>
      </c>
      <c r="AA105" s="148">
        <f>MIN($D$5,$D$13,$D$17)</f>
        <v>0.06</v>
      </c>
      <c r="AB105" s="148">
        <f>MIN($J$5,$J$13,$J$17)</f>
        <v>6.9000000000000006E-2</v>
      </c>
      <c r="AC105" s="148">
        <f>MIN($P$5,$P$13,$P$17)</f>
        <v>7.5999999999999998E-2</v>
      </c>
      <c r="AD105" s="148">
        <f>MIN($W$5,$W$13,$W$17)</f>
        <v>8.3000000000000004E-2</v>
      </c>
      <c r="AE105" s="139">
        <f>MIN(AA105:AD105)</f>
        <v>0.06</v>
      </c>
      <c r="AF105" s="173"/>
      <c r="AG105" s="2" t="s">
        <v>15</v>
      </c>
      <c r="AH105" s="3" t="s">
        <v>8</v>
      </c>
      <c r="AI105" s="4">
        <v>2</v>
      </c>
      <c r="AJ105" s="4">
        <v>3</v>
      </c>
      <c r="AK105" s="4">
        <v>4</v>
      </c>
      <c r="AL105" s="4">
        <v>5</v>
      </c>
      <c r="AM105" s="67" t="s">
        <v>11</v>
      </c>
    </row>
    <row r="106" spans="1:39" x14ac:dyDescent="0.35">
      <c r="A106" s="5"/>
      <c r="B106" s="6" t="s">
        <v>10</v>
      </c>
      <c r="C106" s="148">
        <f>MAX(D$4,D$14,D$15,D$18,D$19)</f>
        <v>6.4000000000000001E-2</v>
      </c>
      <c r="D106" s="148">
        <f>MAX(J$4,J$14,J$15,J$18,J$19)</f>
        <v>7.5999999999999998E-2</v>
      </c>
      <c r="E106" s="148">
        <f>MAX(P$4,P$14,P$15,P$18,P$19)</f>
        <v>8.5999999999999993E-2</v>
      </c>
      <c r="F106" s="148">
        <f>MAX(W$4,W$14,W$15,W$18,W$19)</f>
        <v>9.4E-2</v>
      </c>
      <c r="G106" s="121">
        <f>MAX(C121:F121)</f>
        <v>9.8000000000000004E-2</v>
      </c>
      <c r="H106" s="173"/>
      <c r="I106" s="5"/>
      <c r="J106" s="6" t="s">
        <v>10</v>
      </c>
      <c r="K106" s="148">
        <f>MAX(D$6,D$7,D$12,D$16)</f>
        <v>7.2999999999999995E-2</v>
      </c>
      <c r="L106" s="148">
        <f>MAX(J$6,J$7,J$12,J$16)</f>
        <v>0.09</v>
      </c>
      <c r="M106" s="148">
        <f>MAX(P$6,P$7,P$12,P$16)</f>
        <v>0.1</v>
      </c>
      <c r="N106" s="148">
        <f>MAX(W$6,W$7,W$12,W$16)</f>
        <v>0.108</v>
      </c>
      <c r="O106" s="128">
        <f>MAX(K106:N106)</f>
        <v>0.108</v>
      </c>
      <c r="P106" s="173"/>
      <c r="Q106" s="5"/>
      <c r="R106" s="6" t="s">
        <v>10</v>
      </c>
      <c r="S106" s="148">
        <f>MAX($D$8,$D$10,$D$11)</f>
        <v>6.8000000000000005E-2</v>
      </c>
      <c r="T106" s="148">
        <f>MAX($J$8,$J$10,$J$11)</f>
        <v>8.2000000000000003E-2</v>
      </c>
      <c r="U106" s="148">
        <f>MAX($P$8,$P$10,$P$11)</f>
        <v>9.0999999999999998E-2</v>
      </c>
      <c r="V106" s="148">
        <f>MAX($W$8,$W$10,$W$11)</f>
        <v>9.8000000000000004E-2</v>
      </c>
      <c r="W106" s="135">
        <f>MAX(S106:V106)</f>
        <v>9.8000000000000004E-2</v>
      </c>
      <c r="X106" s="173"/>
      <c r="Y106" s="5"/>
      <c r="Z106" s="6" t="s">
        <v>10</v>
      </c>
      <c r="AA106" s="149">
        <f>MAX($D$5,$D$13,$D$17)</f>
        <v>6.3E-2</v>
      </c>
      <c r="AB106" s="149">
        <f>MAX($J$5,$J$13,$J$17)</f>
        <v>7.0999999999999994E-2</v>
      </c>
      <c r="AC106" s="149">
        <f>MAX($P$5,$P$13,$P$17)</f>
        <v>7.8E-2</v>
      </c>
      <c r="AD106" s="149">
        <f>MAX($W$5,$W$13,$W$17)</f>
        <v>8.4000000000000005E-2</v>
      </c>
      <c r="AE106" s="142">
        <f>MAX(AA106:AD106)</f>
        <v>8.4000000000000005E-2</v>
      </c>
      <c r="AF106" s="173"/>
      <c r="AG106" s="5" t="s">
        <v>12</v>
      </c>
      <c r="AH106" s="6"/>
      <c r="AI106" s="7"/>
      <c r="AJ106" s="7"/>
      <c r="AK106" s="7"/>
      <c r="AL106" s="7"/>
      <c r="AM106" s="68"/>
    </row>
    <row r="107" spans="1:39" x14ac:dyDescent="0.35">
      <c r="A107" s="5" t="s">
        <v>14</v>
      </c>
      <c r="B107" s="12" t="s">
        <v>9</v>
      </c>
      <c r="C107" s="148">
        <f>MIN(D$20,D$30,D$31,D$34,D$35)</f>
        <v>5.2999999999999999E-2</v>
      </c>
      <c r="D107" s="148">
        <f>MIN(J$20,J$30,J$31,J$34,J$35)</f>
        <v>5.2999999999999999E-2</v>
      </c>
      <c r="E107" s="148">
        <f>MIN(P$20,P$30,P$31,P$34,P$35)</f>
        <v>5.8000000000000003E-2</v>
      </c>
      <c r="F107" s="148">
        <f>MIN(W$20,W$30,W$31,W$34,W$35)</f>
        <v>6.2E-2</v>
      </c>
      <c r="G107" s="120">
        <f>MIN(C122:F122)</f>
        <v>5.1999999999999998E-2</v>
      </c>
      <c r="H107" s="173"/>
      <c r="I107" s="5" t="s">
        <v>14</v>
      </c>
      <c r="J107" s="12" t="s">
        <v>9</v>
      </c>
      <c r="K107" s="148">
        <f>MIN(D$22,D$23,D$28,D$32)</f>
        <v>6.0999999999999999E-2</v>
      </c>
      <c r="L107" s="148">
        <f>MIN(J$22,J$23,J$28,J$32)</f>
        <v>6.2E-2</v>
      </c>
      <c r="M107" s="148">
        <f>MIN(P$22,P$23,P$28,P$32)</f>
        <v>6.5000000000000002E-2</v>
      </c>
      <c r="N107" s="148">
        <f>MIN(W$22,W$23,W$28,W$32)</f>
        <v>6.9000000000000006E-2</v>
      </c>
      <c r="O107" s="127">
        <f>MIN(K107:N107)</f>
        <v>6.0999999999999999E-2</v>
      </c>
      <c r="P107" s="173"/>
      <c r="Q107" s="5" t="s">
        <v>14</v>
      </c>
      <c r="R107" s="12" t="s">
        <v>9</v>
      </c>
      <c r="S107" s="148">
        <f>MIN($D$24,$D$26:$D$27)</f>
        <v>5.6000000000000001E-2</v>
      </c>
      <c r="T107" s="148">
        <f>MIN($J$24,$J$26:$J$27)</f>
        <v>5.6000000000000001E-2</v>
      </c>
      <c r="U107" s="148">
        <f>MIN($P$24,$P$26:$P$27)</f>
        <v>6.0999999999999999E-2</v>
      </c>
      <c r="V107" s="148">
        <f>MIN($W$24,$W$26,$W$27)</f>
        <v>6.4000000000000001E-2</v>
      </c>
      <c r="W107" s="134">
        <f>MIN(S107:V107)</f>
        <v>5.6000000000000001E-2</v>
      </c>
      <c r="X107" s="173"/>
      <c r="Y107" s="5" t="s">
        <v>14</v>
      </c>
      <c r="Z107" s="12" t="s">
        <v>9</v>
      </c>
      <c r="AA107" s="148">
        <f>MIN($D$21,$D$29,$D$33)</f>
        <v>5.7000000000000002E-2</v>
      </c>
      <c r="AB107" s="148">
        <f>MIN($J$21,$J$29,$J$33)</f>
        <v>6.4000000000000001E-2</v>
      </c>
      <c r="AC107" s="148">
        <f>MIN($P$21,$P$29,$P$33)</f>
        <v>7.0000000000000007E-2</v>
      </c>
      <c r="AD107" s="148">
        <f>MIN($W$21,$W$29,$W$33)</f>
        <v>7.3999999999999996E-2</v>
      </c>
      <c r="AE107" s="139">
        <f>MIN(AA107:AD107)</f>
        <v>5.7000000000000002E-2</v>
      </c>
      <c r="AF107" s="173"/>
      <c r="AG107" s="5" t="s">
        <v>13</v>
      </c>
      <c r="AH107" s="12" t="s">
        <v>9</v>
      </c>
      <c r="AI107" s="66">
        <f>$D$9</f>
        <v>0.06</v>
      </c>
      <c r="AJ107" s="66">
        <f>$J$9</f>
        <v>6.7000000000000004E-2</v>
      </c>
      <c r="AK107" s="66">
        <f>$P$9</f>
        <v>7.4999999999999997E-2</v>
      </c>
      <c r="AL107" s="66">
        <f>$W$9</f>
        <v>0.08</v>
      </c>
      <c r="AM107" s="73">
        <f>MIN($AI107:$AL107)</f>
        <v>0.06</v>
      </c>
    </row>
    <row r="108" spans="1:39" x14ac:dyDescent="0.35">
      <c r="A108" s="5"/>
      <c r="B108" s="6" t="s">
        <v>10</v>
      </c>
      <c r="C108" s="148">
        <f>MAX(D$20,D$30,D$31,D$34,D$35)</f>
        <v>0.06</v>
      </c>
      <c r="D108" s="148">
        <f>MAX(J$20,J$30,J$31,J$34,J$35)</f>
        <v>7.0000000000000007E-2</v>
      </c>
      <c r="E108" s="148">
        <f>MAX(P$20,P$30,P$31,P$34,P$35)</f>
        <v>7.6999999999999999E-2</v>
      </c>
      <c r="F108" s="148">
        <f>MAX(W$20,W$30,W$31,W$34,W$35)</f>
        <v>8.3000000000000004E-2</v>
      </c>
      <c r="G108" s="121">
        <f>MAX(C123:F123)</f>
        <v>9.9000000000000005E-2</v>
      </c>
      <c r="H108" s="173"/>
      <c r="I108" s="5"/>
      <c r="J108" s="6" t="s">
        <v>10</v>
      </c>
      <c r="K108" s="148">
        <f>MAX(D$22,D$23,D$28,D$32)</f>
        <v>6.7000000000000004E-2</v>
      </c>
      <c r="L108" s="148">
        <f>MAX(J$22,J$23,J$28,J$32)</f>
        <v>7.9000000000000001E-2</v>
      </c>
      <c r="M108" s="148">
        <f>MAX(P$22,P$23,P$28,P$32)</f>
        <v>8.6999999999999994E-2</v>
      </c>
      <c r="N108" s="148">
        <f>MAX(W$22,W$23,W$28,W$32)</f>
        <v>9.2999999999999999E-2</v>
      </c>
      <c r="O108" s="128">
        <f>MAX(K108:N108)</f>
        <v>9.2999999999999999E-2</v>
      </c>
      <c r="P108" s="173"/>
      <c r="Q108" s="5"/>
      <c r="R108" s="6" t="s">
        <v>10</v>
      </c>
      <c r="S108" s="148">
        <f>MAX($D$24,$D$26:$D$27)</f>
        <v>6.4000000000000001E-2</v>
      </c>
      <c r="T108" s="148">
        <f>MAX($J$24,$J$26:$J$27)</f>
        <v>7.3999999999999996E-2</v>
      </c>
      <c r="U108" s="148">
        <f>MAX($P$24,$P$26:$P$27)</f>
        <v>0.08</v>
      </c>
      <c r="V108" s="148">
        <f>MAX($W$24,$W$26,$W$27)</f>
        <v>8.6999999999999994E-2</v>
      </c>
      <c r="W108" s="135">
        <f>MAX(S108:V108)</f>
        <v>8.6999999999999994E-2</v>
      </c>
      <c r="X108" s="173"/>
      <c r="Y108" s="5"/>
      <c r="Z108" s="6" t="s">
        <v>10</v>
      </c>
      <c r="AA108" s="149">
        <f>MAX($D$21,$D$29,$D$33)</f>
        <v>5.8999999999999997E-2</v>
      </c>
      <c r="AB108" s="149">
        <f>MAX($J$21,$J$29,$J$33)</f>
        <v>6.6000000000000003E-2</v>
      </c>
      <c r="AC108" s="149">
        <f>MAX($P$21,$P$29,$P$33)</f>
        <v>7.1999999999999995E-2</v>
      </c>
      <c r="AD108" s="149">
        <f>MAX($W$21,$W$29,$W$33)</f>
        <v>7.5999999999999998E-2</v>
      </c>
      <c r="AE108" s="142">
        <f>MAX(AA108:AD108)</f>
        <v>7.5999999999999998E-2</v>
      </c>
      <c r="AF108" s="173"/>
      <c r="AG108" s="5" t="s">
        <v>14</v>
      </c>
      <c r="AH108" s="12" t="s">
        <v>9</v>
      </c>
      <c r="AI108" s="66">
        <f>$D$25</f>
        <v>5.7000000000000002E-2</v>
      </c>
      <c r="AJ108" s="66">
        <f>$J$25</f>
        <v>6.3E-2</v>
      </c>
      <c r="AK108" s="66">
        <f>$P$25</f>
        <v>6.8000000000000005E-2</v>
      </c>
      <c r="AL108" s="66">
        <f>$W$25</f>
        <v>7.2999999999999995E-2</v>
      </c>
      <c r="AM108" s="73">
        <f>MIN($AI108:$AL108)</f>
        <v>5.7000000000000002E-2</v>
      </c>
    </row>
    <row r="109" spans="1:39" x14ac:dyDescent="0.35">
      <c r="A109" s="5" t="s">
        <v>17</v>
      </c>
      <c r="B109" s="12" t="s">
        <v>9</v>
      </c>
      <c r="C109" s="148">
        <f>MIN(D$36,D$46,D$47,D$50,D$51)</f>
        <v>5.1999999999999998E-2</v>
      </c>
      <c r="D109" s="148">
        <f>MIN(J$36,J$46,J$47,J$50,J$51)</f>
        <v>5.1999999999999998E-2</v>
      </c>
      <c r="E109" s="148">
        <f>MIN(P$36,P$46,P$47,P$50,P$51)</f>
        <v>5.6000000000000001E-2</v>
      </c>
      <c r="F109" s="148">
        <f>MIN(W$36,W$46,W$47,W$50,W$51)</f>
        <v>0.06</v>
      </c>
      <c r="G109" s="120">
        <f>MIN(C124:F124)</f>
        <v>5.1999999999999998E-2</v>
      </c>
      <c r="H109" s="173"/>
      <c r="I109" s="5" t="s">
        <v>17</v>
      </c>
      <c r="J109" s="12" t="s">
        <v>9</v>
      </c>
      <c r="K109" s="148">
        <f>MIN(D$38,D$39,D$44,D$48)</f>
        <v>5.8000000000000003E-2</v>
      </c>
      <c r="L109" s="148">
        <f>MIN(J$38,J$39,J$44,J$48)</f>
        <v>5.8999999999999997E-2</v>
      </c>
      <c r="M109" s="148">
        <f>MIN(P$38,P$39,P$44,P$48)</f>
        <v>6.2E-2</v>
      </c>
      <c r="N109" s="148">
        <f>MIN(W$38,W$39,W$44,W$48)</f>
        <v>6.5000000000000002E-2</v>
      </c>
      <c r="O109" s="127">
        <f>MIN(K109:N109)</f>
        <v>5.8000000000000003E-2</v>
      </c>
      <c r="P109" s="173"/>
      <c r="Q109" s="5" t="s">
        <v>17</v>
      </c>
      <c r="R109" s="12" t="s">
        <v>9</v>
      </c>
      <c r="S109" s="148">
        <f>MIN($D$40,$D$42:$D$43)</f>
        <v>5.3999999999999999E-2</v>
      </c>
      <c r="T109" s="148">
        <f>MIN($J$40,$J$42:$J$43)</f>
        <v>5.5E-2</v>
      </c>
      <c r="U109" s="148">
        <f>MIN($P$40,$P$42:$P$43)</f>
        <v>5.8000000000000003E-2</v>
      </c>
      <c r="V109" s="148">
        <f>MIN($W$40,$W$42,$W$43)</f>
        <v>6.2E-2</v>
      </c>
      <c r="W109" s="134">
        <f>MIN(S109:V109)</f>
        <v>5.3999999999999999E-2</v>
      </c>
      <c r="X109" s="173"/>
      <c r="Y109" s="5" t="s">
        <v>17</v>
      </c>
      <c r="Z109" s="12" t="s">
        <v>9</v>
      </c>
      <c r="AA109" s="148">
        <f>MIN($D$37,$D$45,$D$49)</f>
        <v>5.6000000000000001E-2</v>
      </c>
      <c r="AB109" s="148">
        <f>MIN($J$37,$J$45,$J$49)</f>
        <v>6.0999999999999999E-2</v>
      </c>
      <c r="AC109" s="148">
        <f>MIN($P$37,$P$45,$P$49)</f>
        <v>6.6000000000000003E-2</v>
      </c>
      <c r="AD109" s="148">
        <f>MIN($W$37,$W$45,$W$49)</f>
        <v>7.0000000000000007E-2</v>
      </c>
      <c r="AE109" s="139">
        <f>MIN(AA109:AD109)</f>
        <v>5.6000000000000001E-2</v>
      </c>
      <c r="AF109" s="173"/>
      <c r="AG109" s="5" t="s">
        <v>17</v>
      </c>
      <c r="AH109" s="12" t="s">
        <v>9</v>
      </c>
      <c r="AI109" s="66">
        <f>$D$41</f>
        <v>5.6000000000000001E-2</v>
      </c>
      <c r="AJ109" s="66">
        <f>$J$41</f>
        <v>0.06</v>
      </c>
      <c r="AK109" s="66">
        <f>$P$41</f>
        <v>6.5000000000000002E-2</v>
      </c>
      <c r="AL109" s="66">
        <f>$W$41</f>
        <v>6.9000000000000006E-2</v>
      </c>
      <c r="AM109" s="73">
        <f>MIN($AI109:$AL109)</f>
        <v>5.6000000000000001E-2</v>
      </c>
    </row>
    <row r="110" spans="1:39" x14ac:dyDescent="0.35">
      <c r="A110" s="5"/>
      <c r="B110" s="6" t="s">
        <v>10</v>
      </c>
      <c r="C110" s="148">
        <f>MAX(D$36,D$46,D$47,D$50,D$51)</f>
        <v>5.8000000000000003E-2</v>
      </c>
      <c r="D110" s="148">
        <f>MAX(J$36,J$46,J$47,J$50,J$51)</f>
        <v>6.6000000000000003E-2</v>
      </c>
      <c r="E110" s="148">
        <f>MAX(P$36,P$46,P$47,P$50,P$51)</f>
        <v>7.1999999999999995E-2</v>
      </c>
      <c r="F110" s="148">
        <f>MAX(W$36,W$46,W$47,W$50,W$51)</f>
        <v>7.6999999999999999E-2</v>
      </c>
      <c r="G110" s="121">
        <f>MAX(C125:F125)</f>
        <v>0.1</v>
      </c>
      <c r="H110" s="173"/>
      <c r="I110" s="5"/>
      <c r="J110" s="6" t="s">
        <v>10</v>
      </c>
      <c r="K110" s="148">
        <f>MAX(D$38,D$39,D$44,D$48)</f>
        <v>6.3E-2</v>
      </c>
      <c r="L110" s="148">
        <f>MAX(J$38,J$39,J$44,J$48)</f>
        <v>7.2999999999999995E-2</v>
      </c>
      <c r="M110" s="148">
        <f>MAX(P$38,P$39,P$44,P$48)</f>
        <v>0.08</v>
      </c>
      <c r="N110" s="148">
        <f>MAX(W$38,W$39,W$44,W$48)</f>
        <v>8.5000000000000006E-2</v>
      </c>
      <c r="O110" s="128">
        <f>MAX(K110:N110)</f>
        <v>8.5000000000000006E-2</v>
      </c>
      <c r="P110" s="173"/>
      <c r="Q110" s="5"/>
      <c r="R110" s="6" t="s">
        <v>10</v>
      </c>
      <c r="S110" s="148">
        <f>MAX($D$40,$D$42:$D$43)</f>
        <v>0.06</v>
      </c>
      <c r="T110" s="148">
        <f>MAX($J$40,$J$42:$J$43)</f>
        <v>6.8000000000000005E-2</v>
      </c>
      <c r="U110" s="148">
        <f>MAX($P$40,$P$42:$P$43)</f>
        <v>7.3999999999999996E-2</v>
      </c>
      <c r="V110" s="148">
        <f>MAX($W$40,$W$42,$W$43)</f>
        <v>7.9000000000000001E-2</v>
      </c>
      <c r="W110" s="135">
        <f>MAX(S110:V110)</f>
        <v>7.9000000000000001E-2</v>
      </c>
      <c r="X110" s="173"/>
      <c r="Y110" s="5"/>
      <c r="Z110" s="6" t="s">
        <v>10</v>
      </c>
      <c r="AA110" s="149">
        <f>MAX($D$37,$D$45,$D$49)</f>
        <v>5.7000000000000002E-2</v>
      </c>
      <c r="AB110" s="149">
        <f>MAX($J$37,$J$45,$J$49)</f>
        <v>6.3E-2</v>
      </c>
      <c r="AC110" s="149">
        <f>MAX($P$37,$P$45,$P$49)</f>
        <v>6.8000000000000005E-2</v>
      </c>
      <c r="AD110" s="149">
        <f>MAX($W$37,$W$45,$W$49)</f>
        <v>7.1999999999999995E-2</v>
      </c>
      <c r="AE110" s="142">
        <f>MAX(AA110:AD110)</f>
        <v>7.1999999999999995E-2</v>
      </c>
      <c r="AF110" s="173"/>
      <c r="AG110" s="5" t="s">
        <v>20</v>
      </c>
      <c r="AH110" s="12" t="s">
        <v>9</v>
      </c>
      <c r="AI110" s="66">
        <f>$D$57</f>
        <v>5.3999999999999999E-2</v>
      </c>
      <c r="AJ110" s="66">
        <f>$J$57</f>
        <v>5.8999999999999997E-2</v>
      </c>
      <c r="AK110" s="66">
        <f>$P$57</f>
        <v>6.3E-2</v>
      </c>
      <c r="AL110" s="66">
        <f>$W$57</f>
        <v>6.6000000000000003E-2</v>
      </c>
      <c r="AM110" s="73">
        <f>MIN($AI110:$AL110)</f>
        <v>5.3999999999999999E-2</v>
      </c>
    </row>
    <row r="111" spans="1:39" x14ac:dyDescent="0.35">
      <c r="A111" s="5" t="s">
        <v>20</v>
      </c>
      <c r="B111" s="12" t="s">
        <v>9</v>
      </c>
      <c r="C111" s="148">
        <f>MIN(D$52,D$62,D$63,D$66,D$67)</f>
        <v>5.1999999999999998E-2</v>
      </c>
      <c r="D111" s="148">
        <f>MIN(J$52,J$62,J$63,J$66,J$67)</f>
        <v>5.1999999999999998E-2</v>
      </c>
      <c r="E111" s="148">
        <f>MIN(P$52,P$62,P$63,P$66,P$67)</f>
        <v>5.6000000000000001E-2</v>
      </c>
      <c r="F111" s="148">
        <f>MIN(W$52,W$62,W$63,W$66,W$67)</f>
        <v>5.8999999999999997E-2</v>
      </c>
      <c r="G111" s="120">
        <f>MIN(C126:F126)</f>
        <v>5.1999999999999998E-2</v>
      </c>
      <c r="H111" s="173"/>
      <c r="I111" s="5" t="s">
        <v>20</v>
      </c>
      <c r="J111" s="12" t="s">
        <v>9</v>
      </c>
      <c r="K111" s="148">
        <f>MIN(D$54,D$55,D$60,D$64)</f>
        <v>5.7000000000000002E-2</v>
      </c>
      <c r="L111" s="148">
        <f>MIN(J$54,J$55,J$60,J$64)</f>
        <v>5.7000000000000002E-2</v>
      </c>
      <c r="M111" s="148">
        <f>MIN(P$54,P$55,P$60,P$64)</f>
        <v>0.06</v>
      </c>
      <c r="N111" s="148">
        <f>MIN(W$54,W$55,W$60,W$64)</f>
        <v>6.3E-2</v>
      </c>
      <c r="O111" s="127">
        <f>MIN(K111:N111)</f>
        <v>5.7000000000000002E-2</v>
      </c>
      <c r="P111" s="173"/>
      <c r="Q111" s="5" t="s">
        <v>20</v>
      </c>
      <c r="R111" s="12" t="s">
        <v>9</v>
      </c>
      <c r="S111" s="148">
        <f>MIN($D$56,$D$58,$D$59)</f>
        <v>5.2999999999999999E-2</v>
      </c>
      <c r="T111" s="148">
        <f>MIN($J$56,$J$58,$J$59)</f>
        <v>5.3999999999999999E-2</v>
      </c>
      <c r="U111" s="148">
        <f>MIN($P$56,$P$58,$P$59)</f>
        <v>5.7000000000000002E-2</v>
      </c>
      <c r="V111" s="148">
        <f>MIN($W$56,$W$58,$W$59)</f>
        <v>0.06</v>
      </c>
      <c r="W111" s="134">
        <f>MIN(S111:V111)</f>
        <v>5.2999999999999999E-2</v>
      </c>
      <c r="X111" s="173"/>
      <c r="Y111" s="5" t="s">
        <v>20</v>
      </c>
      <c r="Z111" s="12" t="s">
        <v>9</v>
      </c>
      <c r="AA111" s="148">
        <f>MIN($D$53,$D$61,$D$65)</f>
        <v>5.5E-2</v>
      </c>
      <c r="AB111" s="148">
        <f>MIN($J$53,$J$61,$J$65)</f>
        <v>0.06</v>
      </c>
      <c r="AC111" s="148">
        <f>MIN($P$53,$P$61,$P$65)</f>
        <v>6.3E-2</v>
      </c>
      <c r="AD111" s="148">
        <f>MIN($W$53,$W$61,$W$65)</f>
        <v>6.7000000000000004E-2</v>
      </c>
      <c r="AE111" s="139">
        <f>MIN(AA111:AD111)</f>
        <v>5.5E-2</v>
      </c>
      <c r="AF111" s="173"/>
      <c r="AG111" s="5" t="s">
        <v>41</v>
      </c>
      <c r="AH111" s="12" t="s">
        <v>9</v>
      </c>
      <c r="AI111" s="66">
        <f>$D$73</f>
        <v>5.2999999999999999E-2</v>
      </c>
      <c r="AJ111" s="66">
        <f>$J$73</f>
        <v>5.1999999999999998E-2</v>
      </c>
      <c r="AK111" s="66">
        <f>$P$73</f>
        <v>5.7000000000000002E-2</v>
      </c>
      <c r="AL111" s="66">
        <f>$W$73</f>
        <v>5.8999999999999997E-2</v>
      </c>
      <c r="AM111" s="73">
        <f>MIN($AI111:$AL111)</f>
        <v>5.1999999999999998E-2</v>
      </c>
    </row>
    <row r="112" spans="1:39" x14ac:dyDescent="0.35">
      <c r="A112" s="5"/>
      <c r="B112" s="6" t="s">
        <v>10</v>
      </c>
      <c r="C112" s="148">
        <f>MAX(D$52,D$62,D$63,D$66,D$67)</f>
        <v>5.7000000000000002E-2</v>
      </c>
      <c r="D112" s="148">
        <f>MAX(J$52,J$62,J$63,J$66,J$67)</f>
        <v>6.4000000000000001E-2</v>
      </c>
      <c r="E112" s="148">
        <f>MAX(P$52,P$62,P$63,P$66,P$67)</f>
        <v>6.8000000000000005E-2</v>
      </c>
      <c r="F112" s="148">
        <f>MAX(W$52,W$62,W$63,W$66,W$67)</f>
        <v>7.2999999999999995E-2</v>
      </c>
      <c r="G112" s="121">
        <f>MAX(C127:F127)</f>
        <v>9.9000000000000005E-2</v>
      </c>
      <c r="H112" s="173"/>
      <c r="I112" s="5"/>
      <c r="J112" s="6" t="s">
        <v>10</v>
      </c>
      <c r="K112" s="148">
        <f>MAX(D$54,D$55,D$60,D$64)</f>
        <v>6.0999999999999999E-2</v>
      </c>
      <c r="L112" s="148">
        <f>MAX(J$54,J$55,J$60,J$64)</f>
        <v>6.9000000000000006E-2</v>
      </c>
      <c r="M112" s="148">
        <f>MAX(P$54,P$55,P$60,P$64)</f>
        <v>7.4999999999999997E-2</v>
      </c>
      <c r="N112" s="148">
        <f>MAX(W$54,W$55,W$60,W$64)</f>
        <v>7.9000000000000001E-2</v>
      </c>
      <c r="O112" s="128">
        <f>MAX(K112:N112)</f>
        <v>7.9000000000000001E-2</v>
      </c>
      <c r="P112" s="173"/>
      <c r="Q112" s="5"/>
      <c r="R112" s="6" t="s">
        <v>10</v>
      </c>
      <c r="S112" s="148">
        <f>MAX($D$56,$D$58,$D$59)</f>
        <v>5.8999999999999997E-2</v>
      </c>
      <c r="T112" s="148">
        <f>MAX($J$56,$J$58,$J$59)</f>
        <v>6.6000000000000003E-2</v>
      </c>
      <c r="U112" s="148">
        <f>MAX($P$56,$P$58,$P$59)</f>
        <v>7.0999999999999994E-2</v>
      </c>
      <c r="V112" s="148">
        <f>MAX($W$56,$W$58,$W$59)</f>
        <v>7.4999999999999997E-2</v>
      </c>
      <c r="W112" s="135">
        <f>MAX(S112:V112)</f>
        <v>7.4999999999999997E-2</v>
      </c>
      <c r="X112" s="173"/>
      <c r="Y112" s="5"/>
      <c r="Z112" s="6" t="s">
        <v>10</v>
      </c>
      <c r="AA112" s="149">
        <f>MAX($D$53,$D$61,$D$65)</f>
        <v>5.6000000000000001E-2</v>
      </c>
      <c r="AB112" s="149">
        <f>MAX($J$53,$J$61,$J$65)</f>
        <v>0.06</v>
      </c>
      <c r="AC112" s="149">
        <f>MAX($P$53,$P$61,$P$65)</f>
        <v>6.5000000000000002E-2</v>
      </c>
      <c r="AD112" s="148">
        <f>MAX($W$53,$W$61,$W$65)</f>
        <v>6.8000000000000005E-2</v>
      </c>
      <c r="AE112" s="142">
        <f>MAX(AA112:AD112)</f>
        <v>6.8000000000000005E-2</v>
      </c>
      <c r="AF112" s="173"/>
      <c r="AG112" s="69"/>
      <c r="AH112" s="147" t="s">
        <v>9</v>
      </c>
      <c r="AI112" s="71">
        <f>MIN($AI107:$AI111)</f>
        <v>5.2999999999999999E-2</v>
      </c>
      <c r="AJ112" s="71">
        <f>MIN($AJ107:$AJ111)</f>
        <v>5.1999999999999998E-2</v>
      </c>
      <c r="AK112" s="71">
        <f>MIN($AK107:$AK111)</f>
        <v>5.7000000000000002E-2</v>
      </c>
      <c r="AL112" s="71">
        <f>MIN($AL107:$AL111)</f>
        <v>5.8999999999999997E-2</v>
      </c>
      <c r="AM112" s="72">
        <f>MIN($AM107:$AM111)</f>
        <v>5.1999999999999998E-2</v>
      </c>
    </row>
    <row r="113" spans="1:39" x14ac:dyDescent="0.35">
      <c r="A113" s="173" t="s">
        <v>41</v>
      </c>
      <c r="B113" s="12" t="s">
        <v>9</v>
      </c>
      <c r="C113" s="148">
        <f>MIN(D$68,D$78,D$79,D$82,D$83)</f>
        <v>5.0999999999999997E-2</v>
      </c>
      <c r="D113" s="148">
        <f>MIN(J$68,J$78,J$79,J$82,J$83)</f>
        <v>0.05</v>
      </c>
      <c r="E113" s="148">
        <f>MIN(P$68,P$78,P$79,P$82,P$83)</f>
        <v>5.2999999999999999E-2</v>
      </c>
      <c r="F113" s="148">
        <f>MIN(W$68,W$78,W$79,W$82,W$83)</f>
        <v>5.5E-2</v>
      </c>
      <c r="G113" s="120">
        <f>MIN(C128:F128)</f>
        <v>5.0999999999999997E-2</v>
      </c>
      <c r="H113" s="173"/>
      <c r="I113" s="5" t="s">
        <v>41</v>
      </c>
      <c r="J113" s="12" t="s">
        <v>9</v>
      </c>
      <c r="K113" s="148">
        <f>MIN(D$70,D$71,D$76,D$80)</f>
        <v>5.3999999999999999E-2</v>
      </c>
      <c r="L113" s="148">
        <f>MIN(J$70,J$71,J$76,J$80)</f>
        <v>5.1999999999999998E-2</v>
      </c>
      <c r="M113" s="148">
        <f>MIN(P$70,P$71,P$76,P$80)</f>
        <v>5.6000000000000001E-2</v>
      </c>
      <c r="N113" s="148">
        <f>MIN(W$70,W$71,W$76,W$80)</f>
        <v>5.7000000000000002E-2</v>
      </c>
      <c r="O113" s="127">
        <f>MIN(K113:N113)</f>
        <v>5.1999999999999998E-2</v>
      </c>
      <c r="P113" s="173"/>
      <c r="Q113" s="5" t="s">
        <v>41</v>
      </c>
      <c r="R113" s="12" t="s">
        <v>9</v>
      </c>
      <c r="S113" s="148">
        <f>MIN($D$72,$D$74,$D$75)</f>
        <v>5.0999999999999997E-2</v>
      </c>
      <c r="T113" s="148">
        <f>MIN($J$72,$J$74,$J$75)</f>
        <v>0.05</v>
      </c>
      <c r="U113" s="148">
        <f>MIN($P$72,$P$74,$P$75)</f>
        <v>5.3999999999999999E-2</v>
      </c>
      <c r="V113" s="148">
        <f>MIN($W$72,$W$74,$W$75)</f>
        <v>5.6000000000000001E-2</v>
      </c>
      <c r="W113" s="134">
        <f>MIN(S113:V113)</f>
        <v>0.05</v>
      </c>
      <c r="X113" s="173"/>
      <c r="Y113" s="5" t="s">
        <v>41</v>
      </c>
      <c r="Z113" s="12" t="s">
        <v>9</v>
      </c>
      <c r="AA113" s="148">
        <f>MIN($D$69,$D$77,$D$81)</f>
        <v>5.2999999999999999E-2</v>
      </c>
      <c r="AB113" s="148">
        <f>MIN($J$69,$J$77,$J$81)</f>
        <v>5.0999999999999997E-2</v>
      </c>
      <c r="AC113" s="148">
        <f>MIN($P$69,$P$77,$P$81)</f>
        <v>5.7000000000000002E-2</v>
      </c>
      <c r="AD113" s="148">
        <f>MIN($W$69,$W$77,$W$81)</f>
        <v>5.8999999999999997E-2</v>
      </c>
      <c r="AE113" s="139">
        <f>MIN(AA113:AD113)</f>
        <v>5.0999999999999997E-2</v>
      </c>
      <c r="AF113" s="173"/>
      <c r="AG113" s="69"/>
      <c r="AH113" s="147" t="s">
        <v>10</v>
      </c>
      <c r="AI113" s="71">
        <f>MAX($AI107:$AI111)</f>
        <v>0.06</v>
      </c>
      <c r="AJ113" s="71">
        <f>MAX($AJ107:$AJ111)</f>
        <v>6.7000000000000004E-2</v>
      </c>
      <c r="AK113" s="71">
        <f>MAX($AK107:$AK111)</f>
        <v>7.4999999999999997E-2</v>
      </c>
      <c r="AL113" s="71">
        <f>MAX($AL107:$AL111)</f>
        <v>0.08</v>
      </c>
      <c r="AM113" s="72">
        <f>MAX($AM107:$AM111)</f>
        <v>0.06</v>
      </c>
    </row>
    <row r="114" spans="1:39" x14ac:dyDescent="0.35">
      <c r="A114" s="173"/>
      <c r="B114" s="6" t="s">
        <v>10</v>
      </c>
      <c r="C114" s="148">
        <f>MAX(D$68,D$78,D$79,D$82,D$83)</f>
        <v>5.3999999999999999E-2</v>
      </c>
      <c r="D114" s="148">
        <f>MAX(J$68,J$78,J$79,J$82,J$83)</f>
        <v>5.2999999999999999E-2</v>
      </c>
      <c r="E114" s="148">
        <f>MAX(P$68,P$78,P$79,P$82,P$83)</f>
        <v>0.06</v>
      </c>
      <c r="F114" s="148">
        <f>MAX(W$68,W$78,W$79,W$82,W$83)</f>
        <v>6.2E-2</v>
      </c>
      <c r="G114" s="121">
        <f>MAX(C129:F129)</f>
        <v>0.10100000000000001</v>
      </c>
      <c r="H114" s="173"/>
      <c r="I114" s="5"/>
      <c r="J114" s="6" t="s">
        <v>10</v>
      </c>
      <c r="K114" s="148">
        <f>MAX(D$70,D$71,D$76,D$80)</f>
        <v>5.6000000000000001E-2</v>
      </c>
      <c r="L114" s="148">
        <f>MAX(J$70,J$71,J$76,J$80)</f>
        <v>5.8999999999999997E-2</v>
      </c>
      <c r="M114" s="148">
        <f>MAX(P$70,P$71,P$76,P$80)</f>
        <v>6.4000000000000001E-2</v>
      </c>
      <c r="N114" s="148">
        <f>MAX(W$70,W$71,W$76,W$80)</f>
        <v>6.6000000000000003E-2</v>
      </c>
      <c r="O114" s="128">
        <f>MAX(K114:N114)</f>
        <v>6.6000000000000003E-2</v>
      </c>
      <c r="P114" s="173"/>
      <c r="Q114" s="5"/>
      <c r="R114" s="6" t="s">
        <v>10</v>
      </c>
      <c r="S114" s="148">
        <f>MAX($D$72,$D$74,$D$75)</f>
        <v>5.5E-2</v>
      </c>
      <c r="T114" s="148">
        <f>MAX($J$72,$J$74,$J$75)</f>
        <v>5.7000000000000002E-2</v>
      </c>
      <c r="U114" s="148">
        <f>MAX($P$72,$P$74,$P$75)</f>
        <v>6.0999999999999999E-2</v>
      </c>
      <c r="V114" s="148">
        <f>MAX($W$72,$W$74,$W$75)</f>
        <v>6.3E-2</v>
      </c>
      <c r="W114" s="135">
        <f>MAX(S114:V114)</f>
        <v>6.3E-2</v>
      </c>
      <c r="X114" s="173"/>
      <c r="Y114" s="5"/>
      <c r="Z114" s="6" t="s">
        <v>10</v>
      </c>
      <c r="AA114" s="148">
        <f>MAX($D$69,$D$77,$D$81)</f>
        <v>5.2999999999999999E-2</v>
      </c>
      <c r="AB114" s="148">
        <f>MAX($J$69,$J$77,$J$81)</f>
        <v>5.3999999999999999E-2</v>
      </c>
      <c r="AC114" s="148">
        <f>MAX($P$69,$P$77,$P$81)</f>
        <v>5.8999999999999997E-2</v>
      </c>
      <c r="AD114" s="148">
        <f>MAX($W$69,$W$77,$W$81)</f>
        <v>0.06</v>
      </c>
      <c r="AE114" s="142">
        <f>MAX(AA114:AD114)</f>
        <v>0.06</v>
      </c>
      <c r="AF114" s="173"/>
      <c r="AG114" s="173"/>
      <c r="AH114" s="173"/>
      <c r="AI114" s="173"/>
      <c r="AJ114" s="173"/>
      <c r="AK114" s="173"/>
      <c r="AL114" s="173"/>
      <c r="AM114" s="173"/>
    </row>
    <row r="115" spans="1:39" x14ac:dyDescent="0.35">
      <c r="A115" s="40"/>
      <c r="B115" s="41" t="s">
        <v>18</v>
      </c>
      <c r="C115" s="122">
        <f>MIN(C105:C114)</f>
        <v>5.0999999999999997E-2</v>
      </c>
      <c r="D115" s="122">
        <f>MIN(D105:D114)</f>
        <v>0.05</v>
      </c>
      <c r="E115" s="122">
        <f>MIN(E105:E114)</f>
        <v>5.2999999999999999E-2</v>
      </c>
      <c r="F115" s="122">
        <f>MIN(F105:F114)</f>
        <v>5.5E-2</v>
      </c>
      <c r="G115" s="123">
        <f>MIN(C115:F115)</f>
        <v>0.05</v>
      </c>
      <c r="H115" s="173"/>
      <c r="I115" s="46"/>
      <c r="J115" s="47" t="s">
        <v>18</v>
      </c>
      <c r="K115" s="129">
        <f>MIN(K105:K114)</f>
        <v>5.3999999999999999E-2</v>
      </c>
      <c r="L115" s="129">
        <f>MIN(L105:L114)</f>
        <v>5.1999999999999998E-2</v>
      </c>
      <c r="M115" s="129">
        <f>MIN(M105:M114)</f>
        <v>5.6000000000000001E-2</v>
      </c>
      <c r="N115" s="129">
        <f>MIN(N105:N114)</f>
        <v>5.7000000000000002E-2</v>
      </c>
      <c r="O115" s="130">
        <f>MIN(K115:N115)</f>
        <v>5.1999999999999998E-2</v>
      </c>
      <c r="P115" s="173"/>
      <c r="Q115" s="52"/>
      <c r="R115" s="53" t="s">
        <v>18</v>
      </c>
      <c r="S115" s="112">
        <f>MIN(S105:S114)</f>
        <v>5.0999999999999997E-2</v>
      </c>
      <c r="T115" s="112">
        <f>MIN(T105:T114)</f>
        <v>0.05</v>
      </c>
      <c r="U115" s="112">
        <f>MIN(U105:U114)</f>
        <v>5.3999999999999999E-2</v>
      </c>
      <c r="V115" s="112">
        <f>MIN(V105:V114)</f>
        <v>5.6000000000000001E-2</v>
      </c>
      <c r="W115" s="136">
        <f>MIN(S115:V115)</f>
        <v>0.05</v>
      </c>
      <c r="X115" s="173"/>
      <c r="Y115" s="59"/>
      <c r="Z115" s="60" t="s">
        <v>11</v>
      </c>
      <c r="AA115" s="143">
        <f>MIN(AA105:AA114)</f>
        <v>5.2999999999999999E-2</v>
      </c>
      <c r="AB115" s="143">
        <f>MIN(AB105:AB114)</f>
        <v>5.0999999999999997E-2</v>
      </c>
      <c r="AC115" s="143">
        <f>MIN(AC105:AC114)</f>
        <v>5.7000000000000002E-2</v>
      </c>
      <c r="AD115" s="143">
        <f>MIN(AD105:AD114)</f>
        <v>5.8999999999999997E-2</v>
      </c>
      <c r="AE115" s="144">
        <f>MIN(AA115:AD115)</f>
        <v>5.0999999999999997E-2</v>
      </c>
      <c r="AF115" s="173"/>
      <c r="AG115" s="173"/>
      <c r="AH115" s="173"/>
      <c r="AI115" s="173"/>
      <c r="AJ115" s="173"/>
      <c r="AK115" s="173"/>
      <c r="AL115" s="173"/>
      <c r="AM115" s="173"/>
    </row>
    <row r="116" spans="1:39" x14ac:dyDescent="0.35">
      <c r="A116" s="42"/>
      <c r="B116" s="43" t="s">
        <v>19</v>
      </c>
      <c r="C116" s="124">
        <f>MAX(C105:C114)</f>
        <v>6.4000000000000001E-2</v>
      </c>
      <c r="D116" s="124">
        <f>MAX(D105:D114)</f>
        <v>7.5999999999999998E-2</v>
      </c>
      <c r="E116" s="124">
        <f>MAX(E105:E114)</f>
        <v>8.5999999999999993E-2</v>
      </c>
      <c r="F116" s="124">
        <f>MAX(F105:F114)</f>
        <v>9.4E-2</v>
      </c>
      <c r="G116" s="125">
        <f>MAX(C116:F116)</f>
        <v>9.4E-2</v>
      </c>
      <c r="H116" s="173"/>
      <c r="I116" s="48"/>
      <c r="J116" s="49" t="s">
        <v>19</v>
      </c>
      <c r="K116" s="131">
        <f>MAX(K105:K114)</f>
        <v>7.2999999999999995E-2</v>
      </c>
      <c r="L116" s="131">
        <f>MAX(L105:L114)</f>
        <v>0.09</v>
      </c>
      <c r="M116" s="131">
        <f>MAX(M105:M114)</f>
        <v>0.1</v>
      </c>
      <c r="N116" s="131">
        <f>MAX(N105:N114)</f>
        <v>0.108</v>
      </c>
      <c r="O116" s="132">
        <f>MAX(K116:N116)</f>
        <v>0.108</v>
      </c>
      <c r="P116" s="173"/>
      <c r="Q116" s="54"/>
      <c r="R116" s="55" t="s">
        <v>19</v>
      </c>
      <c r="S116" s="137">
        <f>MAX(S105:S114)</f>
        <v>6.8000000000000005E-2</v>
      </c>
      <c r="T116" s="137">
        <f>MAX(T105:T114)</f>
        <v>8.2000000000000003E-2</v>
      </c>
      <c r="U116" s="137">
        <f>MAX(U105:U114)</f>
        <v>9.0999999999999998E-2</v>
      </c>
      <c r="V116" s="137">
        <f>MAX(V105:V114)</f>
        <v>9.8000000000000004E-2</v>
      </c>
      <c r="W116" s="138">
        <f>MAX(S116:V116)</f>
        <v>9.8000000000000004E-2</v>
      </c>
      <c r="X116" s="173"/>
      <c r="Y116" s="61"/>
      <c r="Z116" s="62"/>
      <c r="AA116" s="145">
        <f>MAX(AA105:AA114)</f>
        <v>6.3E-2</v>
      </c>
      <c r="AB116" s="145">
        <f>MAX(AB105:AB114)</f>
        <v>7.0999999999999994E-2</v>
      </c>
      <c r="AC116" s="145">
        <f>MAX(AC105:AC114)</f>
        <v>7.8E-2</v>
      </c>
      <c r="AD116" s="145">
        <f>MAX(AD105:AD114)</f>
        <v>8.4000000000000005E-2</v>
      </c>
      <c r="AE116" s="150">
        <f>MAX(AA116:AD116)</f>
        <v>8.4000000000000005E-2</v>
      </c>
      <c r="AF116" s="173"/>
      <c r="AG116" s="173"/>
      <c r="AH116" s="173"/>
      <c r="AI116" s="173"/>
      <c r="AJ116" s="173"/>
      <c r="AK116" s="173"/>
      <c r="AL116" s="173"/>
      <c r="AM116" s="173"/>
    </row>
    <row r="117" spans="1:39" x14ac:dyDescent="0.35">
      <c r="A117" s="34"/>
      <c r="B117" s="35"/>
      <c r="C117" s="35"/>
      <c r="D117" s="35"/>
      <c r="E117" s="35"/>
      <c r="F117" s="35"/>
      <c r="G117" s="36"/>
      <c r="H117" s="37"/>
      <c r="I117" s="34"/>
      <c r="J117" s="35"/>
      <c r="K117" s="35"/>
      <c r="L117" s="35"/>
      <c r="M117" s="35"/>
      <c r="N117" s="35"/>
      <c r="O117" s="36"/>
      <c r="P117" s="3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</row>
    <row r="118" spans="1:39" x14ac:dyDescent="0.35">
      <c r="A118" s="2" t="s">
        <v>50</v>
      </c>
      <c r="B118" s="3" t="s">
        <v>8</v>
      </c>
      <c r="C118" s="4">
        <v>2</v>
      </c>
      <c r="D118" s="4">
        <v>3</v>
      </c>
      <c r="E118" s="4">
        <v>4</v>
      </c>
      <c r="F118" s="4">
        <v>5</v>
      </c>
      <c r="G118" s="38" t="s">
        <v>11</v>
      </c>
      <c r="H118" s="173"/>
      <c r="I118" s="2" t="s">
        <v>50</v>
      </c>
      <c r="J118" s="3" t="s">
        <v>8</v>
      </c>
      <c r="K118" s="4">
        <v>2</v>
      </c>
      <c r="L118" s="4">
        <v>3</v>
      </c>
      <c r="M118" s="4">
        <v>4</v>
      </c>
      <c r="N118" s="4">
        <v>5</v>
      </c>
      <c r="O118" s="44" t="s">
        <v>11</v>
      </c>
      <c r="P118" s="173"/>
      <c r="Q118" s="2" t="s">
        <v>3</v>
      </c>
      <c r="R118" s="3" t="s">
        <v>8</v>
      </c>
      <c r="S118" s="4">
        <v>2</v>
      </c>
      <c r="T118" s="4">
        <v>3</v>
      </c>
      <c r="U118" s="4">
        <v>4</v>
      </c>
      <c r="V118" s="4">
        <v>5</v>
      </c>
      <c r="W118" s="50" t="s">
        <v>11</v>
      </c>
      <c r="X118" s="173"/>
      <c r="Y118" s="2" t="s">
        <v>3</v>
      </c>
      <c r="Z118" s="3" t="s">
        <v>8</v>
      </c>
      <c r="AA118" s="4">
        <v>2</v>
      </c>
      <c r="AB118" s="4">
        <v>3</v>
      </c>
      <c r="AC118" s="4">
        <v>4</v>
      </c>
      <c r="AD118" s="4">
        <v>5</v>
      </c>
      <c r="AE118" s="56" t="s">
        <v>11</v>
      </c>
      <c r="AF118" s="173"/>
      <c r="AG118" s="186" t="s">
        <v>53</v>
      </c>
      <c r="AH118" s="186"/>
      <c r="AI118" s="186"/>
      <c r="AJ118" s="186"/>
      <c r="AK118" s="186"/>
      <c r="AL118" s="186"/>
      <c r="AM118" s="186"/>
    </row>
    <row r="119" spans="1:39" x14ac:dyDescent="0.35">
      <c r="A119" s="5" t="s">
        <v>12</v>
      </c>
      <c r="B119" s="6"/>
      <c r="C119" s="7"/>
      <c r="D119" s="7"/>
      <c r="E119" s="7"/>
      <c r="F119" s="7"/>
      <c r="G119" s="39"/>
      <c r="H119" s="173"/>
      <c r="I119" s="5" t="s">
        <v>12</v>
      </c>
      <c r="J119" s="6"/>
      <c r="K119" s="7"/>
      <c r="L119" s="7"/>
      <c r="M119" s="7"/>
      <c r="N119" s="7"/>
      <c r="O119" s="45"/>
      <c r="P119" s="173"/>
      <c r="Q119" s="5" t="s">
        <v>12</v>
      </c>
      <c r="R119" s="6"/>
      <c r="S119" s="7"/>
      <c r="T119" s="7"/>
      <c r="U119" s="7"/>
      <c r="V119" s="7"/>
      <c r="W119" s="51"/>
      <c r="X119" s="173"/>
      <c r="Y119" s="5" t="s">
        <v>12</v>
      </c>
      <c r="Z119" s="6"/>
      <c r="AA119" s="7"/>
      <c r="AB119" s="7"/>
      <c r="AC119" s="7"/>
      <c r="AD119" s="7"/>
      <c r="AE119" s="57"/>
      <c r="AF119" s="173"/>
      <c r="AG119" s="173"/>
      <c r="AH119" s="173"/>
      <c r="AI119" s="173"/>
      <c r="AJ119" s="173"/>
      <c r="AK119" s="173"/>
      <c r="AL119" s="173"/>
      <c r="AM119" s="173"/>
    </row>
    <row r="120" spans="1:39" x14ac:dyDescent="0.35">
      <c r="A120" s="5" t="s">
        <v>13</v>
      </c>
      <c r="B120" s="12" t="s">
        <v>9</v>
      </c>
      <c r="C120" s="148">
        <f>MIN(E$4,E$14,E$15,E$18,E$19)</f>
        <v>5.5E-2</v>
      </c>
      <c r="D120" s="148">
        <f>MIN(K$4,K$14,K$15,K$18,K$19)</f>
        <v>5.6000000000000001E-2</v>
      </c>
      <c r="E120" s="148">
        <f>MIN(Q$4,Q$14,Q$15,Q$18,Q$19)</f>
        <v>5.0999999999999997E-2</v>
      </c>
      <c r="F120" s="148">
        <f>MIN(X$4,X$14,X$15,X$18,X$19)</f>
        <v>0.05</v>
      </c>
      <c r="G120" s="120">
        <f>MIN(C105:F105)</f>
        <v>5.5E-2</v>
      </c>
      <c r="H120" s="173"/>
      <c r="I120" s="5" t="s">
        <v>13</v>
      </c>
      <c r="J120" s="12" t="s">
        <v>9</v>
      </c>
      <c r="K120" s="148">
        <f>MIN(E$6,E$7,E$12,E$16)</f>
        <v>6.6000000000000003E-2</v>
      </c>
      <c r="L120" s="148">
        <f>MIN(K$6,K$7,K$12,K$16)</f>
        <v>5.6000000000000001E-2</v>
      </c>
      <c r="M120" s="148">
        <f>MIN(Q$6,Q$7,Q$12,Q$16)</f>
        <v>5.0999999999999997E-2</v>
      </c>
      <c r="N120" s="148">
        <f>MIN(X$6,X$7,X$12,X$16)</f>
        <v>4.9000000000000002E-2</v>
      </c>
      <c r="O120" s="127">
        <f>MIN(K120:N120)</f>
        <v>4.9000000000000002E-2</v>
      </c>
      <c r="P120" s="173"/>
      <c r="Q120" s="5" t="s">
        <v>13</v>
      </c>
      <c r="R120" s="12" t="s">
        <v>9</v>
      </c>
      <c r="S120" s="148">
        <f>MIN($E$8,$E$10,$E$11)</f>
        <v>5.8000000000000003E-2</v>
      </c>
      <c r="T120" s="148">
        <f>MIN($K$8,$K$10,$K$11)</f>
        <v>5.6000000000000001E-2</v>
      </c>
      <c r="U120" s="148">
        <f>MIN($Q$8,$Q$10,$Q$11)</f>
        <v>5.0999999999999997E-2</v>
      </c>
      <c r="V120" s="148">
        <f>MIN($X$8,$X$10,$X$11)</f>
        <v>4.9000000000000002E-2</v>
      </c>
      <c r="W120" s="134">
        <f>MIN(S120:V120)</f>
        <v>4.9000000000000002E-2</v>
      </c>
      <c r="X120" s="173"/>
      <c r="Y120" s="5" t="s">
        <v>13</v>
      </c>
      <c r="Z120" s="12" t="s">
        <v>9</v>
      </c>
      <c r="AA120" s="148">
        <f>MIN($E$5,$E$13,$E$17)</f>
        <v>0.06</v>
      </c>
      <c r="AB120" s="148">
        <f>MIN($K$5,$K$13,$K$17)</f>
        <v>5.1999999999999998E-2</v>
      </c>
      <c r="AC120" s="148">
        <f>MIN($Q$5,$Q$13,$Q$17)</f>
        <v>4.9000000000000002E-2</v>
      </c>
      <c r="AD120" s="148">
        <f>MIN($X$5,$X$13,$X$17)</f>
        <v>4.8000000000000001E-2</v>
      </c>
      <c r="AE120" s="139">
        <f>MIN(AA120:AD120)</f>
        <v>4.8000000000000001E-2</v>
      </c>
      <c r="AF120" s="173"/>
      <c r="AG120" s="2" t="s">
        <v>15</v>
      </c>
      <c r="AH120" s="3" t="s">
        <v>8</v>
      </c>
      <c r="AI120" s="4">
        <v>2</v>
      </c>
      <c r="AJ120" s="4">
        <v>3</v>
      </c>
      <c r="AK120" s="4">
        <v>4</v>
      </c>
      <c r="AL120" s="4">
        <v>5</v>
      </c>
      <c r="AM120" s="67" t="s">
        <v>11</v>
      </c>
    </row>
    <row r="121" spans="1:39" x14ac:dyDescent="0.35">
      <c r="A121" s="5"/>
      <c r="B121" s="6" t="s">
        <v>10</v>
      </c>
      <c r="C121" s="148">
        <f>MAX(E$4,E$14,E$15,E$18,E$19)</f>
        <v>6.4000000000000001E-2</v>
      </c>
      <c r="D121" s="148">
        <f>MAX(K$4,K$14,K$15,K$18,K$19)</f>
        <v>7.6999999999999999E-2</v>
      </c>
      <c r="E121" s="148">
        <f>MAX(Q$4,Q$14,Q$15,Q$18,Q$19)</f>
        <v>8.8999999999999996E-2</v>
      </c>
      <c r="F121" s="148">
        <f>MAX(X$4,X$14,X$15,X$18,X$19)</f>
        <v>9.8000000000000004E-2</v>
      </c>
      <c r="G121" s="121">
        <f>MAX(C106:F106)</f>
        <v>9.4E-2</v>
      </c>
      <c r="H121" s="173"/>
      <c r="I121" s="5"/>
      <c r="J121" s="6" t="s">
        <v>10</v>
      </c>
      <c r="K121" s="148">
        <f>MAX(E$6,E$7,E$12,E$16)</f>
        <v>7.2999999999999995E-2</v>
      </c>
      <c r="L121" s="148">
        <f>MAX(K$6,K$7,K$12,K$16)</f>
        <v>8.4000000000000005E-2</v>
      </c>
      <c r="M121" s="148">
        <f>MAX(Q$6,Q$7,Q$12,Q$16)</f>
        <v>9.5000000000000001E-2</v>
      </c>
      <c r="N121" s="148">
        <f>MAX(X$6,X$7,X$12,X$16)</f>
        <v>0.10100000000000001</v>
      </c>
      <c r="O121" s="128">
        <f>MAX(K121:N121)</f>
        <v>0.10100000000000001</v>
      </c>
      <c r="P121" s="173"/>
      <c r="Q121" s="5"/>
      <c r="R121" s="6" t="s">
        <v>10</v>
      </c>
      <c r="S121" s="148">
        <f>MAX($E$8,$E$10,$E$11)</f>
        <v>6.8000000000000005E-2</v>
      </c>
      <c r="T121" s="148">
        <f>MAX($K$8,$K$10,$K$11)</f>
        <v>7.9000000000000001E-2</v>
      </c>
      <c r="U121" s="148">
        <f>MAX($Q$8,$Q$10,$Q$11)</f>
        <v>9.0999999999999998E-2</v>
      </c>
      <c r="V121" s="148">
        <f>MAX($X$8,$X$10,$X$11)</f>
        <v>0.1</v>
      </c>
      <c r="W121" s="135">
        <f>MAX(S121:V121)</f>
        <v>0.1</v>
      </c>
      <c r="X121" s="173"/>
      <c r="Y121" s="5"/>
      <c r="Z121" s="6" t="s">
        <v>10</v>
      </c>
      <c r="AA121" s="149">
        <f>MAX($E$5,$E$13,$E$17)</f>
        <v>6.3E-2</v>
      </c>
      <c r="AB121" s="149">
        <f>MAX($K$5,$K$13,$K$17)</f>
        <v>5.5E-2</v>
      </c>
      <c r="AC121" s="149">
        <f>MAX($Q$5,$Q$13,$Q$17)</f>
        <v>0.05</v>
      </c>
      <c r="AD121" s="149">
        <f>MAX($X$5,$X$13,$X$17)</f>
        <v>4.8000000000000001E-2</v>
      </c>
      <c r="AE121" s="142">
        <f>MAX(AA121:AD121)</f>
        <v>6.3E-2</v>
      </c>
      <c r="AF121" s="173"/>
      <c r="AG121" s="5" t="s">
        <v>12</v>
      </c>
      <c r="AH121" s="6"/>
      <c r="AI121" s="7"/>
      <c r="AJ121" s="7"/>
      <c r="AK121" s="7"/>
      <c r="AL121" s="7"/>
      <c r="AM121" s="68"/>
    </row>
    <row r="122" spans="1:39" x14ac:dyDescent="0.35">
      <c r="A122" s="5" t="s">
        <v>14</v>
      </c>
      <c r="B122" s="12" t="s">
        <v>9</v>
      </c>
      <c r="C122" s="148">
        <f>MIN(E$20,E$30,E$31,E$34,E$35)</f>
        <v>5.2999999999999999E-2</v>
      </c>
      <c r="D122" s="148">
        <f>MIN(K$20,K$30,K$31,K$34,K$35)</f>
        <v>5.7000000000000002E-2</v>
      </c>
      <c r="E122" s="148">
        <f>MIN(Q$20,Q$30,Q$31,Q$34,Q$35)</f>
        <v>5.3999999999999999E-2</v>
      </c>
      <c r="F122" s="148">
        <f>MIN(X$20,X$30,X$31,X$34,X$35)</f>
        <v>5.1999999999999998E-2</v>
      </c>
      <c r="G122" s="120">
        <f>MIN(C107:F107)</f>
        <v>5.2999999999999999E-2</v>
      </c>
      <c r="H122" s="173"/>
      <c r="I122" s="5" t="s">
        <v>14</v>
      </c>
      <c r="J122" s="12" t="s">
        <v>9</v>
      </c>
      <c r="K122" s="148">
        <f>MIN(E$22,E$23,E$28,E$32)</f>
        <v>6.0999999999999999E-2</v>
      </c>
      <c r="L122" s="148">
        <f>MIN(K$22,K$23,K$28,K$32)</f>
        <v>5.5E-2</v>
      </c>
      <c r="M122" s="148">
        <f>MIN(Q$22,Q$23,Q$28,Q$32)</f>
        <v>5.1999999999999998E-2</v>
      </c>
      <c r="N122" s="148">
        <f>MIN(X$22,X$23,X$28,X$32)</f>
        <v>5.0999999999999997E-2</v>
      </c>
      <c r="O122" s="127">
        <f>MIN(K122:N122)</f>
        <v>5.0999999999999997E-2</v>
      </c>
      <c r="P122" s="173"/>
      <c r="Q122" s="5" t="s">
        <v>14</v>
      </c>
      <c r="R122" s="12" t="s">
        <v>9</v>
      </c>
      <c r="S122" s="148">
        <f>MIN($E$24,$E$26:$E$27)</f>
        <v>5.6000000000000001E-2</v>
      </c>
      <c r="T122" s="148">
        <f>MIN($K$24,$K$26:$K$27)</f>
        <v>5.6000000000000001E-2</v>
      </c>
      <c r="U122" s="148">
        <f>MIN($Q$24,$Q$26:$Q$27)</f>
        <v>5.2999999999999999E-2</v>
      </c>
      <c r="V122" s="148">
        <f>MIN($X$24,$X$26,$X$27)</f>
        <v>5.1999999999999998E-2</v>
      </c>
      <c r="W122" s="134">
        <f>MIN(S122:V122)</f>
        <v>5.1999999999999998E-2</v>
      </c>
      <c r="X122" s="173"/>
      <c r="Y122" s="5" t="s">
        <v>14</v>
      </c>
      <c r="Z122" s="12" t="s">
        <v>9</v>
      </c>
      <c r="AA122" s="148">
        <f>MIN($E$21,$E$29,$E$33)</f>
        <v>5.7000000000000002E-2</v>
      </c>
      <c r="AB122" s="148">
        <f>MIN($K$21,$K$29,$K$33)</f>
        <v>5.1999999999999998E-2</v>
      </c>
      <c r="AC122" s="148">
        <f>MIN($Q$21,$Q$29,$Q$33)</f>
        <v>0.05</v>
      </c>
      <c r="AD122" s="148">
        <f>MIN($X$21,$X$29,$X$33)</f>
        <v>4.8000000000000001E-2</v>
      </c>
      <c r="AE122" s="139">
        <f>MIN(AA122:AD122)</f>
        <v>4.8000000000000001E-2</v>
      </c>
      <c r="AF122" s="173"/>
      <c r="AG122" s="5" t="s">
        <v>13</v>
      </c>
      <c r="AH122" s="12" t="s">
        <v>9</v>
      </c>
      <c r="AI122" s="66">
        <f>$E$9</f>
        <v>0.06</v>
      </c>
      <c r="AJ122" s="66">
        <f>$K$9</f>
        <v>5.1999999999999998E-2</v>
      </c>
      <c r="AK122" s="66">
        <f>$Q$9</f>
        <v>4.9000000000000002E-2</v>
      </c>
      <c r="AL122" s="66">
        <f>$X$9</f>
        <v>4.7E-2</v>
      </c>
      <c r="AM122" s="73">
        <f>MIN($AI122:$AL122)</f>
        <v>4.7E-2</v>
      </c>
    </row>
    <row r="123" spans="1:39" x14ac:dyDescent="0.35">
      <c r="A123" s="5"/>
      <c r="B123" s="6" t="s">
        <v>10</v>
      </c>
      <c r="C123" s="148">
        <f>MAX(E$20,E$30,E$31,E$34,E$35)</f>
        <v>0.06</v>
      </c>
      <c r="D123" s="148">
        <f>MAX(K$20,K$30,K$31,K$34,K$35)</f>
        <v>7.4999999999999997E-2</v>
      </c>
      <c r="E123" s="148">
        <f>MAX(Q$20,Q$30,Q$31,Q$34,Q$35)</f>
        <v>8.8999999999999996E-2</v>
      </c>
      <c r="F123" s="148">
        <f>MAX(X$20,X$30,X$31,X$34,X$35)</f>
        <v>9.9000000000000005E-2</v>
      </c>
      <c r="G123" s="121">
        <f>MAX(C108:F108)</f>
        <v>8.3000000000000004E-2</v>
      </c>
      <c r="H123" s="173"/>
      <c r="I123" s="5"/>
      <c r="J123" s="6" t="s">
        <v>10</v>
      </c>
      <c r="K123" s="148">
        <f>MAX(E$22,E$23,E$28,E$32)</f>
        <v>6.7000000000000004E-2</v>
      </c>
      <c r="L123" s="148">
        <f>MAX(K$22,K$23,K$28,K$32)</f>
        <v>8.1000000000000003E-2</v>
      </c>
      <c r="M123" s="148">
        <f>MAX(Q$22,Q$23,Q$28,Q$32)</f>
        <v>9.2999999999999999E-2</v>
      </c>
      <c r="N123" s="148">
        <f>MAX(X$22,X$23,X$28,X$32)</f>
        <v>0.10100000000000001</v>
      </c>
      <c r="O123" s="128">
        <f>MAX(K123:N123)</f>
        <v>0.10100000000000001</v>
      </c>
      <c r="P123" s="173"/>
      <c r="Q123" s="5"/>
      <c r="R123" s="6" t="s">
        <v>10</v>
      </c>
      <c r="S123" s="148">
        <f>MAX($E$24,$E$26:$E$27)</f>
        <v>6.4000000000000001E-2</v>
      </c>
      <c r="T123" s="148">
        <f>MAX($K$24,$K$26:$K$27)</f>
        <v>7.6999999999999999E-2</v>
      </c>
      <c r="U123" s="148">
        <f>MAX($Q$24,$Q$26:$Q$27)</f>
        <v>9.0999999999999998E-2</v>
      </c>
      <c r="V123" s="148">
        <f>MAX($X$24,$X$26,$X$27)</f>
        <v>0.1</v>
      </c>
      <c r="W123" s="135">
        <f>MAX(S123:V123)</f>
        <v>0.1</v>
      </c>
      <c r="X123" s="173"/>
      <c r="Y123" s="5"/>
      <c r="Z123" s="6" t="s">
        <v>10</v>
      </c>
      <c r="AA123" s="149">
        <f>MAX($E$21,$E$29,$E$33)</f>
        <v>5.8999999999999997E-2</v>
      </c>
      <c r="AB123" s="149">
        <f>MAX($K$21,$K$29,$K$33)</f>
        <v>5.2999999999999999E-2</v>
      </c>
      <c r="AC123" s="149">
        <f>MAX($Q$21,$Q$29,$Q$33)</f>
        <v>0.05</v>
      </c>
      <c r="AD123" s="149">
        <f>MAX($X$21,$X$29,$X$33)</f>
        <v>4.9000000000000002E-2</v>
      </c>
      <c r="AE123" s="142">
        <f>MAX(AA123:AD123)</f>
        <v>5.8999999999999997E-2</v>
      </c>
      <c r="AF123" s="173"/>
      <c r="AG123" s="5" t="s">
        <v>14</v>
      </c>
      <c r="AH123" s="12" t="s">
        <v>9</v>
      </c>
      <c r="AI123" s="66">
        <f>$E$25</f>
        <v>5.7000000000000002E-2</v>
      </c>
      <c r="AJ123" s="66">
        <f>$K$25</f>
        <v>5.1999999999999998E-2</v>
      </c>
      <c r="AK123" s="66">
        <f>$Q$25</f>
        <v>4.9000000000000002E-2</v>
      </c>
      <c r="AL123" s="66">
        <f>$X$25</f>
        <v>4.8000000000000001E-2</v>
      </c>
      <c r="AM123" s="73">
        <f>MIN($AI123:$AL123)</f>
        <v>4.8000000000000001E-2</v>
      </c>
    </row>
    <row r="124" spans="1:39" x14ac:dyDescent="0.35">
      <c r="A124" s="5" t="s">
        <v>17</v>
      </c>
      <c r="B124" s="12" t="s">
        <v>9</v>
      </c>
      <c r="C124" s="148">
        <f>MIN(E$36,E$46,E$47,E$50,E$51)</f>
        <v>5.1999999999999998E-2</v>
      </c>
      <c r="D124" s="148">
        <f>MIN(K$36,K$46,K$47,K$50,K$51)</f>
        <v>5.7000000000000002E-2</v>
      </c>
      <c r="E124" s="148">
        <f>MIN(Q$36,Q$46,Q$47,Q$50,Q$51)</f>
        <v>5.5E-2</v>
      </c>
      <c r="F124" s="148">
        <f>MIN(X$36,X$46,X$47,X$50,X$51)</f>
        <v>5.3999999999999999E-2</v>
      </c>
      <c r="G124" s="120">
        <f>MIN(C109:F109)</f>
        <v>5.1999999999999998E-2</v>
      </c>
      <c r="H124" s="173"/>
      <c r="I124" s="5" t="s">
        <v>17</v>
      </c>
      <c r="J124" s="12" t="s">
        <v>9</v>
      </c>
      <c r="K124" s="148">
        <f>MIN(E$38,E$39,E$44,E$48)</f>
        <v>5.8000000000000003E-2</v>
      </c>
      <c r="L124" s="148">
        <f>MIN(K$38,K$39,K$44,K$48)</f>
        <v>5.5E-2</v>
      </c>
      <c r="M124" s="148">
        <f>MIN(Q$38,Q$39,Q$44,Q$48)</f>
        <v>5.2999999999999999E-2</v>
      </c>
      <c r="N124" s="148">
        <f>MIN(X$38,X$39,X$44,X$48)</f>
        <v>5.1999999999999998E-2</v>
      </c>
      <c r="O124" s="127">
        <f>MIN(K124:N124)</f>
        <v>5.1999999999999998E-2</v>
      </c>
      <c r="P124" s="173"/>
      <c r="Q124" s="5" t="s">
        <v>17</v>
      </c>
      <c r="R124" s="12" t="s">
        <v>9</v>
      </c>
      <c r="S124" s="148">
        <f>MIN($E$40,$E$42:$E$43)</f>
        <v>5.3999999999999999E-2</v>
      </c>
      <c r="T124" s="148">
        <f>MIN($K$40,$K$42:$K$43)</f>
        <v>5.5E-2</v>
      </c>
      <c r="U124" s="148">
        <f>MIN($Q$40,$Q$42:$Q$43)</f>
        <v>5.3999999999999999E-2</v>
      </c>
      <c r="V124" s="148">
        <f>MIN($X$40,$X$42,$X$43)</f>
        <v>5.2999999999999999E-2</v>
      </c>
      <c r="W124" s="134">
        <f>MIN(S124:V124)</f>
        <v>5.2999999999999999E-2</v>
      </c>
      <c r="X124" s="173"/>
      <c r="Y124" s="5" t="s">
        <v>17</v>
      </c>
      <c r="Z124" s="12" t="s">
        <v>9</v>
      </c>
      <c r="AA124" s="148">
        <f>MIN($E$37,$E$45,$E$49)</f>
        <v>5.6000000000000001E-2</v>
      </c>
      <c r="AB124" s="148">
        <f>MIN($K$37,$K$45,$K$49)</f>
        <v>5.1999999999999998E-2</v>
      </c>
      <c r="AC124" s="148">
        <f>MIN($Q$37,$Q$45,$Q$49)</f>
        <v>0.05</v>
      </c>
      <c r="AD124" s="148">
        <f>MIN($X$37,$X$45,$X$49)</f>
        <v>4.9000000000000002E-2</v>
      </c>
      <c r="AE124" s="139">
        <f>MIN(AA124:AD124)</f>
        <v>4.9000000000000002E-2</v>
      </c>
      <c r="AF124" s="173"/>
      <c r="AG124" s="5" t="s">
        <v>17</v>
      </c>
      <c r="AH124" s="12" t="s">
        <v>9</v>
      </c>
      <c r="AI124" s="66">
        <f>$E$41</f>
        <v>5.6000000000000001E-2</v>
      </c>
      <c r="AJ124" s="66">
        <f>$K$41</f>
        <v>5.1999999999999998E-2</v>
      </c>
      <c r="AK124" s="66">
        <f>$Q$41</f>
        <v>0.05</v>
      </c>
      <c r="AL124" s="66">
        <f>$X$41</f>
        <v>4.9000000000000002E-2</v>
      </c>
      <c r="AM124" s="73">
        <f>MIN($AI124:$AL124)</f>
        <v>4.9000000000000002E-2</v>
      </c>
    </row>
    <row r="125" spans="1:39" x14ac:dyDescent="0.35">
      <c r="A125" s="5"/>
      <c r="B125" s="6" t="s">
        <v>10</v>
      </c>
      <c r="C125" s="148">
        <f>MAX(E$36,E$46,E$47,E$50,E$51)</f>
        <v>5.8000000000000003E-2</v>
      </c>
      <c r="D125" s="148">
        <f>MAX(K$36,K$46,K$47,K$50,K$51)</f>
        <v>7.4999999999999997E-2</v>
      </c>
      <c r="E125" s="148">
        <f>MAX(Q$36,Q$46,Q$47,Q$50,Q$51)</f>
        <v>0.09</v>
      </c>
      <c r="F125" s="148">
        <f>MAX(X$36,X$46,X$47,X$50,X$51)</f>
        <v>0.1</v>
      </c>
      <c r="G125" s="121">
        <f>MAX(C110:F110)</f>
        <v>7.6999999999999999E-2</v>
      </c>
      <c r="H125" s="173"/>
      <c r="I125" s="5"/>
      <c r="J125" s="6" t="s">
        <v>10</v>
      </c>
      <c r="K125" s="148">
        <f>MAX(E$38,E$39,E$44,E$48)</f>
        <v>6.3E-2</v>
      </c>
      <c r="L125" s="148">
        <f>MAX(K$38,K$39,K$44,K$48)</f>
        <v>0.08</v>
      </c>
      <c r="M125" s="148">
        <f>MAX(Q$38,Q$39,Q$44,Q$48)</f>
        <v>9.2999999999999999E-2</v>
      </c>
      <c r="N125" s="148">
        <f>MAX(X$38,X$39,X$44,X$48)</f>
        <v>0.10100000000000001</v>
      </c>
      <c r="O125" s="128">
        <f>MAX(K125:N125)</f>
        <v>0.10100000000000001</v>
      </c>
      <c r="P125" s="173"/>
      <c r="Q125" s="5"/>
      <c r="R125" s="6" t="s">
        <v>10</v>
      </c>
      <c r="S125" s="148">
        <f>MAX($E$40,$E$42:$E$43)</f>
        <v>0.06</v>
      </c>
      <c r="T125" s="148">
        <f>MAX($K$40,$K$42:$K$43)</f>
        <v>7.6999999999999999E-2</v>
      </c>
      <c r="U125" s="148">
        <f>MAX($Q$40,$Q$42:$Q$43)</f>
        <v>9.0999999999999998E-2</v>
      </c>
      <c r="V125" s="148">
        <f>MAX($X$40,$X$42,$X$43)</f>
        <v>0.10100000000000001</v>
      </c>
      <c r="W125" s="135">
        <f>MAX(S125:V125)</f>
        <v>0.10100000000000001</v>
      </c>
      <c r="X125" s="173"/>
      <c r="Y125" s="5"/>
      <c r="Z125" s="6" t="s">
        <v>10</v>
      </c>
      <c r="AA125" s="149">
        <f>MAX($E$37,$E$45,$E$49)</f>
        <v>5.7000000000000002E-2</v>
      </c>
      <c r="AB125" s="149">
        <f>MAX($K$37,$K$45,$K$49)</f>
        <v>5.2999999999999999E-2</v>
      </c>
      <c r="AC125" s="149">
        <f>MAX($Q$37,$Q$45,$Q$49)</f>
        <v>0.05</v>
      </c>
      <c r="AD125" s="149">
        <f>MAX($X$37,$X$45,$X$49)</f>
        <v>4.9000000000000002E-2</v>
      </c>
      <c r="AE125" s="142">
        <f>MAX(AA125:AD125)</f>
        <v>5.7000000000000002E-2</v>
      </c>
      <c r="AF125" s="173"/>
      <c r="AG125" s="5" t="s">
        <v>20</v>
      </c>
      <c r="AH125" s="12" t="s">
        <v>9</v>
      </c>
      <c r="AI125" s="66">
        <f>$E$57</f>
        <v>5.3999999999999999E-2</v>
      </c>
      <c r="AJ125" s="66">
        <f>$K$57</f>
        <v>5.1999999999999998E-2</v>
      </c>
      <c r="AK125" s="66">
        <f>$Q$57</f>
        <v>0.05</v>
      </c>
      <c r="AL125" s="66">
        <f>$X$57</f>
        <v>4.9000000000000002E-2</v>
      </c>
      <c r="AM125" s="73">
        <f>MIN($AI125:$AL125)</f>
        <v>4.9000000000000002E-2</v>
      </c>
    </row>
    <row r="126" spans="1:39" x14ac:dyDescent="0.35">
      <c r="A126" s="5" t="s">
        <v>20</v>
      </c>
      <c r="B126" s="12" t="s">
        <v>9</v>
      </c>
      <c r="C126" s="148">
        <f>MIN(E$52,E$62,E$63,E$66,E$67)</f>
        <v>5.1999999999999998E-2</v>
      </c>
      <c r="D126" s="148">
        <f>MIN(K$52,K$62,K$63,K$66,K$67)</f>
        <v>5.8000000000000003E-2</v>
      </c>
      <c r="E126" s="148">
        <f>MIN(Q$52,Q$62,Q$63,Q$66,Q$67)</f>
        <v>5.6000000000000001E-2</v>
      </c>
      <c r="F126" s="148">
        <f>MIN(X$52,X$62,X$63,X$66,X$67)</f>
        <v>5.5E-2</v>
      </c>
      <c r="G126" s="120">
        <f>MIN(C111:F111)</f>
        <v>5.1999999999999998E-2</v>
      </c>
      <c r="H126" s="173"/>
      <c r="I126" s="5" t="s">
        <v>20</v>
      </c>
      <c r="J126" s="12" t="s">
        <v>9</v>
      </c>
      <c r="K126" s="148">
        <f>MIN(E$54,E$55,E$60,E$64)</f>
        <v>5.7000000000000002E-2</v>
      </c>
      <c r="L126" s="148">
        <f>MIN(K$54,K$55,K$60,K$64)</f>
        <v>5.3999999999999999E-2</v>
      </c>
      <c r="M126" s="148">
        <f>MIN(Q$54,Q$55,Q$60,Q$64)</f>
        <v>5.2999999999999999E-2</v>
      </c>
      <c r="N126" s="148">
        <f>MIN(X$54,X$55,X$60,X$64)</f>
        <v>5.1999999999999998E-2</v>
      </c>
      <c r="O126" s="127">
        <f>MIN(K126:N126)</f>
        <v>5.1999999999999998E-2</v>
      </c>
      <c r="P126" s="173"/>
      <c r="Q126" s="5" t="s">
        <v>20</v>
      </c>
      <c r="R126" s="12" t="s">
        <v>9</v>
      </c>
      <c r="S126" s="148">
        <f>MIN($E$56,$E$58,$E$59)</f>
        <v>5.2999999999999999E-2</v>
      </c>
      <c r="T126" s="148">
        <f>MIN($K$56,$K$58,$K$59)</f>
        <v>5.6000000000000001E-2</v>
      </c>
      <c r="U126" s="148">
        <f>MIN($Q$56,$Q$58,$Q$59)</f>
        <v>5.3999999999999999E-2</v>
      </c>
      <c r="V126" s="148">
        <f>MIN($X$56,$X$58,$X$59)</f>
        <v>5.3999999999999999E-2</v>
      </c>
      <c r="W126" s="134">
        <f>MIN(S126:V126)</f>
        <v>5.2999999999999999E-2</v>
      </c>
      <c r="X126" s="173"/>
      <c r="Y126" s="5" t="s">
        <v>20</v>
      </c>
      <c r="Z126" s="12" t="s">
        <v>9</v>
      </c>
      <c r="AA126" s="148">
        <f>MIN($E$53,$E$61,$E$65)</f>
        <v>5.5E-2</v>
      </c>
      <c r="AB126" s="148">
        <f>MIN($K$53,$K$61,$K$65)</f>
        <v>5.0999999999999997E-2</v>
      </c>
      <c r="AC126" s="148">
        <f>MIN($Q$53,$Q$61,$Q$65)</f>
        <v>0.05</v>
      </c>
      <c r="AD126" s="148">
        <f>MIN($X$53,$X$61,$X$65)</f>
        <v>4.9000000000000002E-2</v>
      </c>
      <c r="AE126" s="139">
        <f>MIN(AA126:AD126)</f>
        <v>4.9000000000000002E-2</v>
      </c>
      <c r="AF126" s="173"/>
      <c r="AG126" s="5" t="s">
        <v>41</v>
      </c>
      <c r="AH126" s="12" t="s">
        <v>9</v>
      </c>
      <c r="AI126" s="66">
        <f>$E$73</f>
        <v>5.2999999999999999E-2</v>
      </c>
      <c r="AJ126" s="66">
        <f>$K$73</f>
        <v>0.05</v>
      </c>
      <c r="AK126" s="66">
        <f>$Q$73</f>
        <v>0.05</v>
      </c>
      <c r="AL126" s="66">
        <f>$X$73</f>
        <v>0.05</v>
      </c>
      <c r="AM126" s="73">
        <f>MIN($AI126:$AL126)</f>
        <v>0.05</v>
      </c>
    </row>
    <row r="127" spans="1:39" x14ac:dyDescent="0.35">
      <c r="A127" s="5"/>
      <c r="B127" s="6" t="s">
        <v>10</v>
      </c>
      <c r="C127" s="148">
        <f>MAX(E$52,E$62,E$63,E$66,E$67)</f>
        <v>5.7000000000000002E-2</v>
      </c>
      <c r="D127" s="148">
        <f>MAX(K$52,K$62,K$63,K$66,K$67)</f>
        <v>7.4999999999999997E-2</v>
      </c>
      <c r="E127" s="148">
        <f>MAX(Q$52,Q$62,Q$63,Q$66,Q$67)</f>
        <v>0.09</v>
      </c>
      <c r="F127" s="148">
        <f>MAX(X$52,X$62,X$63,X$66,X$67)</f>
        <v>9.9000000000000005E-2</v>
      </c>
      <c r="G127" s="121">
        <f>MAX(C112:F112)</f>
        <v>7.2999999999999995E-2</v>
      </c>
      <c r="H127" s="173"/>
      <c r="I127" s="5"/>
      <c r="J127" s="6" t="s">
        <v>10</v>
      </c>
      <c r="K127" s="148">
        <f>MAX(E$54,E$55,E$60,E$64)</f>
        <v>6.0999999999999999E-2</v>
      </c>
      <c r="L127" s="148">
        <f>MAX(K$54,K$55,K$60,K$64)</f>
        <v>7.9000000000000001E-2</v>
      </c>
      <c r="M127" s="148">
        <f>MAX(Q$54,Q$55,Q$60,Q$64)</f>
        <v>9.1999999999999998E-2</v>
      </c>
      <c r="N127" s="148">
        <f>MAX(X$54,X$55,X$60,X$64)</f>
        <v>0.10100000000000001</v>
      </c>
      <c r="O127" s="128">
        <f>MAX(K127:N127)</f>
        <v>0.10100000000000001</v>
      </c>
      <c r="P127" s="173"/>
      <c r="Q127" s="5"/>
      <c r="R127" s="6" t="s">
        <v>10</v>
      </c>
      <c r="S127" s="148">
        <f>MAX($E$56,$E$58,$E$59)</f>
        <v>5.8999999999999997E-2</v>
      </c>
      <c r="T127" s="148">
        <f>MAX($K$56,$K$58,$K$59)</f>
        <v>7.5999999999999998E-2</v>
      </c>
      <c r="U127" s="148">
        <f>MAX($Q$56,$Q$58,$Q$59)</f>
        <v>9.0999999999999998E-2</v>
      </c>
      <c r="V127" s="148">
        <f>MAX($X$56,$X$58,$X$59)</f>
        <v>0.10100000000000001</v>
      </c>
      <c r="W127" s="135">
        <f>MAX(S127:V127)</f>
        <v>0.10100000000000001</v>
      </c>
      <c r="X127" s="173"/>
      <c r="Y127" s="5"/>
      <c r="Z127" s="6" t="s">
        <v>10</v>
      </c>
      <c r="AA127" s="149">
        <f>MAX($E$53,$E$61,$E$65)</f>
        <v>5.6000000000000001E-2</v>
      </c>
      <c r="AB127" s="149">
        <f>MAX($K$53,$K$61,$K$65)</f>
        <v>5.1999999999999998E-2</v>
      </c>
      <c r="AC127" s="149">
        <f>MAX($Q$53,$Q$61,$Q$65)</f>
        <v>0.05</v>
      </c>
      <c r="AD127" s="148">
        <f>MAX($X$53,$X$61,$X$65)</f>
        <v>0.05</v>
      </c>
      <c r="AE127" s="142">
        <f>MAX(AA127:AD127)</f>
        <v>5.6000000000000001E-2</v>
      </c>
      <c r="AF127" s="173"/>
      <c r="AG127" s="69"/>
      <c r="AH127" s="147" t="s">
        <v>9</v>
      </c>
      <c r="AI127" s="71">
        <f>MIN($AI122:$AI126)</f>
        <v>5.2999999999999999E-2</v>
      </c>
      <c r="AJ127" s="71">
        <f>MIN($AJ122:$AJ126)</f>
        <v>0.05</v>
      </c>
      <c r="AK127" s="71">
        <f>MIN($AK122:$AK126)</f>
        <v>4.9000000000000002E-2</v>
      </c>
      <c r="AL127" s="71">
        <f>MIN($AL122:$AL126)</f>
        <v>4.7E-2</v>
      </c>
      <c r="AM127" s="72">
        <f>MIN($AM122:$AM126)</f>
        <v>4.7E-2</v>
      </c>
    </row>
    <row r="128" spans="1:39" x14ac:dyDescent="0.35">
      <c r="A128" s="173" t="s">
        <v>41</v>
      </c>
      <c r="B128" s="12" t="s">
        <v>9</v>
      </c>
      <c r="C128" s="148">
        <f>MIN(E$68,E$78,E$79,E$82,E$83)</f>
        <v>5.0999999999999997E-2</v>
      </c>
      <c r="D128" s="148">
        <f>MIN(K$68,K$78,K$79,K$82,K$83)</f>
        <v>5.7000000000000002E-2</v>
      </c>
      <c r="E128" s="148">
        <f>MIN(Q$68,Q$78,Q$79,Q$82,Q$83)</f>
        <v>5.7000000000000002E-2</v>
      </c>
      <c r="F128" s="148">
        <f>MIN(X$68,X$78,X$79,X$82,X$83)</f>
        <v>5.6000000000000001E-2</v>
      </c>
      <c r="G128" s="120">
        <f>MIN(C113:F113)</f>
        <v>0.05</v>
      </c>
      <c r="H128" s="173"/>
      <c r="I128" s="5" t="s">
        <v>41</v>
      </c>
      <c r="J128" s="12" t="s">
        <v>9</v>
      </c>
      <c r="K128" s="148">
        <f>MIN(E$70,E$71,E$76,E$80)</f>
        <v>5.3999999999999999E-2</v>
      </c>
      <c r="L128" s="148">
        <f>MIN(K$70,K$71,K$76,K$80)</f>
        <v>5.2999999999999999E-2</v>
      </c>
      <c r="M128" s="148">
        <f>MIN(Q$70,Q$71,Q$76,Q$80)</f>
        <v>5.3999999999999999E-2</v>
      </c>
      <c r="N128" s="148">
        <f>MIN(X$70,X$71,X$76,X$80)</f>
        <v>5.2999999999999999E-2</v>
      </c>
      <c r="O128" s="127">
        <f>MIN(K128:N128)</f>
        <v>5.2999999999999999E-2</v>
      </c>
      <c r="P128" s="173"/>
      <c r="Q128" s="5" t="s">
        <v>41</v>
      </c>
      <c r="R128" s="12" t="s">
        <v>9</v>
      </c>
      <c r="S128" s="148">
        <f>MIN($E$72,$E$74,$E$75)</f>
        <v>5.0999999999999997E-2</v>
      </c>
      <c r="T128" s="148">
        <f>MIN($K$72,$K$74,$K$75)</f>
        <v>5.5E-2</v>
      </c>
      <c r="U128" s="148">
        <f>MIN($Q$72,$Q$74,$Q$75)</f>
        <v>5.5E-2</v>
      </c>
      <c r="V128" s="148">
        <f>MIN($X$72,$X$74,$X$75)</f>
        <v>5.5E-2</v>
      </c>
      <c r="W128" s="134">
        <f>MIN(S128:V128)</f>
        <v>5.0999999999999997E-2</v>
      </c>
      <c r="X128" s="173"/>
      <c r="Y128" s="5" t="s">
        <v>41</v>
      </c>
      <c r="Z128" s="12" t="s">
        <v>9</v>
      </c>
      <c r="AA128" s="148">
        <f>MIN($E$69,$E$77,$E$81)</f>
        <v>5.2999999999999999E-2</v>
      </c>
      <c r="AB128" s="148">
        <f>MIN($K$69,$K$77,$K$81)</f>
        <v>4.9000000000000002E-2</v>
      </c>
      <c r="AC128" s="148">
        <f>MIN($Q$69,$Q$77,$Q$81)</f>
        <v>0.05</v>
      </c>
      <c r="AD128" s="148">
        <f>MIN($X$69,$X$77,$X$81)</f>
        <v>0.05</v>
      </c>
      <c r="AE128" s="139">
        <f>MIN(AA128:AD128)</f>
        <v>4.9000000000000002E-2</v>
      </c>
      <c r="AF128" s="173"/>
      <c r="AG128" s="69"/>
      <c r="AH128" s="147" t="s">
        <v>10</v>
      </c>
      <c r="AI128" s="71">
        <f>MAX($AI122:$AI126)</f>
        <v>0.06</v>
      </c>
      <c r="AJ128" s="71">
        <f>MAX($AJ122:$AJ126)</f>
        <v>5.1999999999999998E-2</v>
      </c>
      <c r="AK128" s="71">
        <f>MAX($AK122:$AK126)</f>
        <v>0.05</v>
      </c>
      <c r="AL128" s="71">
        <f>MAX($AL122:$AL126)</f>
        <v>0.05</v>
      </c>
      <c r="AM128" s="72">
        <f>MAX($AM122:$AM126)</f>
        <v>0.05</v>
      </c>
    </row>
    <row r="129" spans="1:39" x14ac:dyDescent="0.35">
      <c r="A129" s="173"/>
      <c r="B129" s="6" t="s">
        <v>10</v>
      </c>
      <c r="C129" s="148">
        <f>MAX(E$68,E$78,E$79,E$82,E$83)</f>
        <v>5.3999999999999999E-2</v>
      </c>
      <c r="D129" s="148">
        <f>MAX(K$68,K$78,K$79,K$82,K$83)</f>
        <v>7.3999999999999996E-2</v>
      </c>
      <c r="E129" s="148">
        <f>MAX(Q$68,Q$78,Q$79,Q$82,Q$83)</f>
        <v>0.09</v>
      </c>
      <c r="F129" s="148">
        <f>MAX(X$68,X$78,X$79,X$82,X$83)</f>
        <v>0.10100000000000001</v>
      </c>
      <c r="G129" s="121">
        <f>MAX(C114:F114)</f>
        <v>6.2E-2</v>
      </c>
      <c r="H129" s="173"/>
      <c r="I129" s="5"/>
      <c r="J129" s="6" t="s">
        <v>10</v>
      </c>
      <c r="K129" s="148">
        <f>MAX(E$70,E$71,E$76,E$80)</f>
        <v>5.6000000000000001E-2</v>
      </c>
      <c r="L129" s="148">
        <f>MAX(K$70,K$71,K$76,K$80)</f>
        <v>7.8E-2</v>
      </c>
      <c r="M129" s="148">
        <f>MAX(Q$70,Q$71,Q$76,Q$80)</f>
        <v>9.1999999999999998E-2</v>
      </c>
      <c r="N129" s="148">
        <f>MAX(X$70,X$71,X$76,X$80)</f>
        <v>0.10299999999999999</v>
      </c>
      <c r="O129" s="128">
        <f>MAX(K129:N129)</f>
        <v>0.10299999999999999</v>
      </c>
      <c r="P129" s="173"/>
      <c r="Q129" s="5"/>
      <c r="R129" s="6" t="s">
        <v>10</v>
      </c>
      <c r="S129" s="148">
        <f>MAX($E$72,$E$74,$E$75)</f>
        <v>5.5E-2</v>
      </c>
      <c r="T129" s="148">
        <f>MAX($K$72,$K$74,$K$75)</f>
        <v>7.5999999999999998E-2</v>
      </c>
      <c r="U129" s="148">
        <f>MAX($Q$72,$Q$74,$Q$75)</f>
        <v>0.09</v>
      </c>
      <c r="V129" s="148">
        <f>MAX($X$72,$X$74,$X$75)</f>
        <v>0.10100000000000001</v>
      </c>
      <c r="W129" s="135">
        <f>MAX(S129:V129)</f>
        <v>0.10100000000000001</v>
      </c>
      <c r="X129" s="173"/>
      <c r="Y129" s="5"/>
      <c r="Z129" s="6" t="s">
        <v>10</v>
      </c>
      <c r="AA129" s="148">
        <f>MAX($E$69,$E$77,$E$81)</f>
        <v>5.2999999999999999E-2</v>
      </c>
      <c r="AB129" s="148">
        <f>MAX($K$69,$K$77,$K$81)</f>
        <v>0.05</v>
      </c>
      <c r="AC129" s="148">
        <f>MAX($Q$69,$Q$77,$Q$81)</f>
        <v>5.0999999999999997E-2</v>
      </c>
      <c r="AD129" s="148">
        <f>MAX($X$69,$X$77,$X$81)</f>
        <v>0.05</v>
      </c>
      <c r="AE129" s="142">
        <f>MAX(AA129:AD129)</f>
        <v>5.2999999999999999E-2</v>
      </c>
      <c r="AF129" s="173"/>
      <c r="AG129" s="173"/>
      <c r="AH129" s="173"/>
      <c r="AI129" s="173"/>
      <c r="AJ129" s="173"/>
      <c r="AK129" s="173"/>
      <c r="AL129" s="173"/>
      <c r="AM129" s="173"/>
    </row>
    <row r="130" spans="1:39" x14ac:dyDescent="0.35">
      <c r="A130" s="40"/>
      <c r="B130" s="41" t="s">
        <v>18</v>
      </c>
      <c r="C130" s="122">
        <f>MIN(C120:C129)</f>
        <v>5.0999999999999997E-2</v>
      </c>
      <c r="D130" s="122">
        <f>MIN(D120:D129)</f>
        <v>5.6000000000000001E-2</v>
      </c>
      <c r="E130" s="122">
        <f>MIN(E120:E129)</f>
        <v>5.0999999999999997E-2</v>
      </c>
      <c r="F130" s="122">
        <f>MIN(F120:F129)</f>
        <v>0.05</v>
      </c>
      <c r="G130" s="123">
        <f>MIN(C130:F130)</f>
        <v>0.05</v>
      </c>
      <c r="H130" s="173"/>
      <c r="I130" s="46"/>
      <c r="J130" s="47" t="s">
        <v>18</v>
      </c>
      <c r="K130" s="129">
        <f>MIN(K120:K129)</f>
        <v>5.3999999999999999E-2</v>
      </c>
      <c r="L130" s="129">
        <f>MIN(L120:L129)</f>
        <v>5.2999999999999999E-2</v>
      </c>
      <c r="M130" s="129">
        <f>MIN(M120:M129)</f>
        <v>5.0999999999999997E-2</v>
      </c>
      <c r="N130" s="129">
        <f>MIN(N120:N129)</f>
        <v>4.9000000000000002E-2</v>
      </c>
      <c r="O130" s="130">
        <f>MIN(K130:N130)</f>
        <v>4.9000000000000002E-2</v>
      </c>
      <c r="P130" s="173"/>
      <c r="Q130" s="52"/>
      <c r="R130" s="53" t="s">
        <v>18</v>
      </c>
      <c r="S130" s="112">
        <f>MIN(S120:S129)</f>
        <v>5.0999999999999997E-2</v>
      </c>
      <c r="T130" s="112">
        <f>MIN(T120:T129)</f>
        <v>5.5E-2</v>
      </c>
      <c r="U130" s="112">
        <f>MIN(U120:U129)</f>
        <v>5.0999999999999997E-2</v>
      </c>
      <c r="V130" s="112">
        <f>MIN(V120:V129)</f>
        <v>4.9000000000000002E-2</v>
      </c>
      <c r="W130" s="136">
        <f>MIN(S130:V130)</f>
        <v>4.9000000000000002E-2</v>
      </c>
      <c r="X130" s="173"/>
      <c r="Y130" s="59"/>
      <c r="Z130" s="74" t="s">
        <v>9</v>
      </c>
      <c r="AA130" s="143">
        <f>MIN(AA120:AA129)</f>
        <v>5.2999999999999999E-2</v>
      </c>
      <c r="AB130" s="143">
        <f>MIN(AB120:AB129)</f>
        <v>4.9000000000000002E-2</v>
      </c>
      <c r="AC130" s="143">
        <f>MIN(AC120:AC129)</f>
        <v>4.9000000000000002E-2</v>
      </c>
      <c r="AD130" s="143">
        <f>MIN(AD120:AD129)</f>
        <v>4.8000000000000001E-2</v>
      </c>
      <c r="AE130" s="144">
        <f>MIN(AA130:AD130)</f>
        <v>4.8000000000000001E-2</v>
      </c>
      <c r="AF130" s="173"/>
      <c r="AG130" s="173"/>
      <c r="AH130" s="173"/>
      <c r="AI130" s="173"/>
      <c r="AJ130" s="173"/>
      <c r="AK130" s="173"/>
      <c r="AL130" s="173"/>
      <c r="AM130" s="173"/>
    </row>
    <row r="131" spans="1:39" x14ac:dyDescent="0.35">
      <c r="A131" s="42"/>
      <c r="B131" s="43" t="s">
        <v>19</v>
      </c>
      <c r="C131" s="124">
        <f>MAX(C120:C129)</f>
        <v>6.4000000000000001E-2</v>
      </c>
      <c r="D131" s="124">
        <f>MAX(D120:D129)</f>
        <v>7.6999999999999999E-2</v>
      </c>
      <c r="E131" s="124">
        <f>MAX(E120:E129)</f>
        <v>0.09</v>
      </c>
      <c r="F131" s="124">
        <f>MAX(F120:F129)</f>
        <v>0.10100000000000001</v>
      </c>
      <c r="G131" s="125">
        <f>MAX(C131:F131)</f>
        <v>0.10100000000000001</v>
      </c>
      <c r="H131" s="173"/>
      <c r="I131" s="48"/>
      <c r="J131" s="49" t="s">
        <v>19</v>
      </c>
      <c r="K131" s="131">
        <f>MAX(K120:K129)</f>
        <v>7.2999999999999995E-2</v>
      </c>
      <c r="L131" s="131">
        <f>MAX(L120:L129)</f>
        <v>8.4000000000000005E-2</v>
      </c>
      <c r="M131" s="131">
        <f>MAX(M120:M129)</f>
        <v>9.5000000000000001E-2</v>
      </c>
      <c r="N131" s="131">
        <f>MAX(N120:N129)</f>
        <v>0.10299999999999999</v>
      </c>
      <c r="O131" s="132">
        <f>MAX(K131:N131)</f>
        <v>0.10299999999999999</v>
      </c>
      <c r="P131" s="173"/>
      <c r="Q131" s="54"/>
      <c r="R131" s="55" t="s">
        <v>19</v>
      </c>
      <c r="S131" s="137">
        <f>MAX(S120:S129)</f>
        <v>6.8000000000000005E-2</v>
      </c>
      <c r="T131" s="137">
        <f>MAX(T120:T129)</f>
        <v>7.9000000000000001E-2</v>
      </c>
      <c r="U131" s="137">
        <f>MAX(U120:U129)</f>
        <v>9.0999999999999998E-2</v>
      </c>
      <c r="V131" s="137">
        <f>MAX(V120:V129)</f>
        <v>0.10100000000000001</v>
      </c>
      <c r="W131" s="138">
        <f>MAX(S131:V131)</f>
        <v>0.10100000000000001</v>
      </c>
      <c r="X131" s="173"/>
      <c r="Y131" s="61"/>
      <c r="Z131" s="62" t="s">
        <v>10</v>
      </c>
      <c r="AA131" s="145">
        <f>MAX(AA120:AA129)</f>
        <v>6.3E-2</v>
      </c>
      <c r="AB131" s="145">
        <f>MAX(AB120:AB129)</f>
        <v>5.5E-2</v>
      </c>
      <c r="AC131" s="145">
        <f>MAX(AC120:AC129)</f>
        <v>5.0999999999999997E-2</v>
      </c>
      <c r="AD131" s="145">
        <f>MAX(AD120:AD129)</f>
        <v>0.05</v>
      </c>
      <c r="AE131" s="144">
        <f>MAX(AA131:AD131)</f>
        <v>6.3E-2</v>
      </c>
      <c r="AF131" s="173"/>
      <c r="AG131" s="173"/>
      <c r="AH131" s="173"/>
      <c r="AI131" s="173"/>
      <c r="AJ131" s="173"/>
      <c r="AK131" s="173"/>
      <c r="AL131" s="173"/>
      <c r="AM131" s="173"/>
    </row>
  </sheetData>
  <mergeCells count="15">
    <mergeCell ref="A86:G86"/>
    <mergeCell ref="I86:O86"/>
    <mergeCell ref="Q86:W86"/>
    <mergeCell ref="Y86:AE86"/>
    <mergeCell ref="C2:E2"/>
    <mergeCell ref="I2:K2"/>
    <mergeCell ref="O2:Q2"/>
    <mergeCell ref="V2:X2"/>
    <mergeCell ref="Z2:AD2"/>
    <mergeCell ref="Z3:AD3"/>
    <mergeCell ref="AG86:AM86"/>
    <mergeCell ref="AG103:AM103"/>
    <mergeCell ref="AG118:AM118"/>
    <mergeCell ref="Z4:AD4"/>
    <mergeCell ref="Z5:AD5"/>
  </mergeCells>
  <conditionalFormatting sqref="AH92">
    <cfRule type="duplicateValues" dxfId="26" priority="25"/>
  </conditionalFormatting>
  <conditionalFormatting sqref="AH93">
    <cfRule type="duplicateValues" dxfId="25" priority="26"/>
  </conditionalFormatting>
  <conditionalFormatting sqref="AH94">
    <cfRule type="duplicateValues" dxfId="24" priority="27"/>
  </conditionalFormatting>
  <conditionalFormatting sqref="AH109">
    <cfRule type="duplicateValues" dxfId="23" priority="22"/>
  </conditionalFormatting>
  <conditionalFormatting sqref="AH110">
    <cfRule type="duplicateValues" dxfId="22" priority="23"/>
  </conditionalFormatting>
  <conditionalFormatting sqref="AH111">
    <cfRule type="duplicateValues" dxfId="21" priority="24"/>
  </conditionalFormatting>
  <conditionalFormatting sqref="AH124">
    <cfRule type="duplicateValues" dxfId="20" priority="19"/>
  </conditionalFormatting>
  <conditionalFormatting sqref="AH125">
    <cfRule type="duplicateValues" dxfId="19" priority="20"/>
  </conditionalFormatting>
  <conditionalFormatting sqref="AH126">
    <cfRule type="duplicateValues" dxfId="18" priority="21"/>
  </conditionalFormatting>
  <conditionalFormatting sqref="Z94:Z95">
    <cfRule type="duplicateValues" dxfId="17" priority="18"/>
  </conditionalFormatting>
  <conditionalFormatting sqref="Z96:Z97">
    <cfRule type="duplicateValues" dxfId="16" priority="17"/>
  </conditionalFormatting>
  <conditionalFormatting sqref="Z98:Z99">
    <cfRule type="duplicateValues" dxfId="15" priority="16"/>
  </conditionalFormatting>
  <conditionalFormatting sqref="Z109:Z110">
    <cfRule type="duplicateValues" dxfId="14" priority="15"/>
  </conditionalFormatting>
  <conditionalFormatting sqref="Z111:Z112">
    <cfRule type="duplicateValues" dxfId="13" priority="14"/>
  </conditionalFormatting>
  <conditionalFormatting sqref="Z113:Z114">
    <cfRule type="duplicateValues" dxfId="12" priority="13"/>
  </conditionalFormatting>
  <conditionalFormatting sqref="Z124:Z125">
    <cfRule type="duplicateValues" dxfId="11" priority="12"/>
  </conditionalFormatting>
  <conditionalFormatting sqref="Z126:Z127">
    <cfRule type="duplicateValues" dxfId="10" priority="11"/>
  </conditionalFormatting>
  <conditionalFormatting sqref="Z128:Z129">
    <cfRule type="duplicateValues" dxfId="9" priority="10"/>
  </conditionalFormatting>
  <conditionalFormatting sqref="R94:R95">
    <cfRule type="duplicateValues" dxfId="8" priority="9"/>
  </conditionalFormatting>
  <conditionalFormatting sqref="R96:R97">
    <cfRule type="duplicateValues" dxfId="7" priority="8"/>
  </conditionalFormatting>
  <conditionalFormatting sqref="R98:R99">
    <cfRule type="duplicateValues" dxfId="6" priority="7"/>
  </conditionalFormatting>
  <conditionalFormatting sqref="R109:R110">
    <cfRule type="duplicateValues" dxfId="5" priority="6"/>
  </conditionalFormatting>
  <conditionalFormatting sqref="R111:R112">
    <cfRule type="duplicateValues" dxfId="4" priority="5"/>
  </conditionalFormatting>
  <conditionalFormatting sqref="R113:R114">
    <cfRule type="duplicateValues" dxfId="3" priority="4"/>
  </conditionalFormatting>
  <conditionalFormatting sqref="R124:R125">
    <cfRule type="duplicateValues" dxfId="2" priority="3"/>
  </conditionalFormatting>
  <conditionalFormatting sqref="R126:R127">
    <cfRule type="duplicateValues" dxfId="1" priority="2"/>
  </conditionalFormatting>
  <conditionalFormatting sqref="R128:R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Normal</vt:lpstr>
      <vt:lpstr>Doublex</vt:lpstr>
      <vt:lpstr>Doublex with correct scale para</vt:lpstr>
      <vt:lpstr>Mixed</vt:lpstr>
      <vt:lpstr>Skewpos,skewpos</vt:lpstr>
      <vt:lpstr>Skewpos,skewneg</vt:lpstr>
      <vt:lpstr>Chi²,skewpos</vt:lpstr>
      <vt:lpstr>Chi²,skewneg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</dc:creator>
  <cp:lastModifiedBy>Marie</cp:lastModifiedBy>
  <dcterms:created xsi:type="dcterms:W3CDTF">2017-05-08T14:25:13Z</dcterms:created>
  <dcterms:modified xsi:type="dcterms:W3CDTF">2017-12-31T09:29:32Z</dcterms:modified>
</cp:coreProperties>
</file>